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14-15" sheetId="1" r:id="rId1"/>
    <sheet name="KUVIO 2004-2015" sheetId="2" r:id="rId2"/>
  </sheets>
  <definedNames>
    <definedName name="_xlnm.Print_Area" localSheetId="0">'14-15'!$A:$Y</definedName>
    <definedName name="_xlnm.Print_Titles" localSheetId="0">'14-15'!$17:$21</definedName>
  </definedNames>
  <calcPr fullCalcOnLoad="1"/>
</workbook>
</file>

<file path=xl/sharedStrings.xml><?xml version="1.0" encoding="utf-8"?>
<sst xmlns="http://schemas.openxmlformats.org/spreadsheetml/2006/main" count="422" uniqueCount="367">
  <si>
    <t>2. Lainakanta ylittää maan keskiarvon vähintään 50 %:lla</t>
  </si>
  <si>
    <t>4. Tuloveroprosentti vähintään 0,5 yksikköä korkeampi kuin maan painotettu keskiarvo</t>
  </si>
  <si>
    <t>1.</t>
  </si>
  <si>
    <t>2.</t>
  </si>
  <si>
    <t>3.</t>
  </si>
  <si>
    <t>4.</t>
  </si>
  <si>
    <t>5.</t>
  </si>
  <si>
    <t>6.</t>
  </si>
  <si>
    <t>Kunta</t>
  </si>
  <si>
    <t>As.luku</t>
  </si>
  <si>
    <t>Vkate-</t>
  </si>
  <si>
    <t xml:space="preserve">Lainat </t>
  </si>
  <si>
    <t>Omavar.</t>
  </si>
  <si>
    <t>Suht.velk.</t>
  </si>
  <si>
    <t>hava</t>
  </si>
  <si>
    <t>€/as</t>
  </si>
  <si>
    <t>%</t>
  </si>
  <si>
    <t>aste, 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</si>
  <si>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</si>
  <si>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</si>
  <si>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</si>
  <si>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</si>
  <si>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</si>
  <si>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</si>
  <si>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</si>
  <si>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</si>
  <si>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</si>
  <si>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</si>
  <si>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</si>
  <si>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</si>
  <si>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</si>
  <si>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</si>
  <si>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</si>
  <si>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</si>
  <si>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</si>
  <si>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</si>
  <si>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</si>
  <si>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</si>
  <si>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</si>
  <si>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</si>
  <si>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</si>
  <si>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</si>
  <si>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</si>
  <si>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</si>
  <si>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</si>
  <si>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</si>
  <si>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</si>
  <si>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</si>
  <si>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</si>
  <si>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</si>
  <si>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</si>
  <si>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</si>
  <si>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Honkajoki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</si>
  <si>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</si>
  <si>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</si>
  <si>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</si>
  <si>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</si>
  <si>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</si>
  <si>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</si>
  <si>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</si>
  <si>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</si>
  <si>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</si>
  <si>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</si>
  <si>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</si>
  <si>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</si>
  <si>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</si>
  <si>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</si>
  <si>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</si>
  <si>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</si>
  <si>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</si>
  <si>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</si>
  <si>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</si>
  <si>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</si>
  <si>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</si>
  <si>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</si>
  <si>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</si>
  <si>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</si>
  <si>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</si>
  <si>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</si>
  <si>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</si>
  <si>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</si>
  <si>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</si>
  <si>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</si>
  <si>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</si>
  <si>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</si>
  <si>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</si>
  <si>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</si>
  <si>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</si>
  <si>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</si>
  <si>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</si>
  <si>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</si>
  <si>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</si>
  <si>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</si>
  <si>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</si>
  <si>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</si>
  <si>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</si>
  <si>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</si>
  <si>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</si>
  <si>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</si>
  <si>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</si>
  <si>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</si>
  <si>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</si>
  <si>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</si>
  <si>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</si>
  <si>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</si>
  <si>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</si>
  <si>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</si>
  <si>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</si>
  <si>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</si>
  <si>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</si>
  <si>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</si>
  <si>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</si>
  <si>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</si>
  <si>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</si>
  <si>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</si>
  <si>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Nastola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</si>
  <si>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</si>
  <si>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</si>
  <si>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</si>
  <si>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</si>
  <si>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</si>
  <si>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</si>
  <si>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</si>
  <si>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</si>
  <si>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</si>
  <si>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Köyliö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</si>
  <si>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</si>
  <si>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</si>
  <si>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</si>
  <si>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</si>
  <si>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</si>
  <si>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</si>
  <si>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</si>
  <si>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</si>
  <si>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</si>
  <si>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</si>
  <si>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</si>
  <si>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</si>
  <si>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</si>
  <si>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</si>
  <si>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</si>
  <si>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</si>
  <si>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</si>
  <si>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</si>
  <si>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</si>
  <si>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</si>
  <si>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</si>
  <si>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</si>
  <si>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</si>
  <si>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Hämeenkoski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</si>
  <si>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</si>
  <si>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</si>
  <si>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</si>
  <si>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</si>
  <si>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</si>
  <si>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</si>
  <si>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</si>
  <si>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</si>
  <si>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</si>
  <si>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</si>
  <si>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</si>
  <si>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</si>
  <si>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</si>
  <si>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</si>
  <si>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</si>
  <si>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</si>
  <si>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</si>
  <si>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</si>
  <si>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</si>
  <si>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</si>
  <si>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</si>
  <si>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</si>
  <si>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</si>
  <si>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</si>
  <si>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</si>
  <si>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</si>
  <si>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</si>
  <si>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</si>
  <si>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Juankoski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</si>
  <si>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</si>
  <si>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</si>
  <si>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</si>
  <si>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</si>
  <si>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</si>
  <si>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</si>
  <si>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</si>
  <si>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</si>
  <si>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</si>
  <si>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</si>
  <si>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</si>
  <si>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</si>
  <si>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</si>
  <si>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</si>
  <si>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</si>
  <si>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</si>
  <si>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</si>
  <si>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</si>
  <si>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</si>
  <si>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</si>
  <si>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</si>
  <si>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</si>
  <si>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</si>
  <si>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</si>
  <si>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</si>
  <si>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</si>
  <si>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</si>
  <si>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</si>
  <si>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</si>
  <si>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</si>
  <si>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</si>
  <si>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</si>
  <si>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</si>
  <si>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Luvia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</si>
  <si>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</si>
  <si>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</si>
  <si>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</si>
  <si>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</si>
  <si>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</si>
  <si>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</si>
  <si>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</si>
  <si>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</si>
  <si>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</si>
  <si>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</si>
  <si>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</si>
  <si>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</si>
  <si>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</si>
  <si>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</si>
  <si>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</si>
  <si>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</si>
  <si>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</si>
  <si>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</si>
  <si>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</si>
  <si>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</si>
  <si>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</si>
  <si>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</si>
  <si>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Jalasjärvi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</si>
  <si>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</si>
  <si>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</si>
  <si>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</si>
  <si>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</si>
  <si>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</si>
  <si>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</si>
  <si>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</si>
  <si>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</si>
  <si>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</si>
  <si>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</si>
  <si>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</si>
  <si>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</si>
  <si>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</si>
  <si>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</si>
  <si>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</si>
  <si>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</si>
  <si>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</si>
  <si>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</si>
  <si>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</si>
  <si>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</si>
  <si>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</si>
  <si>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</si>
  <si>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</si>
  <si>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</si>
  <si>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</si>
  <si>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</si>
  <si>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</si>
  <si>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</si>
  <si>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</si>
  <si>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</si>
  <si>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</si>
  <si>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</si>
  <si>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</si>
  <si>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</si>
  <si>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</si>
  <si>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</si>
  <si>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</si>
  <si>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</si>
  <si>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</si>
  <si>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</si>
  <si>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Valtimo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</si>
  <si>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</si>
  <si>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</si>
  <si>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</si>
  <si>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</si>
  <si>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</si>
  <si>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</si>
  <si>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</si>
  <si>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</si>
  <si>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</si>
  <si>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</si>
  <si>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</si>
  <si>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</si>
  <si>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</si>
  <si>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</si>
  <si>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</si>
  <si>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</si>
  <si>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</si>
  <si>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</si>
  <si>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</si>
  <si>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</si>
  <si>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</si>
  <si>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</si>
  <si>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</si>
  <si>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</si>
  <si>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</si>
  <si>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</si>
  <si>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</si>
  <si>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</si>
  <si>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</si>
  <si>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</si>
  <si>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</si>
  <si>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</si>
  <si>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</si>
  <si>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Krit.</t>
  </si>
  <si>
    <t>täyt.</t>
  </si>
  <si>
    <t>yht:</t>
  </si>
  <si>
    <t>lkm</t>
  </si>
  <si>
    <t>Akaa</t>
  </si>
  <si>
    <t>Tulovero-</t>
  </si>
  <si>
    <t>3. Taseessa on kertynyttä alijäämää</t>
  </si>
  <si>
    <t xml:space="preserve">Krit. </t>
  </si>
  <si>
    <t>5. Omavaraisuusaste (kuinka suuri on oman pääoman osuus koko pääomasta) alle 50 % ja</t>
  </si>
  <si>
    <t>Mänttä-Vilppula</t>
  </si>
  <si>
    <t>Kemiönsaari</t>
  </si>
  <si>
    <t>Raasepori</t>
  </si>
  <si>
    <t>Sastamala</t>
  </si>
  <si>
    <t>Siikalatva</t>
  </si>
  <si>
    <t>tai kuusi tunnuslukua, joiden osalta raja-arvot täyttyvät kahtena vuonna peräkkäin:</t>
  </si>
  <si>
    <t>6. Suhteellinen velkaantuneisuus (kuinka paljon kunnan käyttötuloista tarvitaan vieraan pääoman takaisinmaksuun) vähintään 50 %</t>
  </si>
  <si>
    <t>nro.</t>
  </si>
  <si>
    <t>Pedersöre</t>
  </si>
  <si>
    <t>Kert. ali-/ylij.</t>
  </si>
  <si>
    <t>1. Vuosikate ilman harkinnanvaraista valtionosuuden korotusta negatiivinen</t>
  </si>
  <si>
    <t>Vöyri</t>
  </si>
  <si>
    <t>Parainen</t>
  </si>
  <si>
    <t>Taseen alijäämä vähintään -1000 €/as ja edellisvuonna -500 €/as</t>
  </si>
  <si>
    <t>TP 2004 - 2005</t>
  </si>
  <si>
    <t>TP 2005 - 2006</t>
  </si>
  <si>
    <t>TP 2006 - 2007</t>
  </si>
  <si>
    <t>TP 2007 - 2008</t>
  </si>
  <si>
    <t>TP 2008 - 2009</t>
  </si>
  <si>
    <t>TP 2009 - 2010</t>
  </si>
  <si>
    <t>TP 2010 - 2011</t>
  </si>
  <si>
    <t xml:space="preserve">Arviointimenettelykunnat </t>
  </si>
  <si>
    <t>Täyttää kriteerit</t>
  </si>
  <si>
    <t>TP 2011 - 2012</t>
  </si>
  <si>
    <t>TP 2012 - 2013</t>
  </si>
  <si>
    <t>VM/KAO</t>
  </si>
  <si>
    <t>Liitos-15</t>
  </si>
  <si>
    <t>Liitos-16</t>
  </si>
  <si>
    <t>(&gt;20,25)</t>
  </si>
  <si>
    <t>vanha 118§</t>
  </si>
  <si>
    <t>Täyttää kriteerit, mutta ei arviointia:</t>
  </si>
  <si>
    <t>Liitos-17</t>
  </si>
  <si>
    <t>Liitos -16</t>
  </si>
  <si>
    <t>Hyrynsalmi</t>
  </si>
  <si>
    <t>(&gt;4 042)</t>
  </si>
  <si>
    <t>TP 2013 - TP 2014</t>
  </si>
  <si>
    <t>Vuoden 2015 kuntajaolla</t>
  </si>
  <si>
    <t>VM/KAO/Vesa Lappalainen</t>
  </si>
  <si>
    <t>(&gt;20,35)</t>
  </si>
  <si>
    <r>
      <t xml:space="preserve">KUNTALAIN 118 §:N MUKAISET KUNNAT JA KRITEERISTÖ </t>
    </r>
    <r>
      <rPr>
        <b/>
        <sz val="10"/>
        <rFont val="Arial"/>
        <family val="2"/>
      </rPr>
      <t>(vuonna 2016 Kunnan peruspalvelujen valtionosuuksista annetun lain 63a §)</t>
    </r>
  </si>
  <si>
    <t>Toteutuneet kriteerit (5):</t>
  </si>
  <si>
    <t>Eri kriteerien mukaan tapahtuva lajittelu:</t>
  </si>
  <si>
    <t>11. kierros: vuoden 2014 lopullisen tilinpäätöksen ja vuoden 2015 ennakollisen tilinpäätöksen mukaan, kesäkuu 2016</t>
  </si>
  <si>
    <t>Vkate</t>
  </si>
  <si>
    <t>(&gt;4 260)</t>
  </si>
  <si>
    <t>Muut kunnat lajiteltu kertyneen alijäämän 2015 mukaan heikoimmasta vahvimpaan:</t>
  </si>
  <si>
    <t>TP 2014 - TP 2015</t>
  </si>
  <si>
    <t>Alijäämän mukaan (vuonna 2015 ylittyy 500 €/as):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</si>
</sst>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;[Red]#,##0.00"/>
    <numFmt numFmtId="166" formatCode="[$€]#,##0.00_);[Red]\([$€]#,##0.00\)"/>
    <numFmt numFmtId="167" formatCode="0.0"/>
    <numFmt numFmtId="168" formatCode="00.00"/>
    <numFmt numFmtId="169" formatCode="0.000"/>
    <numFmt numFmtId="170" formatCode="#,##0.0_ ;[Red]\-#,##0.0\ "/>
    <numFmt numFmtId="171" formatCode="#,##0.00_ ;[Red]\-#,##0.00\ "/>
    <numFmt numFmtId="172" formatCode="#,##0.0"/>
    <numFmt numFmtId="173" formatCode="0_ ;[Red]\-0\ "/>
    <numFmt numFmtId="174" formatCode="0.0_ ;[Red]\-0.0\ "/>
    <numFmt numFmtId="175" formatCode="0.0000"/>
    <numFmt numFmtId="176" formatCode="0.000000"/>
    <numFmt numFmtId="177" formatCode="0.0000000"/>
    <numFmt numFmtId="178" formatCode="0.00000000"/>
    <numFmt numFmtId="179" formatCode="0.00000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5" fontId="1" fillId="0" borderId="16" xfId="40" applyNumberFormat="1" applyFont="1" applyBorder="1" applyAlignment="1">
      <alignment horizontal="right"/>
    </xf>
    <xf numFmtId="167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2" fillId="0" borderId="16" xfId="0" applyNumberFormat="1" applyFont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9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72" fontId="1" fillId="0" borderId="14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17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/>
      <protection locked="0"/>
    </xf>
    <xf numFmtId="17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4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 quotePrefix="1">
      <alignment/>
    </xf>
    <xf numFmtId="3" fontId="53" fillId="0" borderId="2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0" fillId="0" borderId="0" xfId="0" applyAlignment="1" quotePrefix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0" fontId="2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 horizontal="right"/>
    </xf>
    <xf numFmtId="164" fontId="2" fillId="0" borderId="12" xfId="0" applyNumberFormat="1" applyFont="1" applyBorder="1" applyAlignment="1" applyProtection="1">
      <alignment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575"/>
          <c:w val="0.983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'KUVIO 2004-2015'!$A$7</c:f>
              <c:strCache>
                <c:ptCount val="1"/>
                <c:pt idx="0">
                  <c:v>Arviointimenettelykunnat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2004-2015'!$B$6:$L$6</c:f>
              <c:strCache/>
            </c:strRef>
          </c:cat>
          <c:val>
            <c:numRef>
              <c:f>'KUVIO 2004-2015'!$B$7:$L$7</c:f>
              <c:numCache/>
            </c:numRef>
          </c:val>
          <c:smooth val="0"/>
        </c:ser>
        <c:ser>
          <c:idx val="1"/>
          <c:order val="1"/>
          <c:tx>
            <c:strRef>
              <c:f>'KUVIO 2004-2015'!$A$8</c:f>
              <c:strCache>
                <c:ptCount val="1"/>
                <c:pt idx="0">
                  <c:v>Täyttää kriteerit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2004-2015'!$B$6:$L$6</c:f>
              <c:strCache/>
            </c:strRef>
          </c:cat>
          <c:val>
            <c:numRef>
              <c:f>'KUVIO 2004-2015'!$B$8:$L$8</c:f>
              <c:numCache/>
            </c:numRef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9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"/>
          <c:y val="0.01075"/>
          <c:w val="0.464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15</xdr:row>
      <xdr:rowOff>142875</xdr:rowOff>
    </xdr:from>
    <xdr:to>
      <xdr:col>11</xdr:col>
      <xdr:colOff>981075</xdr:colOff>
      <xdr:row>32</xdr:row>
      <xdr:rowOff>133350</xdr:rowOff>
    </xdr:to>
    <xdr:graphicFrame>
      <xdr:nvGraphicFramePr>
        <xdr:cNvPr id="1" name="Kaavio 2"/>
        <xdr:cNvGraphicFramePr/>
      </xdr:nvGraphicFramePr>
      <xdr:xfrm>
        <a:off x="4124325" y="2571750"/>
        <a:ext cx="806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6"/>
  <sheetViews>
    <sheetView tabSelected="1" zoomScalePageLayoutView="0" workbookViewId="0" topLeftCell="A1">
      <pane ySplit="21" topLeftCell="A22" activePane="bottomLeft" state="frozen"/>
      <selection pane="topLeft" activeCell="A1" sqref="A1"/>
      <selection pane="bottomLeft" activeCell="T7" sqref="T7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7.8515625" style="3" customWidth="1"/>
    <col min="4" max="4" width="8.57421875" style="4" customWidth="1"/>
    <col min="5" max="6" width="7.00390625" style="4" customWidth="1"/>
    <col min="7" max="7" width="4.421875" style="6" customWidth="1"/>
    <col min="8" max="8" width="7.00390625" style="5" customWidth="1"/>
    <col min="9" max="9" width="7.00390625" style="81" customWidth="1"/>
    <col min="10" max="10" width="4.00390625" style="4" customWidth="1"/>
    <col min="11" max="11" width="7.421875" style="4" customWidth="1"/>
    <col min="12" max="12" width="7.28125" style="2" customWidth="1"/>
    <col min="13" max="13" width="4.00390625" style="4" customWidth="1"/>
    <col min="14" max="15" width="7.28125" style="4" customWidth="1"/>
    <col min="16" max="16" width="4.7109375" style="4" customWidth="1"/>
    <col min="17" max="17" width="7.28125" style="73" customWidth="1"/>
    <col min="18" max="18" width="7.28125" style="4" customWidth="1"/>
    <col min="19" max="19" width="4.7109375" style="4" customWidth="1"/>
    <col min="20" max="21" width="8.28125" style="4" customWidth="1"/>
    <col min="22" max="22" width="4.7109375" style="4" customWidth="1"/>
    <col min="23" max="23" width="4.28125" style="9" customWidth="1"/>
    <col min="24" max="24" width="8.57421875" style="8" customWidth="1"/>
    <col min="25" max="25" width="8.7109375" style="62" customWidth="1"/>
    <col min="26" max="26" width="9.00390625" style="4" bestFit="1" customWidth="1"/>
    <col min="28" max="28" width="10.57421875" style="0" bestFit="1" customWidth="1"/>
  </cols>
  <sheetData>
    <row r="1" spans="1:14" ht="18">
      <c r="A1" s="41" t="s">
        <v>356</v>
      </c>
      <c r="H1" s="61"/>
      <c r="I1" s="110"/>
      <c r="L1" s="6"/>
      <c r="M1" s="6"/>
      <c r="N1" s="39"/>
    </row>
    <row r="2" spans="1:14" ht="14.25" customHeight="1">
      <c r="A2" s="1"/>
      <c r="B2" s="131">
        <v>42522</v>
      </c>
      <c r="L2" s="6"/>
      <c r="M2" s="6"/>
      <c r="N2" s="39"/>
    </row>
    <row r="3" ht="18">
      <c r="A3" s="7" t="s">
        <v>358</v>
      </c>
    </row>
    <row r="4" ht="12.75">
      <c r="A4" s="62" t="s">
        <v>355</v>
      </c>
    </row>
    <row r="5" ht="18">
      <c r="A5" s="7" t="s">
        <v>361</v>
      </c>
    </row>
    <row r="6" ht="9" customHeight="1">
      <c r="A6" s="41"/>
    </row>
    <row r="7" spans="1:25" ht="12.75">
      <c r="A7" s="41" t="s">
        <v>332</v>
      </c>
      <c r="B7" s="6"/>
      <c r="C7" s="6"/>
      <c r="D7" s="6"/>
      <c r="E7" s="6"/>
      <c r="F7" s="3"/>
      <c r="H7" s="52"/>
      <c r="I7" s="82"/>
      <c r="J7" s="6"/>
      <c r="K7" s="6"/>
      <c r="L7" s="6"/>
      <c r="M7" s="6"/>
      <c r="N7" s="6"/>
      <c r="O7" s="3"/>
      <c r="P7" s="6"/>
      <c r="Q7" s="74"/>
      <c r="R7" s="3"/>
      <c r="S7" s="6"/>
      <c r="T7" s="6"/>
      <c r="U7" s="3"/>
      <c r="V7" s="6"/>
      <c r="X7" s="1"/>
      <c r="Y7" s="41"/>
    </row>
    <row r="8" spans="1:25" ht="12.75">
      <c r="A8" s="41" t="s">
        <v>324</v>
      </c>
      <c r="B8" s="6"/>
      <c r="C8" s="6"/>
      <c r="D8" s="6"/>
      <c r="E8" s="6"/>
      <c r="F8" s="3"/>
      <c r="H8" s="52"/>
      <c r="I8" s="82"/>
      <c r="J8" s="6"/>
      <c r="K8" s="6"/>
      <c r="L8" s="6"/>
      <c r="M8" s="6"/>
      <c r="N8" s="6"/>
      <c r="O8" s="3"/>
      <c r="P8" s="6"/>
      <c r="Q8" s="74"/>
      <c r="R8" s="3"/>
      <c r="S8" s="6"/>
      <c r="T8" s="6"/>
      <c r="U8" s="3"/>
      <c r="V8" s="6"/>
      <c r="X8" s="1"/>
      <c r="Y8" s="41"/>
    </row>
    <row r="9" spans="1:25" ht="12.75">
      <c r="A9" s="41" t="s">
        <v>329</v>
      </c>
      <c r="B9" s="6"/>
      <c r="C9" s="6"/>
      <c r="D9" s="6"/>
      <c r="E9" s="6"/>
      <c r="F9" s="3"/>
      <c r="H9" s="52"/>
      <c r="I9" s="82"/>
      <c r="J9" s="6"/>
      <c r="K9" s="6"/>
      <c r="L9" s="6"/>
      <c r="M9" s="6"/>
      <c r="N9" s="6"/>
      <c r="O9" s="3"/>
      <c r="P9" s="6"/>
      <c r="Q9" s="74"/>
      <c r="R9" s="3"/>
      <c r="S9" s="6"/>
      <c r="T9" s="6"/>
      <c r="U9" s="3"/>
      <c r="V9" s="6"/>
      <c r="X9" s="1"/>
      <c r="Y9" s="41"/>
    </row>
    <row r="10" spans="1:25" ht="12.75">
      <c r="A10" s="41" t="s">
        <v>0</v>
      </c>
      <c r="B10" s="30"/>
      <c r="C10" s="30"/>
      <c r="D10" s="30"/>
      <c r="E10" s="30"/>
      <c r="F10" s="89"/>
      <c r="G10" s="30"/>
      <c r="H10" s="53"/>
      <c r="I10" s="83"/>
      <c r="J10" s="30"/>
      <c r="K10" s="30"/>
      <c r="L10" s="30"/>
      <c r="M10" s="30"/>
      <c r="N10" s="30"/>
      <c r="O10" s="89"/>
      <c r="P10" s="30"/>
      <c r="Q10" s="75"/>
      <c r="R10" s="89"/>
      <c r="S10" s="30"/>
      <c r="T10" s="30"/>
      <c r="U10" s="89"/>
      <c r="V10" s="30"/>
      <c r="X10" s="41"/>
      <c r="Y10" s="41"/>
    </row>
    <row r="11" spans="1:25" ht="12.75">
      <c r="A11" s="41" t="s">
        <v>316</v>
      </c>
      <c r="B11" s="30"/>
      <c r="C11" s="30"/>
      <c r="D11" s="30"/>
      <c r="E11" s="30"/>
      <c r="F11" s="89"/>
      <c r="G11" s="30"/>
      <c r="H11" s="53"/>
      <c r="I11" s="83"/>
      <c r="J11" s="30"/>
      <c r="K11" s="30"/>
      <c r="L11" s="30"/>
      <c r="M11" s="30"/>
      <c r="N11" s="30"/>
      <c r="O11" s="89"/>
      <c r="P11" s="30"/>
      <c r="Q11" s="75"/>
      <c r="R11" s="89"/>
      <c r="S11" s="30"/>
      <c r="T11" s="30"/>
      <c r="U11" s="89"/>
      <c r="V11" s="30"/>
      <c r="X11" s="41"/>
      <c r="Y11" s="41"/>
    </row>
    <row r="12" spans="1:25" ht="12.75">
      <c r="A12" s="41" t="s">
        <v>1</v>
      </c>
      <c r="B12" s="30"/>
      <c r="C12" s="30"/>
      <c r="D12" s="30"/>
      <c r="E12" s="30"/>
      <c r="F12" s="89"/>
      <c r="G12" s="30"/>
      <c r="H12" s="53"/>
      <c r="I12" s="83"/>
      <c r="J12" s="30"/>
      <c r="K12" s="30"/>
      <c r="L12" s="30"/>
      <c r="M12" s="30"/>
      <c r="N12" s="30"/>
      <c r="O12" s="89"/>
      <c r="P12" s="30"/>
      <c r="Q12" s="75"/>
      <c r="R12" s="89"/>
      <c r="S12" s="30"/>
      <c r="T12" s="30"/>
      <c r="U12" s="89"/>
      <c r="V12" s="30"/>
      <c r="X12" s="41"/>
      <c r="Y12" s="41"/>
    </row>
    <row r="13" spans="1:25" ht="12.75">
      <c r="A13" s="41" t="s">
        <v>318</v>
      </c>
      <c r="B13" s="30"/>
      <c r="C13" s="30"/>
      <c r="D13" s="30"/>
      <c r="E13" s="30"/>
      <c r="F13" s="89"/>
      <c r="G13" s="30"/>
      <c r="H13" s="53"/>
      <c r="I13" s="83"/>
      <c r="J13" s="30"/>
      <c r="K13" s="30"/>
      <c r="L13" s="30"/>
      <c r="M13" s="30"/>
      <c r="N13" s="30"/>
      <c r="O13" s="89"/>
      <c r="P13" s="30"/>
      <c r="Q13" s="75"/>
      <c r="R13" s="89"/>
      <c r="S13" s="30"/>
      <c r="T13" s="30"/>
      <c r="U13" s="89"/>
      <c r="V13" s="30"/>
      <c r="X13" s="41"/>
      <c r="Y13" s="41"/>
    </row>
    <row r="14" spans="1:25" ht="12.75">
      <c r="A14" s="41" t="s">
        <v>325</v>
      </c>
      <c r="B14" s="30"/>
      <c r="C14" s="30"/>
      <c r="D14" s="30"/>
      <c r="E14" s="30"/>
      <c r="F14" s="89"/>
      <c r="G14" s="30"/>
      <c r="H14" s="53"/>
      <c r="I14" s="83"/>
      <c r="J14" s="30"/>
      <c r="K14" s="30"/>
      <c r="L14" s="30"/>
      <c r="M14" s="30"/>
      <c r="N14" s="30"/>
      <c r="O14" s="89"/>
      <c r="P14" s="30"/>
      <c r="Q14" s="75"/>
      <c r="R14" s="89"/>
      <c r="S14" s="30"/>
      <c r="T14" s="30"/>
      <c r="U14" s="89"/>
      <c r="V14" s="30"/>
      <c r="X14" s="41"/>
      <c r="Y14" s="41"/>
    </row>
    <row r="15" spans="1:25" ht="12.75">
      <c r="A15" s="41"/>
      <c r="B15" s="30"/>
      <c r="C15" s="30"/>
      <c r="D15" s="30"/>
      <c r="E15" s="30"/>
      <c r="F15" s="89"/>
      <c r="G15" s="30"/>
      <c r="H15" s="94"/>
      <c r="I15" s="94"/>
      <c r="J15" s="30"/>
      <c r="K15" s="30"/>
      <c r="L15" s="30"/>
      <c r="M15" s="30"/>
      <c r="N15" s="30"/>
      <c r="O15" s="89"/>
      <c r="P15" s="30"/>
      <c r="Q15" s="75"/>
      <c r="R15" s="89"/>
      <c r="S15" s="30"/>
      <c r="T15" s="30"/>
      <c r="U15" s="89"/>
      <c r="V15" s="30"/>
      <c r="X15" s="41"/>
      <c r="Y15" s="41"/>
    </row>
    <row r="16" spans="4:20" ht="12.75">
      <c r="D16" s="60"/>
      <c r="E16" s="9" t="s">
        <v>2</v>
      </c>
      <c r="F16" s="90"/>
      <c r="G16" s="9"/>
      <c r="H16" s="10" t="s">
        <v>3</v>
      </c>
      <c r="I16" s="84"/>
      <c r="J16" s="9"/>
      <c r="K16" s="9" t="s">
        <v>4</v>
      </c>
      <c r="L16" s="9"/>
      <c r="M16" s="9"/>
      <c r="N16" s="9" t="s">
        <v>5</v>
      </c>
      <c r="O16" s="90"/>
      <c r="P16" s="9"/>
      <c r="Q16" s="76" t="s">
        <v>6</v>
      </c>
      <c r="R16" s="90"/>
      <c r="S16" s="9"/>
      <c r="T16" s="9" t="s">
        <v>7</v>
      </c>
    </row>
    <row r="17" spans="1:25" ht="12.75">
      <c r="A17" s="11"/>
      <c r="B17" s="12"/>
      <c r="C17" s="107">
        <v>2014</v>
      </c>
      <c r="D17" s="140">
        <v>2015</v>
      </c>
      <c r="E17" s="107">
        <v>2014</v>
      </c>
      <c r="F17" s="140">
        <v>2015</v>
      </c>
      <c r="G17" s="108" t="s">
        <v>310</v>
      </c>
      <c r="H17" s="107">
        <v>2014</v>
      </c>
      <c r="I17" s="140">
        <v>2015</v>
      </c>
      <c r="J17" s="109" t="s">
        <v>310</v>
      </c>
      <c r="K17" s="107">
        <v>2014</v>
      </c>
      <c r="L17" s="140">
        <v>2015</v>
      </c>
      <c r="M17" s="109" t="s">
        <v>310</v>
      </c>
      <c r="N17" s="107">
        <v>2014</v>
      </c>
      <c r="O17" s="140">
        <v>2015</v>
      </c>
      <c r="P17" s="109" t="s">
        <v>310</v>
      </c>
      <c r="Q17" s="107">
        <v>2014</v>
      </c>
      <c r="R17" s="140">
        <v>2015</v>
      </c>
      <c r="S17" s="109" t="s">
        <v>310</v>
      </c>
      <c r="T17" s="107">
        <v>2014</v>
      </c>
      <c r="U17" s="140">
        <v>2015</v>
      </c>
      <c r="V17" s="33" t="s">
        <v>310</v>
      </c>
      <c r="W17" s="45" t="s">
        <v>317</v>
      </c>
      <c r="X17" s="1"/>
      <c r="Y17" s="1"/>
    </row>
    <row r="18" spans="1:25" ht="12.75">
      <c r="A18" s="13" t="s">
        <v>326</v>
      </c>
      <c r="B18" s="17" t="s">
        <v>8</v>
      </c>
      <c r="C18" s="16" t="s">
        <v>9</v>
      </c>
      <c r="D18" s="6" t="s">
        <v>9</v>
      </c>
      <c r="E18" s="134" t="s">
        <v>10</v>
      </c>
      <c r="F18" s="132" t="s">
        <v>362</v>
      </c>
      <c r="G18" s="34" t="s">
        <v>311</v>
      </c>
      <c r="H18" s="16" t="s">
        <v>11</v>
      </c>
      <c r="I18" s="91" t="s">
        <v>11</v>
      </c>
      <c r="J18" s="34" t="s">
        <v>311</v>
      </c>
      <c r="K18" s="31" t="s">
        <v>328</v>
      </c>
      <c r="L18" s="17" t="s">
        <v>328</v>
      </c>
      <c r="M18" s="34" t="s">
        <v>311</v>
      </c>
      <c r="N18" s="17" t="s">
        <v>315</v>
      </c>
      <c r="O18" s="31" t="s">
        <v>315</v>
      </c>
      <c r="P18" s="34" t="s">
        <v>311</v>
      </c>
      <c r="Q18" s="77" t="s">
        <v>12</v>
      </c>
      <c r="R18" s="91" t="s">
        <v>12</v>
      </c>
      <c r="S18" s="34" t="s">
        <v>311</v>
      </c>
      <c r="T18" s="16" t="s">
        <v>13</v>
      </c>
      <c r="U18" s="91" t="s">
        <v>13</v>
      </c>
      <c r="V18" s="34" t="s">
        <v>311</v>
      </c>
      <c r="W18" s="1" t="s">
        <v>311</v>
      </c>
      <c r="X18" s="65"/>
      <c r="Y18" s="63"/>
    </row>
    <row r="19" spans="1:24" ht="12.75">
      <c r="A19" s="13"/>
      <c r="B19" s="14"/>
      <c r="C19" s="17"/>
      <c r="D19" s="6"/>
      <c r="E19" s="134" t="s">
        <v>14</v>
      </c>
      <c r="F19" s="133"/>
      <c r="G19" s="34"/>
      <c r="H19" s="132" t="s">
        <v>15</v>
      </c>
      <c r="I19" s="133" t="s">
        <v>15</v>
      </c>
      <c r="J19" s="34"/>
      <c r="K19" s="132" t="s">
        <v>15</v>
      </c>
      <c r="L19" s="132" t="s">
        <v>15</v>
      </c>
      <c r="M19" s="34"/>
      <c r="N19" s="132" t="s">
        <v>16</v>
      </c>
      <c r="O19" s="133" t="s">
        <v>16</v>
      </c>
      <c r="P19" s="34"/>
      <c r="Q19" s="77" t="s">
        <v>17</v>
      </c>
      <c r="R19" s="91" t="s">
        <v>17</v>
      </c>
      <c r="S19" s="34"/>
      <c r="T19" s="132" t="s">
        <v>16</v>
      </c>
      <c r="U19" s="133" t="s">
        <v>16</v>
      </c>
      <c r="V19" s="34"/>
      <c r="W19" s="46" t="s">
        <v>313</v>
      </c>
      <c r="X19" s="1"/>
    </row>
    <row r="20" spans="1:24" ht="12.75">
      <c r="A20" s="13"/>
      <c r="B20" s="14"/>
      <c r="C20" s="17"/>
      <c r="D20" s="69"/>
      <c r="E20" s="15"/>
      <c r="F20" s="91"/>
      <c r="G20" s="34"/>
      <c r="H20" s="6" t="s">
        <v>353</v>
      </c>
      <c r="I20" s="6" t="s">
        <v>363</v>
      </c>
      <c r="J20" s="34"/>
      <c r="K20" s="16"/>
      <c r="L20" s="16"/>
      <c r="M20" s="34"/>
      <c r="N20" s="6" t="s">
        <v>347</v>
      </c>
      <c r="O20" s="6" t="s">
        <v>357</v>
      </c>
      <c r="P20" s="34"/>
      <c r="Q20" s="77"/>
      <c r="R20" s="91"/>
      <c r="S20" s="34"/>
      <c r="T20" s="16"/>
      <c r="U20" s="91"/>
      <c r="V20" s="34"/>
      <c r="W20" s="46" t="s">
        <v>312</v>
      </c>
      <c r="X20" s="1"/>
    </row>
    <row r="21" spans="1:23" ht="12.75">
      <c r="A21" s="18"/>
      <c r="B21" s="19" t="s">
        <v>18</v>
      </c>
      <c r="C21" s="130">
        <v>5442837</v>
      </c>
      <c r="D21" s="146">
        <v>5458325</v>
      </c>
      <c r="E21" s="92">
        <v>403</v>
      </c>
      <c r="F21" s="92">
        <v>347.12187346850914</v>
      </c>
      <c r="G21" s="35"/>
      <c r="H21" s="92">
        <v>2695</v>
      </c>
      <c r="I21" s="92">
        <v>2840.4860465435827</v>
      </c>
      <c r="J21" s="38"/>
      <c r="K21" s="142">
        <v>1720</v>
      </c>
      <c r="L21" s="130">
        <v>1726.2781164551395</v>
      </c>
      <c r="M21" s="35"/>
      <c r="N21" s="141">
        <v>19.75</v>
      </c>
      <c r="O21" s="141">
        <v>19.85</v>
      </c>
      <c r="P21" s="36"/>
      <c r="Q21" s="143">
        <v>61</v>
      </c>
      <c r="R21" s="101">
        <v>60.1727284021876</v>
      </c>
      <c r="S21" s="37"/>
      <c r="T21" s="104">
        <v>52</v>
      </c>
      <c r="U21" s="104">
        <v>54.9</v>
      </c>
      <c r="V21" s="139">
        <v>1</v>
      </c>
      <c r="W21" s="105">
        <v>1</v>
      </c>
    </row>
    <row r="23" spans="1:32" s="30" customFormat="1" ht="12.75">
      <c r="A23" s="1" t="s">
        <v>349</v>
      </c>
      <c r="B23" s="2"/>
      <c r="C23" s="71"/>
      <c r="D23" s="135"/>
      <c r="E23" s="95"/>
      <c r="F23" s="68"/>
      <c r="G23" s="95"/>
      <c r="H23" s="95"/>
      <c r="I23" s="95"/>
      <c r="J23" s="111"/>
      <c r="K23" s="95"/>
      <c r="L23" s="95"/>
      <c r="M23" s="95"/>
      <c r="N23" s="113"/>
      <c r="O23" s="113"/>
      <c r="P23" s="114"/>
      <c r="Q23" s="29"/>
      <c r="R23" s="29"/>
      <c r="S23" s="115"/>
      <c r="T23" s="29"/>
      <c r="U23" s="29"/>
      <c r="V23" s="115"/>
      <c r="W23" s="32"/>
      <c r="X23" s="54"/>
      <c r="Y23" s="54"/>
      <c r="Z23" s="145"/>
      <c r="AA23"/>
      <c r="AC23" s="40"/>
      <c r="AD23" s="40"/>
      <c r="AE23" s="40"/>
      <c r="AF23" s="40"/>
    </row>
    <row r="24" spans="1:32" s="30" customFormat="1" ht="12.75">
      <c r="A24" s="54">
        <v>174</v>
      </c>
      <c r="B24" s="2" t="s">
        <v>178</v>
      </c>
      <c r="C24" s="135">
        <v>4882</v>
      </c>
      <c r="D24" s="129">
        <v>4804</v>
      </c>
      <c r="E24" s="68">
        <v>-143.1790249897583</v>
      </c>
      <c r="F24" s="68">
        <v>173.8134887593672</v>
      </c>
      <c r="G24" s="56" t="b">
        <f>IF(E24&lt;0,IF(F24&lt;0,1))</f>
        <v>0</v>
      </c>
      <c r="H24" s="68">
        <v>4799.672265464974</v>
      </c>
      <c r="I24" s="68">
        <v>5097.002497918402</v>
      </c>
      <c r="J24" s="66">
        <f>IF(H24&gt;4042,IF(I24&gt;4260,1))</f>
        <v>1</v>
      </c>
      <c r="K24" s="68">
        <v>-2035.6411306841458</v>
      </c>
      <c r="L24" s="68">
        <v>-2181.5154038301416</v>
      </c>
      <c r="M24" s="56">
        <f>IF(K24&lt;0,IF(L24&lt;0,1))</f>
        <v>1</v>
      </c>
      <c r="N24" s="58">
        <v>21.5</v>
      </c>
      <c r="O24" s="58">
        <v>21.5</v>
      </c>
      <c r="P24" s="59">
        <f>IF(N24&gt;20.25,IF(O24&gt;20.35,1))</f>
        <v>1</v>
      </c>
      <c r="Q24" s="102">
        <v>24.513871249964723</v>
      </c>
      <c r="R24" s="102">
        <v>22.437002836958335</v>
      </c>
      <c r="S24" s="57">
        <f>IF(Q24&lt;50,IF(R24&lt;50,1))</f>
        <v>1</v>
      </c>
      <c r="T24" s="102">
        <v>71.42006549568323</v>
      </c>
      <c r="U24" s="102">
        <v>74.3840511566673</v>
      </c>
      <c r="V24" s="57">
        <f>IF(T24&gt;50,IF(U24&gt;50,1))</f>
        <v>1</v>
      </c>
      <c r="W24" s="106">
        <f>G24+J24+M24+P24+S24+V24</f>
        <v>5</v>
      </c>
      <c r="X24" s="55" t="s">
        <v>350</v>
      </c>
      <c r="Y24" s="54" t="s">
        <v>348</v>
      </c>
      <c r="Z24" s="145"/>
      <c r="AA24"/>
      <c r="AB24" s="147"/>
      <c r="AC24" s="40"/>
      <c r="AD24" s="149"/>
      <c r="AE24" s="40"/>
      <c r="AF24" s="40"/>
    </row>
    <row r="25" spans="1:30" s="40" customFormat="1" ht="12.75">
      <c r="A25" s="54">
        <v>164</v>
      </c>
      <c r="B25" s="2" t="s">
        <v>235</v>
      </c>
      <c r="C25" s="135">
        <v>7885</v>
      </c>
      <c r="D25" s="129">
        <v>7776</v>
      </c>
      <c r="E25" s="68">
        <v>-42.105263157894754</v>
      </c>
      <c r="F25" s="68">
        <v>59.284979423868315</v>
      </c>
      <c r="G25" s="56" t="b">
        <f>IF(E25&lt;0,IF(F25&lt;0,1))</f>
        <v>0</v>
      </c>
      <c r="H25" s="68">
        <v>2358.9093214965123</v>
      </c>
      <c r="I25" s="68">
        <v>3541.795267489712</v>
      </c>
      <c r="J25" s="66" t="b">
        <f>IF(H25&gt;4042,IF(I25&gt;4260,1))</f>
        <v>0</v>
      </c>
      <c r="K25" s="68">
        <v>-1364.1090678503488</v>
      </c>
      <c r="L25" s="68">
        <v>-1605.1954732510287</v>
      </c>
      <c r="M25" s="56">
        <f>IF(K25&lt;0,IF(L25&lt;0,1))</f>
        <v>1</v>
      </c>
      <c r="N25" s="58">
        <v>22</v>
      </c>
      <c r="O25" s="58">
        <v>22</v>
      </c>
      <c r="P25" s="59">
        <f>IF(N25&gt;20.25,IF(O25&gt;20.35,1))</f>
        <v>1</v>
      </c>
      <c r="Q25" s="102">
        <v>33.8142907468295</v>
      </c>
      <c r="R25" s="102">
        <v>32.38608600048864</v>
      </c>
      <c r="S25" s="57">
        <f>IF(Q25&lt;50,IF(R25&lt;50,1))</f>
        <v>1</v>
      </c>
      <c r="T25" s="102">
        <v>69.67944532537388</v>
      </c>
      <c r="U25" s="102">
        <v>69.27183094168996</v>
      </c>
      <c r="V25" s="139">
        <f>IF(T25&gt;50,IF(U25&gt;50,1))</f>
        <v>1</v>
      </c>
      <c r="W25" s="106">
        <f>G25+J25+M25+P25+S25+V25</f>
        <v>4</v>
      </c>
      <c r="X25" s="54" t="s">
        <v>346</v>
      </c>
      <c r="Y25" s="54" t="s">
        <v>348</v>
      </c>
      <c r="Z25" s="145"/>
      <c r="AA25"/>
      <c r="AB25" s="147"/>
      <c r="AD25" s="149"/>
    </row>
    <row r="26" spans="1:30" s="40" customFormat="1" ht="12.75">
      <c r="A26" s="54"/>
      <c r="B26" s="2"/>
      <c r="C26" s="135"/>
      <c r="D26" s="129"/>
      <c r="E26" s="68"/>
      <c r="F26" s="68"/>
      <c r="G26" s="95"/>
      <c r="H26" s="95"/>
      <c r="I26" s="95"/>
      <c r="J26" s="111"/>
      <c r="K26" s="95"/>
      <c r="L26" s="95"/>
      <c r="M26" s="95"/>
      <c r="N26" s="113"/>
      <c r="O26" s="113"/>
      <c r="P26" s="114"/>
      <c r="Q26" s="29"/>
      <c r="R26" s="29"/>
      <c r="S26" s="115"/>
      <c r="T26" s="29"/>
      <c r="U26" s="29"/>
      <c r="V26" s="43"/>
      <c r="W26" s="32"/>
      <c r="X26" s="54"/>
      <c r="Y26" s="54"/>
      <c r="Z26" s="145"/>
      <c r="AA26"/>
      <c r="AB26" s="147"/>
      <c r="AD26" s="149"/>
    </row>
    <row r="27" spans="1:30" s="30" customFormat="1" ht="12.75">
      <c r="A27" s="1" t="s">
        <v>360</v>
      </c>
      <c r="B27" s="6"/>
      <c r="C27" s="150"/>
      <c r="D27" s="151"/>
      <c r="E27" s="70"/>
      <c r="F27" s="70"/>
      <c r="G27" s="32"/>
      <c r="H27" s="32"/>
      <c r="I27" s="32"/>
      <c r="J27" s="21"/>
      <c r="K27" s="32"/>
      <c r="L27" s="32"/>
      <c r="M27" s="32"/>
      <c r="N27" s="22"/>
      <c r="O27" s="22"/>
      <c r="P27" s="42"/>
      <c r="Q27" s="20"/>
      <c r="R27" s="20"/>
      <c r="S27" s="43"/>
      <c r="T27" s="20"/>
      <c r="U27" s="20"/>
      <c r="V27" s="43"/>
      <c r="W27" s="32"/>
      <c r="X27" s="1"/>
      <c r="Y27" s="1"/>
      <c r="Z27" s="152"/>
      <c r="AB27" s="148"/>
      <c r="AD27" s="153"/>
    </row>
    <row r="28" spans="1:32" s="30" customFormat="1" ht="12.75">
      <c r="A28" s="1" t="s">
        <v>359</v>
      </c>
      <c r="B28" s="2"/>
      <c r="C28" s="71"/>
      <c r="D28" s="135"/>
      <c r="E28" s="95"/>
      <c r="F28" s="95"/>
      <c r="G28" s="95"/>
      <c r="H28" s="95"/>
      <c r="I28" s="95"/>
      <c r="J28" s="111"/>
      <c r="K28" s="95"/>
      <c r="L28" s="95"/>
      <c r="M28" s="95"/>
      <c r="N28" s="58"/>
      <c r="O28" s="58"/>
      <c r="P28" s="114"/>
      <c r="Q28" s="29"/>
      <c r="R28" s="29"/>
      <c r="S28" s="115"/>
      <c r="T28" s="29"/>
      <c r="U28" s="29"/>
      <c r="V28" s="115"/>
      <c r="W28" s="32"/>
      <c r="X28" s="55"/>
      <c r="Y28" s="54"/>
      <c r="Z28" s="145"/>
      <c r="AA28"/>
      <c r="AC28" s="40"/>
      <c r="AD28" s="40"/>
      <c r="AE28" s="40"/>
      <c r="AF28" s="40"/>
    </row>
    <row r="29" spans="1:32" s="30" customFormat="1" ht="12.75">
      <c r="A29" s="54">
        <v>232</v>
      </c>
      <c r="B29" s="2" t="s">
        <v>153</v>
      </c>
      <c r="C29" s="135">
        <v>14007</v>
      </c>
      <c r="D29" s="129">
        <v>13875</v>
      </c>
      <c r="E29" s="68">
        <v>226.45819947169272</v>
      </c>
      <c r="F29" s="95">
        <v>292.68468468468467</v>
      </c>
      <c r="G29" s="56" t="b">
        <f>IF(E29&lt;0,IF(F29&lt;0,1))</f>
        <v>0</v>
      </c>
      <c r="H29" s="68">
        <v>4266.152637966731</v>
      </c>
      <c r="I29" s="95">
        <v>4261.8378378378375</v>
      </c>
      <c r="J29" s="66">
        <f>IF(H29&gt;4042,IF(I29&gt;4260,1))</f>
        <v>1</v>
      </c>
      <c r="K29" s="68">
        <v>-736.7030770329121</v>
      </c>
      <c r="L29" s="68">
        <v>-749.0450450450451</v>
      </c>
      <c r="M29" s="56">
        <f>IF(K29&lt;0,IF(L29&lt;0,1))</f>
        <v>1</v>
      </c>
      <c r="N29" s="58">
        <v>22</v>
      </c>
      <c r="O29" s="58">
        <v>22</v>
      </c>
      <c r="P29" s="59">
        <f>IF(N29&gt;20.25,IF(O29&gt;20.35,1))</f>
        <v>1</v>
      </c>
      <c r="Q29" s="102">
        <v>30.994638652760575</v>
      </c>
      <c r="R29" s="102">
        <v>31.138757805424472</v>
      </c>
      <c r="S29" s="57">
        <f>IF(Q29&lt;50,IF(R29&lt;50,1))</f>
        <v>1</v>
      </c>
      <c r="T29" s="102">
        <v>57.06459551389564</v>
      </c>
      <c r="U29" s="102">
        <v>55.550503260015105</v>
      </c>
      <c r="V29" s="57">
        <f>IF(T29&gt;50,IF(U29&gt;50,1))</f>
        <v>1</v>
      </c>
      <c r="W29" s="106">
        <f>G29+J29+M29+P29+S29+V29</f>
        <v>5</v>
      </c>
      <c r="X29" s="55"/>
      <c r="Y29" s="54"/>
      <c r="Z29" s="145"/>
      <c r="AA29"/>
      <c r="AB29" s="147"/>
      <c r="AC29" s="40"/>
      <c r="AD29" s="149"/>
      <c r="AE29" s="40"/>
      <c r="AF29" s="40"/>
    </row>
    <row r="30" spans="1:32" s="30" customFormat="1" ht="12.75">
      <c r="A30" s="54">
        <v>236</v>
      </c>
      <c r="B30" s="2" t="s">
        <v>247</v>
      </c>
      <c r="C30" s="135">
        <v>4283</v>
      </c>
      <c r="D30" s="129">
        <v>4305</v>
      </c>
      <c r="E30" s="68">
        <v>590.240485640906</v>
      </c>
      <c r="F30" s="95">
        <v>219.7444831591173</v>
      </c>
      <c r="G30" s="56" t="b">
        <f>IF(E30&lt;0,IF(F30&lt;0,1))</f>
        <v>0</v>
      </c>
      <c r="H30" s="68">
        <v>4979.687135185618</v>
      </c>
      <c r="I30" s="68">
        <v>5981.184668989547</v>
      </c>
      <c r="J30" s="66">
        <f>IF(H30&gt;4042,IF(I30&gt;4260,1))</f>
        <v>1</v>
      </c>
      <c r="K30" s="68">
        <v>-112.07097828624796</v>
      </c>
      <c r="L30" s="68">
        <v>-150.05807200929152</v>
      </c>
      <c r="M30" s="56">
        <f>IF(K30&lt;0,IF(L30&lt;0,1))</f>
        <v>1</v>
      </c>
      <c r="N30" s="58">
        <v>21</v>
      </c>
      <c r="O30" s="58">
        <v>21.5</v>
      </c>
      <c r="P30" s="59">
        <f>IF(N30&gt;20.25,IF(O30&gt;20.35,1))</f>
        <v>1</v>
      </c>
      <c r="Q30" s="102">
        <v>26.508279337652986</v>
      </c>
      <c r="R30" s="102">
        <v>23.388620074003157</v>
      </c>
      <c r="S30" s="57">
        <f>IF(Q30&lt;50,IF(R30&lt;50,1))</f>
        <v>1</v>
      </c>
      <c r="T30" s="102">
        <v>76.74198473282443</v>
      </c>
      <c r="U30" s="102">
        <v>95.0513720899987</v>
      </c>
      <c r="V30" s="57">
        <f>IF(T30&gt;50,IF(U30&gt;50,1))</f>
        <v>1</v>
      </c>
      <c r="W30" s="106">
        <f>G30+J30+M30+P30+S30+V30</f>
        <v>5</v>
      </c>
      <c r="X30" s="55"/>
      <c r="Y30" s="54"/>
      <c r="Z30" s="145"/>
      <c r="AA30"/>
      <c r="AB30" s="147"/>
      <c r="AC30" s="40"/>
      <c r="AD30" s="149"/>
      <c r="AE30" s="40"/>
      <c r="AF30" s="40"/>
    </row>
    <row r="31" spans="1:32" s="30" customFormat="1" ht="12.75">
      <c r="A31" s="54">
        <v>250</v>
      </c>
      <c r="B31" s="2" t="s">
        <v>217</v>
      </c>
      <c r="C31" s="135">
        <v>2080</v>
      </c>
      <c r="D31" s="129">
        <v>2038</v>
      </c>
      <c r="E31" s="68">
        <v>-281.25</v>
      </c>
      <c r="F31" s="136">
        <v>-60.353287536800785</v>
      </c>
      <c r="G31" s="136">
        <f>IF(E31&lt;0,IF(F31&lt;0,1))</f>
        <v>1</v>
      </c>
      <c r="H31" s="68">
        <v>3074.519230769231</v>
      </c>
      <c r="I31" s="136">
        <v>4210.500490677135</v>
      </c>
      <c r="J31" s="66" t="b">
        <f>IF(H31&gt;4042,IF(I31&gt;4260,1))</f>
        <v>0</v>
      </c>
      <c r="K31" s="68">
        <v>-9.615384615384617</v>
      </c>
      <c r="L31" s="68">
        <v>-412.6594700686948</v>
      </c>
      <c r="M31" s="56">
        <f>IF(K31&lt;0,IF(L31&lt;0,1))</f>
        <v>1</v>
      </c>
      <c r="N31" s="58">
        <v>20.5</v>
      </c>
      <c r="O31" s="58">
        <v>21.5</v>
      </c>
      <c r="P31" s="59">
        <f>IF(N31&gt;20.25,IF(O31&gt;20.35,1))</f>
        <v>1</v>
      </c>
      <c r="Q31" s="102">
        <v>48.05010489941997</v>
      </c>
      <c r="R31" s="102">
        <v>41.64338637191789</v>
      </c>
      <c r="S31" s="57">
        <f>IF(Q31&lt;50,IF(R31&lt;50,1))</f>
        <v>1</v>
      </c>
      <c r="T31" s="102">
        <v>57.34819800869443</v>
      </c>
      <c r="U31" s="102">
        <v>67.48435364362277</v>
      </c>
      <c r="V31" s="57">
        <f>IF(T31&gt;50,IF(U31&gt;50,1))</f>
        <v>1</v>
      </c>
      <c r="W31" s="35">
        <f>G31+J31+M31+P31+S31+V31</f>
        <v>5</v>
      </c>
      <c r="X31" s="54"/>
      <c r="Y31" s="54"/>
      <c r="Z31" s="145"/>
      <c r="AA31"/>
      <c r="AB31" s="147"/>
      <c r="AC31" s="40"/>
      <c r="AD31" s="149"/>
      <c r="AE31" s="40"/>
      <c r="AF31" s="40"/>
    </row>
    <row r="32" spans="1:30" s="40" customFormat="1" ht="12.75">
      <c r="A32" s="54">
        <v>285</v>
      </c>
      <c r="B32" s="2" t="s">
        <v>119</v>
      </c>
      <c r="C32" s="135">
        <v>54518</v>
      </c>
      <c r="D32" s="129">
        <v>54319</v>
      </c>
      <c r="E32" s="68">
        <v>135.33145016324883</v>
      </c>
      <c r="F32" s="136">
        <v>181.99893223365675</v>
      </c>
      <c r="G32" s="136" t="b">
        <f>IF(E32&lt;0,IF(F32&lt;0,1))</f>
        <v>0</v>
      </c>
      <c r="H32" s="68">
        <v>4886.129351773726</v>
      </c>
      <c r="I32" s="68">
        <v>5178.1328816804435</v>
      </c>
      <c r="J32" s="66">
        <f>IF(H32&gt;4042,IF(I32&gt;4260,1))</f>
        <v>1</v>
      </c>
      <c r="K32" s="68">
        <v>-600.7190285777174</v>
      </c>
      <c r="L32" s="68">
        <v>-759.8998508809073</v>
      </c>
      <c r="M32" s="56">
        <f>IF(K32&lt;0,IF(L32&lt;0,1))</f>
        <v>1</v>
      </c>
      <c r="N32" s="58">
        <v>20.5</v>
      </c>
      <c r="O32" s="58">
        <v>20.5</v>
      </c>
      <c r="P32" s="59">
        <f>IF(N32&gt;20.25,IF(O32&gt;20.35,1))</f>
        <v>1</v>
      </c>
      <c r="Q32" s="102">
        <v>45.41300545166176</v>
      </c>
      <c r="R32" s="102">
        <v>43.482410047362094</v>
      </c>
      <c r="S32" s="57">
        <f>IF(Q32&lt;50,IF(R32&lt;50,1))</f>
        <v>1</v>
      </c>
      <c r="T32" s="102">
        <v>80.10985488368307</v>
      </c>
      <c r="U32" s="102">
        <v>83.5490432195586</v>
      </c>
      <c r="V32" s="57">
        <f>IF(T32&gt;50,IF(U32&gt;50,1))</f>
        <v>1</v>
      </c>
      <c r="W32" s="35">
        <f>G32+J32+M32+P32+S32+V32</f>
        <v>5</v>
      </c>
      <c r="X32" s="54"/>
      <c r="Y32" s="54"/>
      <c r="Z32" s="145"/>
      <c r="AA32"/>
      <c r="AB32" s="147"/>
      <c r="AD32" s="149"/>
    </row>
    <row r="33" spans="1:30" s="40" customFormat="1" ht="12.75">
      <c r="A33" s="54"/>
      <c r="B33" s="2"/>
      <c r="C33" s="135"/>
      <c r="D33" s="135"/>
      <c r="E33" s="68"/>
      <c r="F33" s="95"/>
      <c r="G33" s="95"/>
      <c r="H33" s="68"/>
      <c r="I33" s="68"/>
      <c r="J33" s="111"/>
      <c r="K33" s="68"/>
      <c r="L33" s="68"/>
      <c r="M33" s="95"/>
      <c r="N33" s="58"/>
      <c r="O33" s="58"/>
      <c r="P33" s="114"/>
      <c r="Q33" s="102"/>
      <c r="R33" s="102"/>
      <c r="S33" s="115"/>
      <c r="T33" s="102"/>
      <c r="U33" s="102"/>
      <c r="V33" s="115"/>
      <c r="W33" s="32"/>
      <c r="X33" s="54"/>
      <c r="Y33" s="54"/>
      <c r="Z33" s="145"/>
      <c r="AA33"/>
      <c r="AB33" s="147"/>
      <c r="AD33" s="149"/>
    </row>
    <row r="34" spans="1:27" s="40" customFormat="1" ht="12.75">
      <c r="A34" s="1" t="s">
        <v>366</v>
      </c>
      <c r="B34" s="2"/>
      <c r="C34" s="71"/>
      <c r="D34" s="135"/>
      <c r="E34" s="95"/>
      <c r="F34" s="95"/>
      <c r="G34" s="95"/>
      <c r="H34" s="95"/>
      <c r="I34" s="95"/>
      <c r="J34" s="111"/>
      <c r="K34" s="95"/>
      <c r="L34" s="95"/>
      <c r="M34" s="95"/>
      <c r="N34" s="58"/>
      <c r="O34" s="58"/>
      <c r="P34" s="114"/>
      <c r="Q34" s="29"/>
      <c r="R34" s="29"/>
      <c r="S34" s="115"/>
      <c r="T34" s="29"/>
      <c r="U34" s="29"/>
      <c r="V34" s="115"/>
      <c r="W34" s="32"/>
      <c r="X34" s="54"/>
      <c r="Y34" s="54"/>
      <c r="Z34" s="145"/>
      <c r="AA34"/>
    </row>
    <row r="35" spans="1:30" s="40" customFormat="1" ht="12.75">
      <c r="A35" s="54">
        <v>989</v>
      </c>
      <c r="B35" s="2" t="s">
        <v>43</v>
      </c>
      <c r="C35" s="135">
        <v>6178</v>
      </c>
      <c r="D35" s="129">
        <v>6062</v>
      </c>
      <c r="E35" s="68">
        <v>182.09776626740046</v>
      </c>
      <c r="F35" s="136">
        <v>16.661167931375783</v>
      </c>
      <c r="G35" s="136" t="b">
        <f aca="true" t="shared" si="0" ref="G35:G45">IF(E35&lt;0,IF(F35&lt;0,1))</f>
        <v>0</v>
      </c>
      <c r="H35" s="95">
        <v>2298.4784719974105</v>
      </c>
      <c r="I35" s="95">
        <v>2523.9194985153413</v>
      </c>
      <c r="J35" s="66" t="b">
        <f aca="true" t="shared" si="1" ref="J35:J45">IF(H35&gt;4042,IF(I35&gt;4260,1))</f>
        <v>0</v>
      </c>
      <c r="K35" s="68">
        <v>-832.1463256717384</v>
      </c>
      <c r="L35" s="68">
        <v>-991.7518970636753</v>
      </c>
      <c r="M35" s="56">
        <f aca="true" t="shared" si="2" ref="M35:M45">IF(K35&lt;0,IF(L35&lt;0,1))</f>
        <v>1</v>
      </c>
      <c r="N35" s="58">
        <v>21.25</v>
      </c>
      <c r="O35" s="113">
        <v>21.25</v>
      </c>
      <c r="P35" s="59">
        <f aca="true" t="shared" si="3" ref="P35:P45">IF(N35&gt;20.25,IF(O35&gt;20.35,1))</f>
        <v>1</v>
      </c>
      <c r="Q35" s="102">
        <v>50.20592324440597</v>
      </c>
      <c r="R35" s="102">
        <v>47.2102338803463</v>
      </c>
      <c r="S35" s="57" t="b">
        <f aca="true" t="shared" si="4" ref="S35:S45">IF(Q35&lt;50,IF(R35&lt;50,1))</f>
        <v>0</v>
      </c>
      <c r="T35" s="102">
        <v>44.312818576552765</v>
      </c>
      <c r="U35" s="102">
        <v>46.45747126436782</v>
      </c>
      <c r="V35" s="57" t="b">
        <f aca="true" t="shared" si="5" ref="V35:V45">IF(T35&gt;50,IF(U35&gt;50,1))</f>
        <v>0</v>
      </c>
      <c r="W35" s="106">
        <f aca="true" t="shared" si="6" ref="W35:W45">G35+J35+M35+P35+S35+V35</f>
        <v>2</v>
      </c>
      <c r="X35" s="54"/>
      <c r="Y35" s="54" t="s">
        <v>348</v>
      </c>
      <c r="Z35" s="145"/>
      <c r="AA35"/>
      <c r="AB35" s="147"/>
      <c r="AD35" s="149"/>
    </row>
    <row r="36" spans="1:30" s="40" customFormat="1" ht="12.75">
      <c r="A36" s="54">
        <v>99</v>
      </c>
      <c r="B36" s="2" t="s">
        <v>52</v>
      </c>
      <c r="C36" s="135">
        <v>1788</v>
      </c>
      <c r="D36" s="129">
        <v>1793</v>
      </c>
      <c r="E36" s="68">
        <v>183.44519015659952</v>
      </c>
      <c r="F36" s="136">
        <v>229.22476296709425</v>
      </c>
      <c r="G36" s="136" t="b">
        <f t="shared" si="0"/>
        <v>0</v>
      </c>
      <c r="H36" s="68">
        <v>1951.3422818791946</v>
      </c>
      <c r="I36" s="68">
        <v>1632.4595649749024</v>
      </c>
      <c r="J36" s="66" t="b">
        <f t="shared" si="1"/>
        <v>0</v>
      </c>
      <c r="K36" s="68">
        <v>-899.8881431767338</v>
      </c>
      <c r="L36" s="68">
        <v>-862.7997769102063</v>
      </c>
      <c r="M36" s="56">
        <f t="shared" si="2"/>
        <v>1</v>
      </c>
      <c r="N36" s="58">
        <v>21.25</v>
      </c>
      <c r="O36" s="58">
        <v>21.5</v>
      </c>
      <c r="P36" s="59">
        <f t="shared" si="3"/>
        <v>1</v>
      </c>
      <c r="Q36" s="102">
        <v>34.431012922050854</v>
      </c>
      <c r="R36" s="102">
        <v>37.781025179856115</v>
      </c>
      <c r="S36" s="57">
        <f t="shared" si="4"/>
        <v>1</v>
      </c>
      <c r="T36" s="102">
        <v>33.52721451440768</v>
      </c>
      <c r="U36" s="102">
        <v>30.80610993421786</v>
      </c>
      <c r="V36" s="57" t="b">
        <f t="shared" si="5"/>
        <v>0</v>
      </c>
      <c r="W36" s="106">
        <f t="shared" si="6"/>
        <v>3</v>
      </c>
      <c r="X36" s="54"/>
      <c r="Y36" s="54" t="s">
        <v>348</v>
      </c>
      <c r="Z36" s="145"/>
      <c r="AA36"/>
      <c r="AB36" s="147"/>
      <c r="AD36" s="149"/>
    </row>
    <row r="37" spans="1:30" s="40" customFormat="1" ht="12.75">
      <c r="A37" s="54">
        <v>19</v>
      </c>
      <c r="B37" s="2" t="s">
        <v>94</v>
      </c>
      <c r="C37" s="135">
        <v>3982</v>
      </c>
      <c r="D37" s="129">
        <v>3986</v>
      </c>
      <c r="E37" s="68">
        <v>7.282772476142641</v>
      </c>
      <c r="F37" s="136">
        <v>159.05669844455593</v>
      </c>
      <c r="G37" s="95" t="b">
        <f t="shared" si="0"/>
        <v>0</v>
      </c>
      <c r="H37" s="137">
        <v>3340.783525866399</v>
      </c>
      <c r="I37" s="136">
        <v>3659.056698444556</v>
      </c>
      <c r="J37" s="66" t="b">
        <f t="shared" si="1"/>
        <v>0</v>
      </c>
      <c r="K37" s="68">
        <v>-711.7026619789051</v>
      </c>
      <c r="L37" s="68">
        <v>-741.5955845459107</v>
      </c>
      <c r="M37" s="56">
        <f t="shared" si="2"/>
        <v>1</v>
      </c>
      <c r="N37" s="58">
        <v>21</v>
      </c>
      <c r="O37" s="138">
        <v>21</v>
      </c>
      <c r="P37" s="59">
        <f t="shared" si="3"/>
        <v>1</v>
      </c>
      <c r="Q37" s="102">
        <v>12.9486969349287</v>
      </c>
      <c r="R37" s="102">
        <v>11.689132266217355</v>
      </c>
      <c r="S37" s="57">
        <f t="shared" si="4"/>
        <v>1</v>
      </c>
      <c r="T37" s="102">
        <v>72.64715432070133</v>
      </c>
      <c r="U37" s="102">
        <v>73.60975175727378</v>
      </c>
      <c r="V37" s="57">
        <f t="shared" si="5"/>
        <v>1</v>
      </c>
      <c r="W37" s="35">
        <f t="shared" si="6"/>
        <v>4</v>
      </c>
      <c r="X37" s="54"/>
      <c r="Y37" s="54"/>
      <c r="Z37" s="145"/>
      <c r="AA37"/>
      <c r="AB37" s="147"/>
      <c r="AD37" s="149"/>
    </row>
    <row r="38" spans="1:30" s="40" customFormat="1" ht="12.75">
      <c r="A38" s="54">
        <v>934</v>
      </c>
      <c r="B38" s="2" t="s">
        <v>77</v>
      </c>
      <c r="C38" s="135">
        <v>3106</v>
      </c>
      <c r="D38" s="129">
        <v>3073</v>
      </c>
      <c r="E38" s="68">
        <v>128.78300064391502</v>
      </c>
      <c r="F38" s="95">
        <v>721.119427269769</v>
      </c>
      <c r="G38" s="56" t="b">
        <f t="shared" si="0"/>
        <v>0</v>
      </c>
      <c r="H38" s="68">
        <v>4353.509336767547</v>
      </c>
      <c r="I38" s="68">
        <v>4169.866579889359</v>
      </c>
      <c r="J38" s="66" t="b">
        <f t="shared" si="1"/>
        <v>0</v>
      </c>
      <c r="K38" s="68">
        <v>-1156.149388280747</v>
      </c>
      <c r="L38" s="68">
        <v>-713.6348844777091</v>
      </c>
      <c r="M38" s="56">
        <f t="shared" si="2"/>
        <v>1</v>
      </c>
      <c r="N38" s="58">
        <v>21.5</v>
      </c>
      <c r="O38" s="58">
        <v>22</v>
      </c>
      <c r="P38" s="59">
        <f t="shared" si="3"/>
        <v>1</v>
      </c>
      <c r="Q38" s="102">
        <v>31.755390110599475</v>
      </c>
      <c r="R38" s="102">
        <v>37.88905676667386</v>
      </c>
      <c r="S38" s="57">
        <f t="shared" si="4"/>
        <v>1</v>
      </c>
      <c r="T38" s="102">
        <v>76.6814180810193</v>
      </c>
      <c r="U38" s="102">
        <v>69.01299951853635</v>
      </c>
      <c r="V38" s="57">
        <f t="shared" si="5"/>
        <v>1</v>
      </c>
      <c r="W38" s="35">
        <f t="shared" si="6"/>
        <v>4</v>
      </c>
      <c r="X38" s="54"/>
      <c r="Y38" s="54" t="s">
        <v>348</v>
      </c>
      <c r="Z38" s="145"/>
      <c r="AA38"/>
      <c r="AB38" s="147"/>
      <c r="AD38" s="149"/>
    </row>
    <row r="39" spans="1:30" s="40" customFormat="1" ht="12.75">
      <c r="A39" s="54">
        <v>846</v>
      </c>
      <c r="B39" s="2" t="s">
        <v>204</v>
      </c>
      <c r="C39" s="135">
        <v>5543</v>
      </c>
      <c r="D39" s="129">
        <v>5482</v>
      </c>
      <c r="E39" s="68">
        <v>-20.927295688255484</v>
      </c>
      <c r="F39" s="95">
        <v>66.58153958409339</v>
      </c>
      <c r="G39" s="56" t="b">
        <f t="shared" si="0"/>
        <v>0</v>
      </c>
      <c r="H39" s="68">
        <v>2844.3081363882375</v>
      </c>
      <c r="I39" s="68">
        <v>3897.8475009120757</v>
      </c>
      <c r="J39" s="66" t="b">
        <f t="shared" si="1"/>
        <v>0</v>
      </c>
      <c r="K39" s="68">
        <v>-581.0932707919899</v>
      </c>
      <c r="L39" s="68">
        <v>-690.0766143743159</v>
      </c>
      <c r="M39" s="56">
        <f t="shared" si="2"/>
        <v>1</v>
      </c>
      <c r="N39" s="58">
        <v>22</v>
      </c>
      <c r="O39" s="58">
        <v>22</v>
      </c>
      <c r="P39" s="59">
        <f t="shared" si="3"/>
        <v>1</v>
      </c>
      <c r="Q39" s="102">
        <v>47.74857920046632</v>
      </c>
      <c r="R39" s="102">
        <v>43.28158640226629</v>
      </c>
      <c r="S39" s="57">
        <f t="shared" si="4"/>
        <v>1</v>
      </c>
      <c r="T39" s="102">
        <v>52.44192972007147</v>
      </c>
      <c r="U39" s="102">
        <v>62.627622288820035</v>
      </c>
      <c r="V39" s="57">
        <f t="shared" si="5"/>
        <v>1</v>
      </c>
      <c r="W39" s="106">
        <f t="shared" si="6"/>
        <v>4</v>
      </c>
      <c r="X39" s="54"/>
      <c r="Y39" s="54"/>
      <c r="Z39" s="145"/>
      <c r="AA39"/>
      <c r="AB39" s="147"/>
      <c r="AD39" s="149"/>
    </row>
    <row r="40" spans="1:30" s="40" customFormat="1" ht="12.75">
      <c r="A40" s="54">
        <v>783</v>
      </c>
      <c r="B40" s="2" t="s">
        <v>78</v>
      </c>
      <c r="C40" s="135">
        <v>4539</v>
      </c>
      <c r="D40" s="129">
        <v>4443</v>
      </c>
      <c r="E40" s="68">
        <v>174.92839832562237</v>
      </c>
      <c r="F40" s="95">
        <v>229.57461174881837</v>
      </c>
      <c r="G40" s="56" t="b">
        <f t="shared" si="0"/>
        <v>0</v>
      </c>
      <c r="H40" s="68">
        <v>1601.0134390834985</v>
      </c>
      <c r="I40" s="68">
        <v>2020.0315102408283</v>
      </c>
      <c r="J40" s="66" t="b">
        <f t="shared" si="1"/>
        <v>0</v>
      </c>
      <c r="K40" s="68">
        <v>-559.8149372108394</v>
      </c>
      <c r="L40" s="68">
        <v>-682.4217870808012</v>
      </c>
      <c r="M40" s="56">
        <f t="shared" si="2"/>
        <v>1</v>
      </c>
      <c r="N40" s="58">
        <v>20.5</v>
      </c>
      <c r="O40" s="58">
        <v>20.5</v>
      </c>
      <c r="P40" s="59">
        <f t="shared" si="3"/>
        <v>1</v>
      </c>
      <c r="Q40" s="102">
        <v>54.42147290192513</v>
      </c>
      <c r="R40" s="102">
        <v>49.69111535437493</v>
      </c>
      <c r="S40" s="57" t="b">
        <f t="shared" si="4"/>
        <v>0</v>
      </c>
      <c r="T40" s="102">
        <v>37.15541479494554</v>
      </c>
      <c r="U40" s="102">
        <v>44.086233527227314</v>
      </c>
      <c r="V40" s="57" t="b">
        <f t="shared" si="5"/>
        <v>0</v>
      </c>
      <c r="W40" s="106">
        <f t="shared" si="6"/>
        <v>2</v>
      </c>
      <c r="X40" s="54" t="s">
        <v>346</v>
      </c>
      <c r="Y40" s="54"/>
      <c r="Z40" s="145"/>
      <c r="AA40"/>
      <c r="AB40" s="147"/>
      <c r="AD40" s="149"/>
    </row>
    <row r="41" spans="1:30" s="40" customFormat="1" ht="12.75">
      <c r="A41" s="54">
        <v>320</v>
      </c>
      <c r="B41" s="2" t="s">
        <v>53</v>
      </c>
      <c r="C41" s="135">
        <v>7892</v>
      </c>
      <c r="D41" s="129">
        <v>7766</v>
      </c>
      <c r="E41" s="68">
        <v>90.09123162696402</v>
      </c>
      <c r="F41" s="95">
        <v>-14.164305949008499</v>
      </c>
      <c r="G41" s="56" t="b">
        <f t="shared" si="0"/>
        <v>0</v>
      </c>
      <c r="H41" s="68">
        <v>4079.700963000507</v>
      </c>
      <c r="I41" s="95">
        <v>4204.609837754314</v>
      </c>
      <c r="J41" s="66" t="b">
        <f t="shared" si="1"/>
        <v>0</v>
      </c>
      <c r="K41" s="68">
        <v>-318.4237202230106</v>
      </c>
      <c r="L41" s="68">
        <v>-675.1223280968323</v>
      </c>
      <c r="M41" s="56">
        <f t="shared" si="2"/>
        <v>1</v>
      </c>
      <c r="N41" s="58">
        <v>20.5</v>
      </c>
      <c r="O41" s="58">
        <v>20.5</v>
      </c>
      <c r="P41" s="59">
        <f t="shared" si="3"/>
        <v>1</v>
      </c>
      <c r="Q41" s="102">
        <v>46.472477294395105</v>
      </c>
      <c r="R41" s="102">
        <v>44.11386545978194</v>
      </c>
      <c r="S41" s="57">
        <f t="shared" si="4"/>
        <v>1</v>
      </c>
      <c r="T41" s="102">
        <v>59.6370471923452</v>
      </c>
      <c r="U41" s="102">
        <v>65.2978810290848</v>
      </c>
      <c r="V41" s="57">
        <f t="shared" si="5"/>
        <v>1</v>
      </c>
      <c r="W41" s="106">
        <f t="shared" si="6"/>
        <v>4</v>
      </c>
      <c r="X41" s="54"/>
      <c r="Y41" s="54"/>
      <c r="Z41" s="145"/>
      <c r="AA41"/>
      <c r="AB41" s="147"/>
      <c r="AD41" s="149"/>
    </row>
    <row r="42" spans="1:32" ht="12.75">
      <c r="A42" s="54">
        <v>442</v>
      </c>
      <c r="B42" s="2" t="s">
        <v>212</v>
      </c>
      <c r="C42" s="135">
        <v>3340</v>
      </c>
      <c r="D42" s="135">
        <v>3349</v>
      </c>
      <c r="E42" s="68">
        <v>-130.8383233532934</v>
      </c>
      <c r="F42" s="95">
        <v>61.80949537175276</v>
      </c>
      <c r="G42" s="56" t="b">
        <f t="shared" si="0"/>
        <v>0</v>
      </c>
      <c r="H42" s="68">
        <v>2208.083832335329</v>
      </c>
      <c r="I42" s="68">
        <v>3287.8471185428484</v>
      </c>
      <c r="J42" s="158" t="b">
        <f t="shared" si="1"/>
        <v>0</v>
      </c>
      <c r="K42" s="68">
        <v>-477.2455089820359</v>
      </c>
      <c r="L42" s="68">
        <v>-642.8784711854285</v>
      </c>
      <c r="M42" s="56">
        <f t="shared" si="2"/>
        <v>1</v>
      </c>
      <c r="N42" s="58">
        <v>20.5</v>
      </c>
      <c r="O42" s="58">
        <v>20.5</v>
      </c>
      <c r="P42" s="59">
        <f t="shared" si="3"/>
        <v>1</v>
      </c>
      <c r="Q42" s="102">
        <v>33.58267204371016</v>
      </c>
      <c r="R42" s="102">
        <v>24.078726968174205</v>
      </c>
      <c r="S42" s="57">
        <f t="shared" si="4"/>
        <v>1</v>
      </c>
      <c r="T42" s="102">
        <v>51.85070943861814</v>
      </c>
      <c r="U42" s="102">
        <v>74.66382846165827</v>
      </c>
      <c r="V42" s="57">
        <f t="shared" si="5"/>
        <v>1</v>
      </c>
      <c r="W42" s="35">
        <f t="shared" si="6"/>
        <v>4</v>
      </c>
      <c r="X42" s="54" t="s">
        <v>350</v>
      </c>
      <c r="Y42" s="54"/>
      <c r="Z42" s="145"/>
      <c r="AB42" s="147"/>
      <c r="AC42" s="40"/>
      <c r="AD42" s="149"/>
      <c r="AE42" s="40"/>
      <c r="AF42" s="40"/>
    </row>
    <row r="43" spans="1:30" s="40" customFormat="1" ht="12.75">
      <c r="A43" s="54">
        <v>681</v>
      </c>
      <c r="B43" s="2" t="s">
        <v>45</v>
      </c>
      <c r="C43" s="135">
        <v>3815</v>
      </c>
      <c r="D43" s="129">
        <v>3733</v>
      </c>
      <c r="E43" s="68">
        <v>-54.521625163827</v>
      </c>
      <c r="F43" s="136">
        <v>465.8451647468524</v>
      </c>
      <c r="G43" s="136" t="b">
        <f t="shared" si="0"/>
        <v>0</v>
      </c>
      <c r="H43" s="68">
        <v>2505.8977719528175</v>
      </c>
      <c r="I43" s="68">
        <v>3283.6860433967317</v>
      </c>
      <c r="J43" s="66" t="b">
        <f t="shared" si="1"/>
        <v>0</v>
      </c>
      <c r="K43" s="68">
        <v>-786.3695937090432</v>
      </c>
      <c r="L43" s="68">
        <v>-603.5360300026788</v>
      </c>
      <c r="M43" s="56">
        <f t="shared" si="2"/>
        <v>1</v>
      </c>
      <c r="N43" s="58">
        <v>20.5</v>
      </c>
      <c r="O43" s="58">
        <v>20.5</v>
      </c>
      <c r="P43" s="59">
        <f t="shared" si="3"/>
        <v>1</v>
      </c>
      <c r="Q43" s="102">
        <v>56.65677546983185</v>
      </c>
      <c r="R43" s="102">
        <v>56.154136962626914</v>
      </c>
      <c r="S43" s="57" t="b">
        <f t="shared" si="4"/>
        <v>0</v>
      </c>
      <c r="T43" s="102">
        <v>39.91233196960842</v>
      </c>
      <c r="U43" s="102">
        <v>43.98187311178248</v>
      </c>
      <c r="V43" s="57" t="b">
        <f t="shared" si="5"/>
        <v>0</v>
      </c>
      <c r="W43" s="106">
        <f t="shared" si="6"/>
        <v>2</v>
      </c>
      <c r="X43" s="54"/>
      <c r="Y43" s="54"/>
      <c r="Z43" s="145"/>
      <c r="AA43"/>
      <c r="AB43" s="147"/>
      <c r="AD43" s="149"/>
    </row>
    <row r="44" spans="1:30" s="40" customFormat="1" ht="12.75">
      <c r="A44" s="54">
        <v>181</v>
      </c>
      <c r="B44" s="2" t="s">
        <v>140</v>
      </c>
      <c r="C44" s="135">
        <v>1997</v>
      </c>
      <c r="D44" s="129">
        <v>1948</v>
      </c>
      <c r="E44" s="68">
        <v>90.63595393089635</v>
      </c>
      <c r="F44" s="136">
        <v>131.93018480492813</v>
      </c>
      <c r="G44" s="136" t="b">
        <f t="shared" si="0"/>
        <v>0</v>
      </c>
      <c r="H44" s="95">
        <v>2374.0610916374562</v>
      </c>
      <c r="I44" s="95">
        <v>2499.4866529774126</v>
      </c>
      <c r="J44" s="66" t="b">
        <f t="shared" si="1"/>
        <v>0</v>
      </c>
      <c r="K44" s="68">
        <v>-496.24436654982475</v>
      </c>
      <c r="L44" s="68">
        <v>-558.5215605749487</v>
      </c>
      <c r="M44" s="56">
        <f t="shared" si="2"/>
        <v>1</v>
      </c>
      <c r="N44" s="58">
        <v>21.5</v>
      </c>
      <c r="O44" s="113">
        <v>21.5</v>
      </c>
      <c r="P44" s="59">
        <f t="shared" si="3"/>
        <v>1</v>
      </c>
      <c r="Q44" s="102">
        <v>29.762735519888345</v>
      </c>
      <c r="R44" s="102">
        <v>28.436128436128435</v>
      </c>
      <c r="S44" s="57">
        <f t="shared" si="4"/>
        <v>1</v>
      </c>
      <c r="T44" s="102">
        <v>49.63837392966997</v>
      </c>
      <c r="U44" s="102">
        <v>49.25026060460268</v>
      </c>
      <c r="V44" s="57" t="b">
        <f t="shared" si="5"/>
        <v>0</v>
      </c>
      <c r="W44" s="106">
        <f t="shared" si="6"/>
        <v>3</v>
      </c>
      <c r="X44" s="54"/>
      <c r="Y44" s="54"/>
      <c r="Z44" s="145"/>
      <c r="AA44"/>
      <c r="AB44" s="147"/>
      <c r="AD44" s="149"/>
    </row>
    <row r="45" spans="1:30" s="40" customFormat="1" ht="12.75">
      <c r="A45" s="54">
        <v>9</v>
      </c>
      <c r="B45" s="2" t="s">
        <v>66</v>
      </c>
      <c r="C45" s="135">
        <v>2687</v>
      </c>
      <c r="D45" s="129">
        <v>2687</v>
      </c>
      <c r="E45" s="68">
        <v>255.67547450688502</v>
      </c>
      <c r="F45" s="136">
        <v>497.2087830294008</v>
      </c>
      <c r="G45" s="136" t="b">
        <f t="shared" si="0"/>
        <v>0</v>
      </c>
      <c r="H45" s="68">
        <v>4270.934127279494</v>
      </c>
      <c r="I45" s="68">
        <v>4139.933010792705</v>
      </c>
      <c r="J45" s="66" t="b">
        <f t="shared" si="1"/>
        <v>0</v>
      </c>
      <c r="K45" s="68">
        <v>-730.1823595087458</v>
      </c>
      <c r="L45" s="68">
        <v>-529.2147376256048</v>
      </c>
      <c r="M45" s="56">
        <f t="shared" si="2"/>
        <v>1</v>
      </c>
      <c r="N45" s="58">
        <v>21.5</v>
      </c>
      <c r="O45" s="58">
        <v>21.5</v>
      </c>
      <c r="P45" s="59">
        <f t="shared" si="3"/>
        <v>1</v>
      </c>
      <c r="Q45" s="102">
        <v>29.986000430755976</v>
      </c>
      <c r="R45" s="102">
        <v>32.5743841313853</v>
      </c>
      <c r="S45" s="57">
        <f t="shared" si="4"/>
        <v>1</v>
      </c>
      <c r="T45" s="102">
        <v>71.46880176697957</v>
      </c>
      <c r="U45" s="102">
        <v>68.22566659440712</v>
      </c>
      <c r="V45" s="57">
        <f t="shared" si="5"/>
        <v>1</v>
      </c>
      <c r="W45" s="35">
        <f t="shared" si="6"/>
        <v>4</v>
      </c>
      <c r="X45" s="54"/>
      <c r="Y45" s="54"/>
      <c r="Z45" s="145"/>
      <c r="AA45"/>
      <c r="AB45" s="147"/>
      <c r="AD45" s="149"/>
    </row>
    <row r="47" spans="1:32" s="30" customFormat="1" ht="12.75">
      <c r="A47" s="1" t="s">
        <v>364</v>
      </c>
      <c r="B47" s="2"/>
      <c r="C47" s="71"/>
      <c r="D47" s="129"/>
      <c r="E47" s="68"/>
      <c r="F47" s="68"/>
      <c r="G47" s="136"/>
      <c r="H47" s="68"/>
      <c r="I47" s="68"/>
      <c r="J47" s="158"/>
      <c r="K47" s="95"/>
      <c r="L47" s="95"/>
      <c r="M47" s="95"/>
      <c r="N47" s="58"/>
      <c r="O47" s="58"/>
      <c r="P47" s="114"/>
      <c r="Q47" s="29"/>
      <c r="R47" s="29"/>
      <c r="S47" s="115"/>
      <c r="T47" s="29"/>
      <c r="U47" s="29"/>
      <c r="V47" s="115"/>
      <c r="W47" s="32"/>
      <c r="X47" s="55"/>
      <c r="Y47" s="54"/>
      <c r="Z47" s="145"/>
      <c r="AA47"/>
      <c r="AC47" s="40"/>
      <c r="AD47" s="40"/>
      <c r="AE47" s="40"/>
      <c r="AF47" s="40"/>
    </row>
    <row r="48" spans="1:30" s="40" customFormat="1" ht="12.75">
      <c r="A48" s="54">
        <v>710</v>
      </c>
      <c r="B48" s="2" t="s">
        <v>321</v>
      </c>
      <c r="C48" s="135">
        <v>28674</v>
      </c>
      <c r="D48" s="129">
        <v>28405</v>
      </c>
      <c r="E48" s="68">
        <v>84.5713887145149</v>
      </c>
      <c r="F48" s="136">
        <v>117.05685618729098</v>
      </c>
      <c r="G48" s="136" t="b">
        <f aca="true" t="shared" si="7" ref="G48:G111">IF(E48&lt;0,IF(F48&lt;0,1))</f>
        <v>0</v>
      </c>
      <c r="H48" s="95">
        <v>4193.659761456372</v>
      </c>
      <c r="I48" s="95">
        <v>4232.5294842457315</v>
      </c>
      <c r="J48" s="66" t="b">
        <f aca="true" t="shared" si="8" ref="J48:J111">IF(H48&gt;4042,IF(I48&gt;4260,1))</f>
        <v>0</v>
      </c>
      <c r="K48" s="68">
        <v>-436.77198856106577</v>
      </c>
      <c r="L48" s="68">
        <v>-499.27829607463474</v>
      </c>
      <c r="M48" s="56">
        <f aca="true" t="shared" si="9" ref="M48:M111">IF(K48&lt;0,IF(L48&lt;0,1))</f>
        <v>1</v>
      </c>
      <c r="N48" s="58">
        <v>22</v>
      </c>
      <c r="O48" s="113">
        <v>22</v>
      </c>
      <c r="P48" s="59">
        <f aca="true" t="shared" si="10" ref="P48:P111">IF(N48&gt;20.25,IF(O48&gt;20.35,1))</f>
        <v>1</v>
      </c>
      <c r="Q48" s="102">
        <v>29.501873484681507</v>
      </c>
      <c r="R48" s="102">
        <v>28.44077432806143</v>
      </c>
      <c r="S48" s="57">
        <f aca="true" t="shared" si="11" ref="S48:S111">IF(Q48&lt;50,IF(R48&lt;50,1))</f>
        <v>1</v>
      </c>
      <c r="T48" s="102">
        <v>74.94129763130793</v>
      </c>
      <c r="U48" s="102">
        <v>73.58388373177667</v>
      </c>
      <c r="V48" s="57">
        <f aca="true" t="shared" si="12" ref="V48:V111">IF(T48&gt;50,IF(U48&gt;50,1))</f>
        <v>1</v>
      </c>
      <c r="W48" s="35">
        <f aca="true" t="shared" si="13" ref="W48:W111">G48+J48+M48+P48+S48+V48</f>
        <v>4</v>
      </c>
      <c r="X48" s="54"/>
      <c r="Y48" s="54"/>
      <c r="Z48" s="145"/>
      <c r="AA48"/>
      <c r="AB48" s="147"/>
      <c r="AD48" s="149"/>
    </row>
    <row r="49" spans="1:30" s="40" customFormat="1" ht="12.75">
      <c r="A49" s="54">
        <v>498</v>
      </c>
      <c r="B49" s="2" t="s">
        <v>21</v>
      </c>
      <c r="C49" s="135">
        <v>2375</v>
      </c>
      <c r="D49" s="129">
        <v>2358</v>
      </c>
      <c r="E49" s="68">
        <v>248.84210526315792</v>
      </c>
      <c r="F49" s="95">
        <v>334.6055979643766</v>
      </c>
      <c r="G49" s="56" t="b">
        <f>IF(E49&lt;0,IF(F49&lt;0,1))</f>
        <v>0</v>
      </c>
      <c r="H49" s="68">
        <v>3725.4736842105267</v>
      </c>
      <c r="I49" s="68">
        <v>3806.191687871077</v>
      </c>
      <c r="J49" s="66" t="b">
        <f>IF(H49&gt;4042,IF(I49&gt;4260,1))</f>
        <v>0</v>
      </c>
      <c r="K49" s="68">
        <v>-543.578947368421</v>
      </c>
      <c r="L49" s="68">
        <v>-493.63867684478373</v>
      </c>
      <c r="M49" s="56">
        <f>IF(K49&lt;0,IF(L49&lt;0,1))</f>
        <v>1</v>
      </c>
      <c r="N49" s="58">
        <v>20.75</v>
      </c>
      <c r="O49" s="58">
        <v>21</v>
      </c>
      <c r="P49" s="59">
        <f>IF(N49&gt;20.25,IF(O49&gt;20.35,1))</f>
        <v>1</v>
      </c>
      <c r="Q49" s="102">
        <v>16.861335729260258</v>
      </c>
      <c r="R49" s="102">
        <v>17.453005423879933</v>
      </c>
      <c r="S49" s="57">
        <f>IF(Q49&lt;50,IF(R49&lt;50,1))</f>
        <v>1</v>
      </c>
      <c r="T49" s="102">
        <v>57.83879539415412</v>
      </c>
      <c r="U49" s="102">
        <v>56.98527525524601</v>
      </c>
      <c r="V49" s="57">
        <f>IF(T49&gt;50,IF(U49&gt;50,1))</f>
        <v>1</v>
      </c>
      <c r="W49" s="106">
        <f>G49+J49+M49+P49+S49+V49</f>
        <v>4</v>
      </c>
      <c r="X49" s="54"/>
      <c r="Y49" s="54" t="s">
        <v>348</v>
      </c>
      <c r="Z49" s="145"/>
      <c r="AA49"/>
      <c r="AB49" s="147"/>
      <c r="AD49" s="149"/>
    </row>
    <row r="50" spans="1:30" s="40" customFormat="1" ht="12.75">
      <c r="A50" s="55">
        <v>20</v>
      </c>
      <c r="B50" s="14" t="s">
        <v>314</v>
      </c>
      <c r="C50" s="135">
        <v>17052</v>
      </c>
      <c r="D50" s="129">
        <v>17043</v>
      </c>
      <c r="E50" s="68">
        <v>-76.47196809758385</v>
      </c>
      <c r="F50" s="136">
        <v>72.11171742064191</v>
      </c>
      <c r="G50" s="136" t="b">
        <f t="shared" si="7"/>
        <v>0</v>
      </c>
      <c r="H50" s="68">
        <v>3061.4004222378608</v>
      </c>
      <c r="I50" s="95">
        <v>3517.7492225547144</v>
      </c>
      <c r="J50" s="66" t="b">
        <f t="shared" si="8"/>
        <v>0</v>
      </c>
      <c r="K50" s="68">
        <v>-307.4712643678161</v>
      </c>
      <c r="L50" s="68">
        <v>-480.31449862113476</v>
      </c>
      <c r="M50" s="56">
        <f t="shared" si="9"/>
        <v>1</v>
      </c>
      <c r="N50" s="58">
        <v>21</v>
      </c>
      <c r="O50" s="58">
        <v>21.25</v>
      </c>
      <c r="P50" s="59">
        <f t="shared" si="10"/>
        <v>1</v>
      </c>
      <c r="Q50" s="102">
        <v>29.320831221490117</v>
      </c>
      <c r="R50" s="102">
        <v>25.11446051618654</v>
      </c>
      <c r="S50" s="57">
        <f t="shared" si="11"/>
        <v>1</v>
      </c>
      <c r="T50" s="102">
        <v>59.77583388716254</v>
      </c>
      <c r="U50" s="102">
        <v>65.75675724021967</v>
      </c>
      <c r="V50" s="57">
        <f t="shared" si="12"/>
        <v>1</v>
      </c>
      <c r="W50" s="35">
        <f t="shared" si="13"/>
        <v>4</v>
      </c>
      <c r="X50" s="54"/>
      <c r="Y50" s="54"/>
      <c r="Z50" s="145"/>
      <c r="AA50"/>
      <c r="AB50" s="147"/>
      <c r="AD50" s="149"/>
    </row>
    <row r="51" spans="1:30" s="40" customFormat="1" ht="12.75">
      <c r="A51" s="54">
        <v>77</v>
      </c>
      <c r="B51" s="2" t="s">
        <v>107</v>
      </c>
      <c r="C51" s="135">
        <v>5307</v>
      </c>
      <c r="D51" s="129">
        <v>5240</v>
      </c>
      <c r="E51" s="68">
        <v>56.71754286791031</v>
      </c>
      <c r="F51" s="136">
        <v>404.58015267175574</v>
      </c>
      <c r="G51" s="136" t="b">
        <f>IF(E51&lt;0,IF(F51&lt;0,1))</f>
        <v>0</v>
      </c>
      <c r="H51" s="68">
        <v>1569.8134539287735</v>
      </c>
      <c r="I51" s="68">
        <v>1752.8625954198474</v>
      </c>
      <c r="J51" s="66" t="b">
        <f>IF(H51&gt;4042,IF(I51&gt;4260,1))</f>
        <v>0</v>
      </c>
      <c r="K51" s="68">
        <v>-556.6233276804221</v>
      </c>
      <c r="L51" s="68">
        <v>-466.98473282442745</v>
      </c>
      <c r="M51" s="56">
        <f>IF(K51&lt;0,IF(L51&lt;0,1))</f>
        <v>1</v>
      </c>
      <c r="N51" s="58">
        <v>21.5</v>
      </c>
      <c r="O51" s="58">
        <v>22</v>
      </c>
      <c r="P51" s="59">
        <f>IF(N51&gt;20.25,IF(O51&gt;20.35,1))</f>
        <v>1</v>
      </c>
      <c r="Q51" s="102">
        <v>50.956336939721794</v>
      </c>
      <c r="R51" s="102">
        <v>50.49691940926964</v>
      </c>
      <c r="S51" s="57" t="b">
        <f>IF(Q51&lt;50,IF(R51&lt;50,1))</f>
        <v>0</v>
      </c>
      <c r="T51" s="102">
        <v>33.63533408833522</v>
      </c>
      <c r="U51" s="102">
        <v>35.35718420747945</v>
      </c>
      <c r="V51" s="57" t="b">
        <f>IF(T51&gt;50,IF(U51&gt;50,1))</f>
        <v>0</v>
      </c>
      <c r="W51" s="106">
        <f>G51+J51+M51+P51+S51+V51</f>
        <v>2</v>
      </c>
      <c r="X51" s="54"/>
      <c r="Y51" s="54"/>
      <c r="Z51" s="145"/>
      <c r="AA51"/>
      <c r="AB51" s="147"/>
      <c r="AD51" s="149"/>
    </row>
    <row r="52" spans="1:32" s="30" customFormat="1" ht="12.75">
      <c r="A52" s="54">
        <v>105</v>
      </c>
      <c r="B52" s="2" t="s">
        <v>352</v>
      </c>
      <c r="C52" s="135">
        <v>2490</v>
      </c>
      <c r="D52" s="129">
        <v>2422</v>
      </c>
      <c r="E52" s="68">
        <v>299.19678714859435</v>
      </c>
      <c r="F52" s="136">
        <v>284.4756399669694</v>
      </c>
      <c r="G52" s="136" t="b">
        <f>IF(E52&lt;0,IF(F52&lt;0,1))</f>
        <v>0</v>
      </c>
      <c r="H52" s="68">
        <v>2494.7791164658634</v>
      </c>
      <c r="I52" s="68">
        <v>2237.4071015689515</v>
      </c>
      <c r="J52" s="66" t="b">
        <f>IF(H52&gt;4042,IF(I52&gt;4260,1))</f>
        <v>0</v>
      </c>
      <c r="K52" s="68">
        <v>-530.1204819277109</v>
      </c>
      <c r="L52" s="68">
        <v>-459.53757225433526</v>
      </c>
      <c r="M52" s="56">
        <f>IF(K52&lt;0,IF(L52&lt;0,1))</f>
        <v>1</v>
      </c>
      <c r="N52" s="58">
        <v>21.75</v>
      </c>
      <c r="O52" s="58">
        <v>21.75</v>
      </c>
      <c r="P52" s="59">
        <f>IF(N52&gt;20.25,IF(O52&gt;20.35,1))</f>
        <v>1</v>
      </c>
      <c r="Q52" s="102">
        <v>55.58330967925064</v>
      </c>
      <c r="R52" s="102">
        <v>58.95885212854263</v>
      </c>
      <c r="S52" s="57" t="b">
        <f>IF(Q52&lt;50,IF(R52&lt;50,1))</f>
        <v>0</v>
      </c>
      <c r="T52" s="102">
        <v>37.60646744622492</v>
      </c>
      <c r="U52" s="102">
        <v>33.31245181187355</v>
      </c>
      <c r="V52" s="57" t="b">
        <f>IF(T52&gt;50,IF(U52&gt;50,1))</f>
        <v>0</v>
      </c>
      <c r="W52" s="106">
        <f>G52+J52+M52+P52+S52+V52</f>
        <v>2</v>
      </c>
      <c r="X52" s="54"/>
      <c r="Y52" s="54"/>
      <c r="Z52" s="145"/>
      <c r="AA52"/>
      <c r="AB52" s="147"/>
      <c r="AC52" s="40"/>
      <c r="AD52" s="149"/>
      <c r="AE52" s="40"/>
      <c r="AF52" s="40"/>
    </row>
    <row r="53" spans="1:30" s="40" customFormat="1" ht="12.75">
      <c r="A53" s="54">
        <v>977</v>
      </c>
      <c r="B53" s="2" t="s">
        <v>24</v>
      </c>
      <c r="C53" s="135">
        <v>14976</v>
      </c>
      <c r="D53" s="129">
        <v>15039</v>
      </c>
      <c r="E53" s="68">
        <v>326.18856837606836</v>
      </c>
      <c r="F53" s="136">
        <v>287.4526231797327</v>
      </c>
      <c r="G53" s="136" t="b">
        <f t="shared" si="7"/>
        <v>0</v>
      </c>
      <c r="H53" s="95">
        <v>3833.8675213675215</v>
      </c>
      <c r="I53" s="95">
        <v>3669.326417979919</v>
      </c>
      <c r="J53" s="66" t="b">
        <f t="shared" si="8"/>
        <v>0</v>
      </c>
      <c r="K53" s="68">
        <v>-450.92147435897436</v>
      </c>
      <c r="L53" s="68">
        <v>-411.8624908571049</v>
      </c>
      <c r="M53" s="56">
        <f t="shared" si="9"/>
        <v>1</v>
      </c>
      <c r="N53" s="58">
        <v>21.5</v>
      </c>
      <c r="O53" s="113">
        <v>21.5</v>
      </c>
      <c r="P53" s="59">
        <f t="shared" si="10"/>
        <v>1</v>
      </c>
      <c r="Q53" s="102">
        <v>16.654417865863778</v>
      </c>
      <c r="R53" s="102">
        <v>17.54072166177768</v>
      </c>
      <c r="S53" s="57">
        <f t="shared" si="11"/>
        <v>1</v>
      </c>
      <c r="T53" s="102">
        <v>64.80288324161897</v>
      </c>
      <c r="U53" s="102">
        <v>58.25939688076641</v>
      </c>
      <c r="V53" s="57">
        <f t="shared" si="12"/>
        <v>1</v>
      </c>
      <c r="W53" s="35">
        <f t="shared" si="13"/>
        <v>4</v>
      </c>
      <c r="X53" s="54"/>
      <c r="Y53" s="54" t="s">
        <v>348</v>
      </c>
      <c r="Z53" s="145"/>
      <c r="AA53"/>
      <c r="AB53" s="147"/>
      <c r="AD53" s="149"/>
    </row>
    <row r="54" spans="1:30" s="40" customFormat="1" ht="12.75">
      <c r="A54" s="54">
        <v>595</v>
      </c>
      <c r="B54" s="2" t="s">
        <v>85</v>
      </c>
      <c r="C54" s="135">
        <v>4787</v>
      </c>
      <c r="D54" s="129">
        <v>4740</v>
      </c>
      <c r="E54" s="68">
        <v>288.0718612909964</v>
      </c>
      <c r="F54" s="136">
        <v>94.9367088607595</v>
      </c>
      <c r="G54" s="95" t="b">
        <f t="shared" si="7"/>
        <v>0</v>
      </c>
      <c r="H54" s="137">
        <v>2182.160016711928</v>
      </c>
      <c r="I54" s="136">
        <v>1932.7004219409282</v>
      </c>
      <c r="J54" s="66" t="b">
        <f t="shared" si="8"/>
        <v>0</v>
      </c>
      <c r="K54" s="68">
        <v>-303.94819302277</v>
      </c>
      <c r="L54" s="68">
        <v>-387.9746835443038</v>
      </c>
      <c r="M54" s="56">
        <f t="shared" si="9"/>
        <v>1</v>
      </c>
      <c r="N54" s="58">
        <v>20.75</v>
      </c>
      <c r="O54" s="138">
        <v>20.75</v>
      </c>
      <c r="P54" s="59">
        <f t="shared" si="10"/>
        <v>1</v>
      </c>
      <c r="Q54" s="102">
        <v>56.44437420986093</v>
      </c>
      <c r="R54" s="102">
        <v>57.18259162303665</v>
      </c>
      <c r="S54" s="57" t="b">
        <f t="shared" si="11"/>
        <v>0</v>
      </c>
      <c r="T54" s="102">
        <v>36.81968892363264</v>
      </c>
      <c r="U54" s="102">
        <v>34.70994438025633</v>
      </c>
      <c r="V54" s="57" t="b">
        <f t="shared" si="12"/>
        <v>0</v>
      </c>
      <c r="W54" s="35">
        <f t="shared" si="13"/>
        <v>2</v>
      </c>
      <c r="X54" s="54"/>
      <c r="Y54" s="54"/>
      <c r="Z54" s="145"/>
      <c r="AA54"/>
      <c r="AB54" s="147"/>
      <c r="AD54" s="149"/>
    </row>
    <row r="55" spans="1:30" s="40" customFormat="1" ht="12.75">
      <c r="A55" s="54">
        <v>755</v>
      </c>
      <c r="B55" s="2" t="s">
        <v>72</v>
      </c>
      <c r="C55" s="135">
        <v>6199</v>
      </c>
      <c r="D55" s="129">
        <v>6182</v>
      </c>
      <c r="E55" s="68">
        <v>281.1743829649944</v>
      </c>
      <c r="F55" s="136">
        <v>91.8796505985118</v>
      </c>
      <c r="G55" s="95" t="b">
        <f t="shared" si="7"/>
        <v>0</v>
      </c>
      <c r="H55" s="137">
        <v>3599.6128407807714</v>
      </c>
      <c r="I55" s="136">
        <v>3620.1876415399547</v>
      </c>
      <c r="J55" s="66" t="b">
        <f t="shared" si="8"/>
        <v>0</v>
      </c>
      <c r="K55" s="68">
        <v>-145.99128891756735</v>
      </c>
      <c r="L55" s="68">
        <v>-365.4157230669686</v>
      </c>
      <c r="M55" s="56">
        <f t="shared" si="9"/>
        <v>1</v>
      </c>
      <c r="N55" s="58">
        <v>21.5</v>
      </c>
      <c r="O55" s="138">
        <v>21.5</v>
      </c>
      <c r="P55" s="59">
        <f t="shared" si="10"/>
        <v>1</v>
      </c>
      <c r="Q55" s="102">
        <v>24.190961681654162</v>
      </c>
      <c r="R55" s="102">
        <v>20.991417579165432</v>
      </c>
      <c r="S55" s="57">
        <f t="shared" si="11"/>
        <v>1</v>
      </c>
      <c r="T55" s="102">
        <v>70.39373446312582</v>
      </c>
      <c r="U55" s="102">
        <v>72.54013323140767</v>
      </c>
      <c r="V55" s="57">
        <f t="shared" si="12"/>
        <v>1</v>
      </c>
      <c r="W55" s="35">
        <f t="shared" si="13"/>
        <v>4</v>
      </c>
      <c r="X55" s="54"/>
      <c r="Y55" s="54"/>
      <c r="Z55" s="145"/>
      <c r="AA55"/>
      <c r="AB55" s="147"/>
      <c r="AD55" s="149"/>
    </row>
    <row r="56" spans="1:30" s="40" customFormat="1" ht="12.75">
      <c r="A56" s="54">
        <v>319</v>
      </c>
      <c r="B56" s="2" t="s">
        <v>125</v>
      </c>
      <c r="C56" s="135">
        <v>2647</v>
      </c>
      <c r="D56" s="129">
        <v>2627</v>
      </c>
      <c r="E56" s="68">
        <v>184.7374386097469</v>
      </c>
      <c r="F56" s="136">
        <v>127.9025504377617</v>
      </c>
      <c r="G56" s="95" t="b">
        <f t="shared" si="7"/>
        <v>0</v>
      </c>
      <c r="H56" s="137">
        <v>1044.956554590102</v>
      </c>
      <c r="I56" s="136">
        <v>954.7011800532928</v>
      </c>
      <c r="J56" s="66" t="b">
        <f t="shared" si="8"/>
        <v>0</v>
      </c>
      <c r="K56" s="68">
        <v>-335.09633547412164</v>
      </c>
      <c r="L56" s="68">
        <v>-351.35135135135135</v>
      </c>
      <c r="M56" s="56">
        <f t="shared" si="9"/>
        <v>1</v>
      </c>
      <c r="N56" s="58">
        <v>20.5</v>
      </c>
      <c r="O56" s="138">
        <v>20.5</v>
      </c>
      <c r="P56" s="59">
        <f t="shared" si="10"/>
        <v>1</v>
      </c>
      <c r="Q56" s="102">
        <v>54.63808108681808</v>
      </c>
      <c r="R56" s="102">
        <v>53.38212232096184</v>
      </c>
      <c r="S56" s="57" t="b">
        <f t="shared" si="11"/>
        <v>0</v>
      </c>
      <c r="T56" s="102">
        <v>28.5379097673795</v>
      </c>
      <c r="U56" s="102">
        <v>28.900123144727463</v>
      </c>
      <c r="V56" s="57" t="b">
        <f t="shared" si="12"/>
        <v>0</v>
      </c>
      <c r="W56" s="35">
        <f t="shared" si="13"/>
        <v>2</v>
      </c>
      <c r="X56" s="54" t="s">
        <v>346</v>
      </c>
      <c r="Y56" s="54"/>
      <c r="Z56" s="145"/>
      <c r="AA56"/>
      <c r="AB56" s="147"/>
      <c r="AD56" s="149"/>
    </row>
    <row r="57" spans="1:30" s="40" customFormat="1" ht="12.75">
      <c r="A57" s="54">
        <v>316</v>
      </c>
      <c r="B57" s="2" t="s">
        <v>79</v>
      </c>
      <c r="C57" s="135">
        <v>4647</v>
      </c>
      <c r="D57" s="129">
        <v>4604</v>
      </c>
      <c r="E57" s="68">
        <v>980.4174736389067</v>
      </c>
      <c r="F57" s="136">
        <v>31.928757602085142</v>
      </c>
      <c r="G57" s="136" t="b">
        <f t="shared" si="7"/>
        <v>0</v>
      </c>
      <c r="H57" s="68">
        <v>3052.5069937594144</v>
      </c>
      <c r="I57" s="136">
        <v>3494.1355343179844</v>
      </c>
      <c r="J57" s="66" t="b">
        <f t="shared" si="8"/>
        <v>0</v>
      </c>
      <c r="K57" s="68">
        <v>-64.34258661502045</v>
      </c>
      <c r="L57" s="68">
        <v>-316.24674196351</v>
      </c>
      <c r="M57" s="56">
        <f t="shared" si="9"/>
        <v>1</v>
      </c>
      <c r="N57" s="58">
        <v>21</v>
      </c>
      <c r="O57" s="58">
        <v>21.75</v>
      </c>
      <c r="P57" s="59">
        <f t="shared" si="10"/>
        <v>1</v>
      </c>
      <c r="Q57" s="102">
        <v>37.13305097122827</v>
      </c>
      <c r="R57" s="102">
        <v>32.70675327502994</v>
      </c>
      <c r="S57" s="57">
        <f t="shared" si="11"/>
        <v>1</v>
      </c>
      <c r="T57" s="102">
        <v>50.148072041581045</v>
      </c>
      <c r="U57" s="102">
        <v>62.825135655522494</v>
      </c>
      <c r="V57" s="57">
        <f t="shared" si="12"/>
        <v>1</v>
      </c>
      <c r="W57" s="106">
        <f t="shared" si="13"/>
        <v>4</v>
      </c>
      <c r="X57" s="54"/>
      <c r="Y57" s="54"/>
      <c r="Z57" s="145"/>
      <c r="AA57"/>
      <c r="AB57" s="147"/>
      <c r="AD57" s="149"/>
    </row>
    <row r="58" spans="1:30" s="40" customFormat="1" ht="12.75">
      <c r="A58" s="54">
        <v>905</v>
      </c>
      <c r="B58" s="2" t="s">
        <v>106</v>
      </c>
      <c r="C58" s="135">
        <v>66965</v>
      </c>
      <c r="D58" s="129">
        <v>67619</v>
      </c>
      <c r="E58" s="68">
        <v>46.24804002090644</v>
      </c>
      <c r="F58" s="136">
        <v>171.43110664162438</v>
      </c>
      <c r="G58" s="136" t="b">
        <f t="shared" si="7"/>
        <v>0</v>
      </c>
      <c r="H58" s="68">
        <v>3178.6306279399687</v>
      </c>
      <c r="I58" s="136">
        <v>3657.9511675712447</v>
      </c>
      <c r="J58" s="66" t="b">
        <f t="shared" si="8"/>
        <v>0</v>
      </c>
      <c r="K58" s="68">
        <v>-55.476741581423134</v>
      </c>
      <c r="L58" s="68">
        <v>-314.7488132033896</v>
      </c>
      <c r="M58" s="56">
        <f t="shared" si="9"/>
        <v>1</v>
      </c>
      <c r="N58" s="58">
        <v>19.5</v>
      </c>
      <c r="O58" s="58">
        <v>19.5</v>
      </c>
      <c r="P58" s="59" t="b">
        <f t="shared" si="10"/>
        <v>0</v>
      </c>
      <c r="Q58" s="102">
        <v>51.47901359524167</v>
      </c>
      <c r="R58" s="102">
        <v>47.17539207608035</v>
      </c>
      <c r="S58" s="57" t="b">
        <f t="shared" si="11"/>
        <v>0</v>
      </c>
      <c r="T58" s="102">
        <v>57.58916290434811</v>
      </c>
      <c r="U58" s="102">
        <v>64.32369718650295</v>
      </c>
      <c r="V58" s="57">
        <f t="shared" si="12"/>
        <v>1</v>
      </c>
      <c r="W58" s="106">
        <f t="shared" si="13"/>
        <v>2</v>
      </c>
      <c r="X58" s="54"/>
      <c r="Y58" s="54"/>
      <c r="Z58" s="145"/>
      <c r="AA58"/>
      <c r="AB58" s="147"/>
      <c r="AD58" s="149"/>
    </row>
    <row r="59" spans="1:30" s="40" customFormat="1" ht="12.75">
      <c r="A59" s="54">
        <v>992</v>
      </c>
      <c r="B59" s="2" t="s">
        <v>143</v>
      </c>
      <c r="C59" s="135">
        <v>19909</v>
      </c>
      <c r="D59" s="129">
        <v>19646</v>
      </c>
      <c r="E59" s="68">
        <v>339.9969862876086</v>
      </c>
      <c r="F59" s="136">
        <v>365.8760052936985</v>
      </c>
      <c r="G59" s="136" t="b">
        <f t="shared" si="7"/>
        <v>0</v>
      </c>
      <c r="H59" s="68">
        <v>4054.548194283992</v>
      </c>
      <c r="I59" s="136">
        <v>4227.323628219485</v>
      </c>
      <c r="J59" s="66" t="b">
        <f t="shared" si="8"/>
        <v>0</v>
      </c>
      <c r="K59" s="68">
        <v>-300.4168968808077</v>
      </c>
      <c r="L59" s="68">
        <v>-281.78764125012725</v>
      </c>
      <c r="M59" s="56">
        <f t="shared" si="9"/>
        <v>1</v>
      </c>
      <c r="N59" s="58">
        <v>21</v>
      </c>
      <c r="O59" s="58">
        <v>21.5</v>
      </c>
      <c r="P59" s="59">
        <f t="shared" si="10"/>
        <v>1</v>
      </c>
      <c r="Q59" s="102">
        <v>42.74939986735455</v>
      </c>
      <c r="R59" s="102">
        <v>42.807892999257916</v>
      </c>
      <c r="S59" s="57">
        <f t="shared" si="11"/>
        <v>1</v>
      </c>
      <c r="T59" s="102">
        <v>75.19244307939873</v>
      </c>
      <c r="U59" s="102">
        <v>73.3743660742502</v>
      </c>
      <c r="V59" s="57">
        <f t="shared" si="12"/>
        <v>1</v>
      </c>
      <c r="W59" s="35">
        <f t="shared" si="13"/>
        <v>4</v>
      </c>
      <c r="X59" s="54"/>
      <c r="Y59" s="54"/>
      <c r="Z59" s="145"/>
      <c r="AA59"/>
      <c r="AB59" s="147"/>
      <c r="AD59" s="149"/>
    </row>
    <row r="60" spans="1:30" s="40" customFormat="1" ht="12.75">
      <c r="A60" s="54">
        <v>740</v>
      </c>
      <c r="B60" s="2" t="s">
        <v>31</v>
      </c>
      <c r="C60" s="135">
        <v>35944</v>
      </c>
      <c r="D60" s="129">
        <v>35523</v>
      </c>
      <c r="E60" s="68">
        <v>282.43935010015576</v>
      </c>
      <c r="F60" s="136">
        <v>256.76322382681644</v>
      </c>
      <c r="G60" s="136" t="b">
        <f t="shared" si="7"/>
        <v>0</v>
      </c>
      <c r="H60" s="68">
        <v>2985.894725127977</v>
      </c>
      <c r="I60" s="68">
        <v>2903.7806491568845</v>
      </c>
      <c r="J60" s="66" t="b">
        <f t="shared" si="8"/>
        <v>0</v>
      </c>
      <c r="K60" s="68">
        <v>-269.41909637213445</v>
      </c>
      <c r="L60" s="68">
        <v>-243.9264701742533</v>
      </c>
      <c r="M60" s="56">
        <f t="shared" si="9"/>
        <v>1</v>
      </c>
      <c r="N60" s="58">
        <v>22</v>
      </c>
      <c r="O60" s="58">
        <v>22</v>
      </c>
      <c r="P60" s="59">
        <f t="shared" si="10"/>
        <v>1</v>
      </c>
      <c r="Q60" s="102">
        <v>50.63355388380314</v>
      </c>
      <c r="R60" s="102">
        <v>51.36176338810257</v>
      </c>
      <c r="S60" s="57" t="b">
        <f t="shared" si="11"/>
        <v>0</v>
      </c>
      <c r="T60" s="102">
        <v>54.363942678684694</v>
      </c>
      <c r="U60" s="102">
        <v>53.955422104169074</v>
      </c>
      <c r="V60" s="57">
        <f t="shared" si="12"/>
        <v>1</v>
      </c>
      <c r="W60" s="35">
        <f t="shared" si="13"/>
        <v>3</v>
      </c>
      <c r="X60" s="55"/>
      <c r="Y60" s="54"/>
      <c r="Z60" s="145"/>
      <c r="AA60"/>
      <c r="AB60" s="147"/>
      <c r="AD60" s="149"/>
    </row>
    <row r="61" spans="1:30" s="40" customFormat="1" ht="12.75">
      <c r="A61" s="54">
        <v>5</v>
      </c>
      <c r="B61" s="2" t="s">
        <v>84</v>
      </c>
      <c r="C61" s="135">
        <v>10171</v>
      </c>
      <c r="D61" s="129">
        <v>10006</v>
      </c>
      <c r="E61" s="68">
        <v>321.69894798938157</v>
      </c>
      <c r="F61" s="136">
        <v>502.09874075554666</v>
      </c>
      <c r="G61" s="136" t="b">
        <f t="shared" si="7"/>
        <v>0</v>
      </c>
      <c r="H61" s="95">
        <v>2591.092321305673</v>
      </c>
      <c r="I61" s="95">
        <v>2410.0539676194285</v>
      </c>
      <c r="J61" s="66" t="b">
        <f t="shared" si="8"/>
        <v>0</v>
      </c>
      <c r="K61" s="68">
        <v>-386.29436633566024</v>
      </c>
      <c r="L61" s="68">
        <v>-199.8800719568259</v>
      </c>
      <c r="M61" s="56">
        <f t="shared" si="9"/>
        <v>1</v>
      </c>
      <c r="N61" s="58">
        <v>21</v>
      </c>
      <c r="O61" s="113">
        <v>21.5</v>
      </c>
      <c r="P61" s="59">
        <f t="shared" si="10"/>
        <v>1</v>
      </c>
      <c r="Q61" s="102">
        <v>36.733583860759495</v>
      </c>
      <c r="R61" s="102">
        <v>40.683433294692804</v>
      </c>
      <c r="S61" s="57">
        <f t="shared" si="11"/>
        <v>1</v>
      </c>
      <c r="T61" s="102">
        <v>36.45751357991516</v>
      </c>
      <c r="U61" s="102">
        <v>33.48208716014549</v>
      </c>
      <c r="V61" s="57" t="b">
        <f t="shared" si="12"/>
        <v>0</v>
      </c>
      <c r="W61" s="35">
        <f t="shared" si="13"/>
        <v>3</v>
      </c>
      <c r="X61" s="54"/>
      <c r="Y61" s="62"/>
      <c r="Z61" s="145"/>
      <c r="AA61"/>
      <c r="AB61" s="147"/>
      <c r="AD61" s="149"/>
    </row>
    <row r="62" spans="1:30" s="40" customFormat="1" ht="12.75">
      <c r="A62" s="54">
        <v>71</v>
      </c>
      <c r="B62" s="2" t="s">
        <v>139</v>
      </c>
      <c r="C62" s="135">
        <v>7175</v>
      </c>
      <c r="D62" s="129">
        <v>7167</v>
      </c>
      <c r="E62" s="68">
        <v>250.73170731707316</v>
      </c>
      <c r="F62" s="136">
        <v>185.85182084554208</v>
      </c>
      <c r="G62" s="136" t="b">
        <f t="shared" si="7"/>
        <v>0</v>
      </c>
      <c r="H62" s="68">
        <v>3173.1010452961673</v>
      </c>
      <c r="I62" s="68">
        <v>3625.9243756104365</v>
      </c>
      <c r="J62" s="66" t="b">
        <f t="shared" si="8"/>
        <v>0</v>
      </c>
      <c r="K62" s="68">
        <v>-29.825783972125436</v>
      </c>
      <c r="L62" s="68">
        <v>-196.73503557974047</v>
      </c>
      <c r="M62" s="56">
        <f t="shared" si="9"/>
        <v>1</v>
      </c>
      <c r="N62" s="58">
        <v>21.25</v>
      </c>
      <c r="O62" s="58">
        <v>21.25</v>
      </c>
      <c r="P62" s="59">
        <f t="shared" si="10"/>
        <v>1</v>
      </c>
      <c r="Q62" s="102">
        <v>30.110299106364007</v>
      </c>
      <c r="R62" s="102">
        <v>26.982722926939434</v>
      </c>
      <c r="S62" s="57">
        <f t="shared" si="11"/>
        <v>1</v>
      </c>
      <c r="T62" s="102">
        <v>46.02951782402638</v>
      </c>
      <c r="U62" s="102">
        <v>49.807234527013044</v>
      </c>
      <c r="V62" s="57" t="b">
        <f t="shared" si="12"/>
        <v>0</v>
      </c>
      <c r="W62" s="35">
        <f t="shared" si="13"/>
        <v>3</v>
      </c>
      <c r="X62" s="55"/>
      <c r="Y62" s="54"/>
      <c r="Z62" s="145"/>
      <c r="AA62"/>
      <c r="AB62" s="147"/>
      <c r="AD62" s="149"/>
    </row>
    <row r="63" spans="1:32" ht="12.75">
      <c r="A63" s="54">
        <v>143</v>
      </c>
      <c r="B63" s="2" t="s">
        <v>41</v>
      </c>
      <c r="C63" s="135">
        <v>7298</v>
      </c>
      <c r="D63" s="129">
        <v>7207</v>
      </c>
      <c r="E63" s="68">
        <v>53.987393806522334</v>
      </c>
      <c r="F63" s="95">
        <v>473.28985708339115</v>
      </c>
      <c r="G63" s="56" t="b">
        <f t="shared" si="7"/>
        <v>0</v>
      </c>
      <c r="H63" s="68">
        <v>3781.858043299534</v>
      </c>
      <c r="I63" s="68">
        <v>2905.924795337866</v>
      </c>
      <c r="J63" s="66" t="b">
        <f t="shared" si="8"/>
        <v>0</v>
      </c>
      <c r="K63" s="68">
        <v>-304.8780487804878</v>
      </c>
      <c r="L63" s="68">
        <v>-166.36603302344943</v>
      </c>
      <c r="M63" s="56">
        <f t="shared" si="9"/>
        <v>1</v>
      </c>
      <c r="N63" s="58">
        <v>20.75</v>
      </c>
      <c r="O63" s="58">
        <v>21.25</v>
      </c>
      <c r="P63" s="59">
        <f t="shared" si="10"/>
        <v>1</v>
      </c>
      <c r="Q63" s="102">
        <v>37.24338459136679</v>
      </c>
      <c r="R63" s="102">
        <v>43.15450643776824</v>
      </c>
      <c r="S63" s="57">
        <f t="shared" si="11"/>
        <v>1</v>
      </c>
      <c r="T63" s="102">
        <v>66.10575434104845</v>
      </c>
      <c r="U63" s="102">
        <v>51.63823396611634</v>
      </c>
      <c r="V63" s="57">
        <f t="shared" si="12"/>
        <v>1</v>
      </c>
      <c r="W63" s="35">
        <f t="shared" si="13"/>
        <v>4</v>
      </c>
      <c r="X63" s="54"/>
      <c r="Y63" s="54"/>
      <c r="Z63" s="145"/>
      <c r="AB63" s="147"/>
      <c r="AC63" s="40"/>
      <c r="AD63" s="149"/>
      <c r="AE63" s="40"/>
      <c r="AF63" s="40"/>
    </row>
    <row r="64" spans="1:30" s="40" customFormat="1" ht="12.75">
      <c r="A64" s="54">
        <v>702</v>
      </c>
      <c r="B64" s="2" t="s">
        <v>161</v>
      </c>
      <c r="C64" s="135">
        <v>4689</v>
      </c>
      <c r="D64" s="129">
        <v>4623</v>
      </c>
      <c r="E64" s="68">
        <v>277.2446150565153</v>
      </c>
      <c r="F64" s="32">
        <v>572.5719229937271</v>
      </c>
      <c r="G64" s="56" t="b">
        <f t="shared" si="7"/>
        <v>0</v>
      </c>
      <c r="H64" s="68">
        <v>2323.523139262103</v>
      </c>
      <c r="I64" s="68">
        <v>1948.3019684187757</v>
      </c>
      <c r="J64" s="66" t="b">
        <f t="shared" si="8"/>
        <v>0</v>
      </c>
      <c r="K64" s="68">
        <v>-459.7995308168053</v>
      </c>
      <c r="L64" s="68">
        <v>-158.55505083279255</v>
      </c>
      <c r="M64" s="56">
        <f t="shared" si="9"/>
        <v>1</v>
      </c>
      <c r="N64" s="58">
        <v>21.5</v>
      </c>
      <c r="O64" s="58">
        <v>22.25</v>
      </c>
      <c r="P64" s="59">
        <f t="shared" si="10"/>
        <v>1</v>
      </c>
      <c r="Q64" s="102">
        <v>43.618173156048336</v>
      </c>
      <c r="R64" s="102">
        <v>49.82810392097132</v>
      </c>
      <c r="S64" s="57">
        <f t="shared" si="11"/>
        <v>1</v>
      </c>
      <c r="T64" s="102">
        <v>36.34022830658313</v>
      </c>
      <c r="U64" s="102">
        <v>31.91095148509207</v>
      </c>
      <c r="V64" s="57" t="b">
        <f t="shared" si="12"/>
        <v>0</v>
      </c>
      <c r="W64" s="35">
        <f t="shared" si="13"/>
        <v>3</v>
      </c>
      <c r="X64" s="55"/>
      <c r="Y64" s="54"/>
      <c r="Z64" s="145"/>
      <c r="AA64"/>
      <c r="AB64" s="147"/>
      <c r="AD64" s="149"/>
    </row>
    <row r="65" spans="1:30" s="40" customFormat="1" ht="12.75">
      <c r="A65" s="54">
        <v>538</v>
      </c>
      <c r="B65" s="2" t="s">
        <v>191</v>
      </c>
      <c r="C65" s="135">
        <v>4844</v>
      </c>
      <c r="D65" s="129">
        <v>4859</v>
      </c>
      <c r="E65" s="68">
        <v>200.4541701073493</v>
      </c>
      <c r="F65" s="68">
        <v>81.70405433216712</v>
      </c>
      <c r="G65" s="56" t="b">
        <f t="shared" si="7"/>
        <v>0</v>
      </c>
      <c r="H65" s="68">
        <v>1851.362510322048</v>
      </c>
      <c r="I65" s="68">
        <v>2000.823214653221</v>
      </c>
      <c r="J65" s="66" t="b">
        <f t="shared" si="8"/>
        <v>0</v>
      </c>
      <c r="K65" s="68">
        <v>-211.80842279108174</v>
      </c>
      <c r="L65" s="68">
        <v>-157.23399876517803</v>
      </c>
      <c r="M65" s="56">
        <f t="shared" si="9"/>
        <v>1</v>
      </c>
      <c r="N65" s="58">
        <v>20.5</v>
      </c>
      <c r="O65" s="58">
        <v>21</v>
      </c>
      <c r="P65" s="59">
        <f t="shared" si="10"/>
        <v>1</v>
      </c>
      <c r="Q65" s="102">
        <v>49.14039010099452</v>
      </c>
      <c r="R65" s="102">
        <v>47.076320371445156</v>
      </c>
      <c r="S65" s="57">
        <f t="shared" si="11"/>
        <v>1</v>
      </c>
      <c r="T65" s="102">
        <v>47.19716494845361</v>
      </c>
      <c r="U65" s="102">
        <v>51.13230035756853</v>
      </c>
      <c r="V65" s="57" t="b">
        <f t="shared" si="12"/>
        <v>0</v>
      </c>
      <c r="W65" s="35">
        <f t="shared" si="13"/>
        <v>3</v>
      </c>
      <c r="X65" s="54"/>
      <c r="Y65" s="54"/>
      <c r="Z65" s="145"/>
      <c r="AA65"/>
      <c r="AB65" s="147"/>
      <c r="AD65" s="149"/>
    </row>
    <row r="66" spans="1:30" s="40" customFormat="1" ht="12.75">
      <c r="A66" s="54">
        <v>18</v>
      </c>
      <c r="B66" s="2" t="s">
        <v>213</v>
      </c>
      <c r="C66" s="135">
        <v>5064</v>
      </c>
      <c r="D66" s="129">
        <v>5104</v>
      </c>
      <c r="E66" s="68">
        <v>354.46287519747233</v>
      </c>
      <c r="F66" s="95">
        <v>56.81818181818182</v>
      </c>
      <c r="G66" s="56" t="b">
        <f t="shared" si="7"/>
        <v>0</v>
      </c>
      <c r="H66" s="68">
        <v>2672.3933649289097</v>
      </c>
      <c r="I66" s="68">
        <v>3178.0956112852664</v>
      </c>
      <c r="J66" s="66" t="b">
        <f t="shared" si="8"/>
        <v>0</v>
      </c>
      <c r="K66" s="68">
        <v>73.65718799368089</v>
      </c>
      <c r="L66" s="68">
        <v>-111.48119122257053</v>
      </c>
      <c r="M66" s="56" t="b">
        <f t="shared" si="9"/>
        <v>0</v>
      </c>
      <c r="N66" s="58">
        <v>20.25</v>
      </c>
      <c r="O66" s="58">
        <v>20.25</v>
      </c>
      <c r="P66" s="59" t="b">
        <f t="shared" si="10"/>
        <v>0</v>
      </c>
      <c r="Q66" s="102">
        <v>31.40290707169688</v>
      </c>
      <c r="R66" s="102">
        <v>26.72830944675605</v>
      </c>
      <c r="S66" s="57">
        <f t="shared" si="11"/>
        <v>1</v>
      </c>
      <c r="T66" s="102">
        <v>58.256283816176975</v>
      </c>
      <c r="U66" s="102">
        <v>64.61865120825048</v>
      </c>
      <c r="V66" s="57">
        <f t="shared" si="12"/>
        <v>1</v>
      </c>
      <c r="W66" s="35">
        <f t="shared" si="13"/>
        <v>2</v>
      </c>
      <c r="X66" s="54"/>
      <c r="Y66" s="54"/>
      <c r="Z66" s="145"/>
      <c r="AA66"/>
      <c r="AB66" s="147"/>
      <c r="AD66" s="149"/>
    </row>
    <row r="67" spans="1:30" s="40" customFormat="1" ht="12.75">
      <c r="A67" s="54">
        <v>636</v>
      </c>
      <c r="B67" s="2" t="s">
        <v>266</v>
      </c>
      <c r="C67" s="135">
        <v>8619</v>
      </c>
      <c r="D67" s="129">
        <v>8562</v>
      </c>
      <c r="E67" s="68">
        <v>47.10523262559462</v>
      </c>
      <c r="F67" s="68">
        <v>139.68698902125672</v>
      </c>
      <c r="G67" s="56" t="b">
        <f t="shared" si="7"/>
        <v>0</v>
      </c>
      <c r="H67" s="68">
        <v>1155.1224039911822</v>
      </c>
      <c r="I67" s="68">
        <v>1307.871992525111</v>
      </c>
      <c r="J67" s="66" t="b">
        <f t="shared" si="8"/>
        <v>0</v>
      </c>
      <c r="K67" s="68">
        <v>-16.243183663998142</v>
      </c>
      <c r="L67" s="68">
        <v>-95.6552207428171</v>
      </c>
      <c r="M67" s="56">
        <f t="shared" si="9"/>
        <v>1</v>
      </c>
      <c r="N67" s="58">
        <v>20.75</v>
      </c>
      <c r="O67" s="58">
        <v>20.75</v>
      </c>
      <c r="P67" s="59">
        <f t="shared" si="10"/>
        <v>1</v>
      </c>
      <c r="Q67" s="102">
        <v>58.98180455705688</v>
      </c>
      <c r="R67" s="102">
        <v>57.10611834568536</v>
      </c>
      <c r="S67" s="57" t="b">
        <f t="shared" si="11"/>
        <v>0</v>
      </c>
      <c r="T67" s="102">
        <v>30.08177570093458</v>
      </c>
      <c r="U67" s="102">
        <v>30.82925469841325</v>
      </c>
      <c r="V67" s="57" t="b">
        <f t="shared" si="12"/>
        <v>0</v>
      </c>
      <c r="W67" s="35">
        <f t="shared" si="13"/>
        <v>2</v>
      </c>
      <c r="X67" s="54"/>
      <c r="Y67" s="54"/>
      <c r="Z67" s="145"/>
      <c r="AA67"/>
      <c r="AB67" s="147"/>
      <c r="AD67" s="149"/>
    </row>
    <row r="68" spans="1:30" s="40" customFormat="1" ht="12.75">
      <c r="A68" s="54">
        <v>271</v>
      </c>
      <c r="B68" s="2" t="s">
        <v>179</v>
      </c>
      <c r="C68" s="135">
        <v>7702</v>
      </c>
      <c r="D68" s="129">
        <v>7591</v>
      </c>
      <c r="E68" s="68">
        <v>-16.48922357829135</v>
      </c>
      <c r="F68" s="95">
        <v>248.58384929521802</v>
      </c>
      <c r="G68" s="56" t="b">
        <f t="shared" si="7"/>
        <v>0</v>
      </c>
      <c r="H68" s="68">
        <v>2590.885484289795</v>
      </c>
      <c r="I68" s="68">
        <v>2877.618232116981</v>
      </c>
      <c r="J68" s="66" t="b">
        <f t="shared" si="8"/>
        <v>0</v>
      </c>
      <c r="K68" s="68">
        <v>-115.16489223578292</v>
      </c>
      <c r="L68" s="68">
        <v>-89.0528257146621</v>
      </c>
      <c r="M68" s="56">
        <f t="shared" si="9"/>
        <v>1</v>
      </c>
      <c r="N68" s="58">
        <v>20.75</v>
      </c>
      <c r="O68" s="58">
        <v>21.25</v>
      </c>
      <c r="P68" s="59">
        <f t="shared" si="10"/>
        <v>1</v>
      </c>
      <c r="Q68" s="102">
        <v>29.81087157783362</v>
      </c>
      <c r="R68" s="102">
        <v>28.83731444503052</v>
      </c>
      <c r="S68" s="57">
        <f t="shared" si="11"/>
        <v>1</v>
      </c>
      <c r="T68" s="102">
        <v>52.914734932473294</v>
      </c>
      <c r="U68" s="102">
        <v>56.77831262210228</v>
      </c>
      <c r="V68" s="57">
        <f t="shared" si="12"/>
        <v>1</v>
      </c>
      <c r="W68" s="35">
        <f t="shared" si="13"/>
        <v>4</v>
      </c>
      <c r="X68" s="54"/>
      <c r="Y68" s="54"/>
      <c r="Z68" s="145"/>
      <c r="AA68"/>
      <c r="AB68" s="147"/>
      <c r="AD68" s="149"/>
    </row>
    <row r="69" spans="1:30" s="40" customFormat="1" ht="12.75">
      <c r="A69" s="54">
        <v>75</v>
      </c>
      <c r="B69" s="2" t="s">
        <v>192</v>
      </c>
      <c r="C69" s="135">
        <v>21061</v>
      </c>
      <c r="D69" s="129">
        <v>20851</v>
      </c>
      <c r="E69" s="68">
        <v>528.8922653245335</v>
      </c>
      <c r="F69" s="95">
        <v>516.4260706920531</v>
      </c>
      <c r="G69" s="56" t="b">
        <f t="shared" si="7"/>
        <v>0</v>
      </c>
      <c r="H69" s="68">
        <v>3673.8996248991025</v>
      </c>
      <c r="I69" s="68">
        <v>3942.2090067622657</v>
      </c>
      <c r="J69" s="66" t="b">
        <f t="shared" si="8"/>
        <v>0</v>
      </c>
      <c r="K69" s="68">
        <v>-33.37923175537723</v>
      </c>
      <c r="L69" s="68">
        <v>-52.94710085847201</v>
      </c>
      <c r="M69" s="56">
        <f t="shared" si="9"/>
        <v>1</v>
      </c>
      <c r="N69" s="58">
        <v>21</v>
      </c>
      <c r="O69" s="58">
        <v>21</v>
      </c>
      <c r="P69" s="59">
        <f t="shared" si="10"/>
        <v>1</v>
      </c>
      <c r="Q69" s="102">
        <v>46.45624014909205</v>
      </c>
      <c r="R69" s="102">
        <v>44.89031087721396</v>
      </c>
      <c r="S69" s="57">
        <f t="shared" si="11"/>
        <v>1</v>
      </c>
      <c r="T69" s="102">
        <v>71.29827258439767</v>
      </c>
      <c r="U69" s="102">
        <v>73.75441696113074</v>
      </c>
      <c r="V69" s="57">
        <f t="shared" si="12"/>
        <v>1</v>
      </c>
      <c r="W69" s="106">
        <f t="shared" si="13"/>
        <v>4</v>
      </c>
      <c r="X69" s="55"/>
      <c r="Y69" s="54"/>
      <c r="Z69" s="145"/>
      <c r="AA69"/>
      <c r="AB69" s="147"/>
      <c r="AD69" s="149"/>
    </row>
    <row r="70" spans="1:30" s="40" customFormat="1" ht="12.75">
      <c r="A70" s="54">
        <v>614</v>
      </c>
      <c r="B70" s="2" t="s">
        <v>141</v>
      </c>
      <c r="C70" s="135">
        <v>3633</v>
      </c>
      <c r="D70" s="129">
        <v>3477</v>
      </c>
      <c r="E70" s="68">
        <v>25.3234241673548</v>
      </c>
      <c r="F70" s="68">
        <v>215.70319240724763</v>
      </c>
      <c r="G70" s="56" t="b">
        <f t="shared" si="7"/>
        <v>0</v>
      </c>
      <c r="H70" s="68">
        <v>4016.515276630884</v>
      </c>
      <c r="I70" s="68">
        <v>4220.017256255393</v>
      </c>
      <c r="J70" s="66" t="b">
        <f t="shared" si="8"/>
        <v>0</v>
      </c>
      <c r="K70" s="68">
        <v>-90.5587668593449</v>
      </c>
      <c r="L70" s="68">
        <v>-47.454702329594475</v>
      </c>
      <c r="M70" s="56">
        <f t="shared" si="9"/>
        <v>1</v>
      </c>
      <c r="N70" s="58">
        <v>21</v>
      </c>
      <c r="O70" s="58">
        <v>21</v>
      </c>
      <c r="P70" s="59">
        <f t="shared" si="10"/>
        <v>1</v>
      </c>
      <c r="Q70" s="102">
        <v>51.02003878474467</v>
      </c>
      <c r="R70" s="102">
        <v>50.332001867510506</v>
      </c>
      <c r="S70" s="57" t="b">
        <f t="shared" si="11"/>
        <v>0</v>
      </c>
      <c r="T70" s="102">
        <v>55.642481103496955</v>
      </c>
      <c r="U70" s="102">
        <v>56.23566766625507</v>
      </c>
      <c r="V70" s="57">
        <f t="shared" si="12"/>
        <v>1</v>
      </c>
      <c r="W70" s="106">
        <f t="shared" si="13"/>
        <v>3</v>
      </c>
      <c r="X70" s="54"/>
      <c r="Y70" s="54"/>
      <c r="Z70" s="145"/>
      <c r="AA70"/>
      <c r="AB70" s="147"/>
      <c r="AD70" s="149"/>
    </row>
    <row r="71" spans="1:30" s="40" customFormat="1" ht="12.75">
      <c r="A71" s="54">
        <v>416</v>
      </c>
      <c r="B71" s="2" t="s">
        <v>182</v>
      </c>
      <c r="C71" s="135">
        <v>3116</v>
      </c>
      <c r="D71" s="129">
        <v>3073</v>
      </c>
      <c r="E71" s="68">
        <v>374.8395378690629</v>
      </c>
      <c r="F71" s="68">
        <v>208.91636836967132</v>
      </c>
      <c r="G71" s="56" t="b">
        <f t="shared" si="7"/>
        <v>0</v>
      </c>
      <c r="H71" s="68">
        <v>1302.3106546854942</v>
      </c>
      <c r="I71" s="68">
        <v>1382.0370972990563</v>
      </c>
      <c r="J71" s="66" t="b">
        <f t="shared" si="8"/>
        <v>0</v>
      </c>
      <c r="K71" s="68">
        <v>-60.01283697047497</v>
      </c>
      <c r="L71" s="68">
        <v>-41.327692808330625</v>
      </c>
      <c r="M71" s="56">
        <f t="shared" si="9"/>
        <v>1</v>
      </c>
      <c r="N71" s="58">
        <v>21</v>
      </c>
      <c r="O71" s="58">
        <v>21</v>
      </c>
      <c r="P71" s="59">
        <f t="shared" si="10"/>
        <v>1</v>
      </c>
      <c r="Q71" s="102">
        <v>54.416904988878294</v>
      </c>
      <c r="R71" s="102">
        <v>54.09425395334273</v>
      </c>
      <c r="S71" s="57" t="b">
        <f t="shared" si="11"/>
        <v>0</v>
      </c>
      <c r="T71" s="102">
        <v>30.81577644534903</v>
      </c>
      <c r="U71" s="102">
        <v>31.50225448146926</v>
      </c>
      <c r="V71" s="57" t="b">
        <f t="shared" si="12"/>
        <v>0</v>
      </c>
      <c r="W71" s="106">
        <f t="shared" si="13"/>
        <v>2</v>
      </c>
      <c r="X71" s="54"/>
      <c r="Y71" s="54"/>
      <c r="Z71" s="145"/>
      <c r="AA71"/>
      <c r="AB71" s="147"/>
      <c r="AD71" s="149"/>
    </row>
    <row r="72" spans="1:30" s="40" customFormat="1" ht="12.75">
      <c r="A72" s="54">
        <v>918</v>
      </c>
      <c r="B72" s="2" t="s">
        <v>219</v>
      </c>
      <c r="C72" s="135">
        <v>2339</v>
      </c>
      <c r="D72" s="129">
        <v>2276</v>
      </c>
      <c r="E72" s="68">
        <v>240.7011543394613</v>
      </c>
      <c r="F72" s="68">
        <v>-155.5360281195079</v>
      </c>
      <c r="G72" s="56" t="b">
        <f t="shared" si="7"/>
        <v>0</v>
      </c>
      <c r="H72" s="68">
        <v>2193.6725096194955</v>
      </c>
      <c r="I72" s="68">
        <v>2094.463971880492</v>
      </c>
      <c r="J72" s="66" t="b">
        <f t="shared" si="8"/>
        <v>0</v>
      </c>
      <c r="K72" s="68">
        <v>308.25138948268494</v>
      </c>
      <c r="L72" s="68">
        <v>-26.80140597539543</v>
      </c>
      <c r="M72" s="56" t="b">
        <f t="shared" si="9"/>
        <v>0</v>
      </c>
      <c r="N72" s="58">
        <v>21.5</v>
      </c>
      <c r="O72" s="58">
        <v>21.5</v>
      </c>
      <c r="P72" s="59">
        <f t="shared" si="10"/>
        <v>1</v>
      </c>
      <c r="Q72" s="102">
        <v>45.09952999723528</v>
      </c>
      <c r="R72" s="102">
        <v>37.76053652442633</v>
      </c>
      <c r="S72" s="57">
        <f t="shared" si="11"/>
        <v>1</v>
      </c>
      <c r="T72" s="102">
        <v>41.72066803645751</v>
      </c>
      <c r="U72" s="102">
        <v>50.744103583516896</v>
      </c>
      <c r="V72" s="57" t="b">
        <f t="shared" si="12"/>
        <v>0</v>
      </c>
      <c r="W72" s="106">
        <f t="shared" si="13"/>
        <v>2</v>
      </c>
      <c r="X72" s="54"/>
      <c r="Y72" s="54"/>
      <c r="Z72" s="145"/>
      <c r="AA72"/>
      <c r="AB72" s="147"/>
      <c r="AD72" s="149"/>
    </row>
    <row r="73" spans="1:32" s="40" customFormat="1" ht="12.75">
      <c r="A73" s="54">
        <v>109</v>
      </c>
      <c r="B73" s="2" t="s">
        <v>152</v>
      </c>
      <c r="C73" s="135">
        <v>67976</v>
      </c>
      <c r="D73" s="129">
        <v>68011</v>
      </c>
      <c r="E73" s="68">
        <v>255.19300929739907</v>
      </c>
      <c r="F73" s="68">
        <v>286.30662686918294</v>
      </c>
      <c r="G73" s="56" t="b">
        <f t="shared" si="7"/>
        <v>0</v>
      </c>
      <c r="H73" s="68">
        <v>2962.07484994704</v>
      </c>
      <c r="I73" s="68">
        <v>2932.1874402670155</v>
      </c>
      <c r="J73" s="66" t="b">
        <f t="shared" si="8"/>
        <v>0</v>
      </c>
      <c r="K73" s="68">
        <v>68.31822996351654</v>
      </c>
      <c r="L73" s="68">
        <v>-19.923247709929274</v>
      </c>
      <c r="M73" s="56" t="b">
        <f t="shared" si="9"/>
        <v>0</v>
      </c>
      <c r="N73" s="58">
        <v>20.25</v>
      </c>
      <c r="O73" s="58">
        <v>20.5</v>
      </c>
      <c r="P73" s="59" t="b">
        <f t="shared" si="10"/>
        <v>0</v>
      </c>
      <c r="Q73" s="102">
        <v>59.55953391213526</v>
      </c>
      <c r="R73" s="102">
        <v>57.307853239257575</v>
      </c>
      <c r="S73" s="57" t="b">
        <f t="shared" si="11"/>
        <v>0</v>
      </c>
      <c r="T73" s="102">
        <v>55.37666077622881</v>
      </c>
      <c r="U73" s="102">
        <v>55.49327553431521</v>
      </c>
      <c r="V73" s="57">
        <f t="shared" si="12"/>
        <v>1</v>
      </c>
      <c r="W73" s="106">
        <f t="shared" si="13"/>
        <v>1</v>
      </c>
      <c r="X73" s="54"/>
      <c r="Y73" s="54"/>
      <c r="Z73" s="145"/>
      <c r="AA73"/>
      <c r="AB73" s="147"/>
      <c r="AD73" s="149"/>
      <c r="AF73" s="30"/>
    </row>
    <row r="74" spans="1:30" s="40" customFormat="1" ht="12.75">
      <c r="A74" s="54">
        <v>495</v>
      </c>
      <c r="B74" s="2" t="s">
        <v>47</v>
      </c>
      <c r="C74" s="135">
        <v>1763</v>
      </c>
      <c r="D74" s="129">
        <v>1710</v>
      </c>
      <c r="E74" s="68">
        <v>582.52977878616</v>
      </c>
      <c r="F74" s="68">
        <v>343.859649122807</v>
      </c>
      <c r="G74" s="56" t="b">
        <f t="shared" si="7"/>
        <v>0</v>
      </c>
      <c r="H74" s="68">
        <v>1321.6108905275098</v>
      </c>
      <c r="I74" s="68">
        <v>1085.3801169590643</v>
      </c>
      <c r="J74" s="66" t="b">
        <f t="shared" si="8"/>
        <v>0</v>
      </c>
      <c r="K74" s="68">
        <v>-144.07260351673284</v>
      </c>
      <c r="L74" s="68">
        <v>-19.883040935672515</v>
      </c>
      <c r="M74" s="56">
        <f t="shared" si="9"/>
        <v>1</v>
      </c>
      <c r="N74" s="58">
        <v>21</v>
      </c>
      <c r="O74" s="58">
        <v>21</v>
      </c>
      <c r="P74" s="59">
        <f t="shared" si="10"/>
        <v>1</v>
      </c>
      <c r="Q74" s="102">
        <v>52.31356140782673</v>
      </c>
      <c r="R74" s="102">
        <v>56.517913262099306</v>
      </c>
      <c r="S74" s="57" t="b">
        <f t="shared" si="11"/>
        <v>0</v>
      </c>
      <c r="T74" s="102">
        <v>25.94391244870041</v>
      </c>
      <c r="U74" s="102">
        <v>23.843214942691382</v>
      </c>
      <c r="V74" s="57" t="b">
        <f t="shared" si="12"/>
        <v>0</v>
      </c>
      <c r="W74" s="106">
        <f t="shared" si="13"/>
        <v>2</v>
      </c>
      <c r="X74" s="54"/>
      <c r="Y74" s="54"/>
      <c r="Z74" s="145"/>
      <c r="AA74"/>
      <c r="AB74" s="147"/>
      <c r="AD74" s="149"/>
    </row>
    <row r="75" spans="1:30" s="40" customFormat="1" ht="12.75">
      <c r="A75" s="54">
        <v>286</v>
      </c>
      <c r="B75" s="2" t="s">
        <v>200</v>
      </c>
      <c r="C75" s="135">
        <v>86453</v>
      </c>
      <c r="D75" s="129">
        <v>85855</v>
      </c>
      <c r="E75" s="68">
        <v>63.791886921217305</v>
      </c>
      <c r="F75" s="95">
        <v>169.84450527051425</v>
      </c>
      <c r="G75" s="56" t="b">
        <f t="shared" si="7"/>
        <v>0</v>
      </c>
      <c r="H75" s="68">
        <v>2069.482840387262</v>
      </c>
      <c r="I75" s="95">
        <v>2370.415234989226</v>
      </c>
      <c r="J75" s="66" t="b">
        <f t="shared" si="8"/>
        <v>0</v>
      </c>
      <c r="K75" s="68">
        <v>39.42026303309312</v>
      </c>
      <c r="L75" s="68">
        <v>-11.111758196959991</v>
      </c>
      <c r="M75" s="56" t="b">
        <f t="shared" si="9"/>
        <v>0</v>
      </c>
      <c r="N75" s="58">
        <v>20</v>
      </c>
      <c r="O75" s="58">
        <v>20.5</v>
      </c>
      <c r="P75" s="59" t="b">
        <f t="shared" si="10"/>
        <v>0</v>
      </c>
      <c r="Q75" s="102">
        <v>53.6980907059218</v>
      </c>
      <c r="R75" s="102">
        <v>51.91964206193313</v>
      </c>
      <c r="S75" s="57" t="b">
        <f t="shared" si="11"/>
        <v>0</v>
      </c>
      <c r="T75" s="102">
        <v>47.11755742149128</v>
      </c>
      <c r="U75" s="102">
        <v>50.4302974140192</v>
      </c>
      <c r="V75" s="57" t="b">
        <f t="shared" si="12"/>
        <v>0</v>
      </c>
      <c r="W75" s="106">
        <f t="shared" si="13"/>
        <v>0</v>
      </c>
      <c r="X75" s="54"/>
      <c r="Y75" s="54"/>
      <c r="Z75" s="145"/>
      <c r="AA75"/>
      <c r="AB75" s="147"/>
      <c r="AD75" s="149"/>
    </row>
    <row r="76" spans="1:30" s="40" customFormat="1" ht="12.75">
      <c r="A76" s="54">
        <v>103</v>
      </c>
      <c r="B76" s="2" t="s">
        <v>89</v>
      </c>
      <c r="C76" s="135">
        <v>2440</v>
      </c>
      <c r="D76" s="129">
        <v>2388</v>
      </c>
      <c r="E76" s="68">
        <v>291.39344262295083</v>
      </c>
      <c r="F76" s="68">
        <v>285.59463986599667</v>
      </c>
      <c r="G76" s="56" t="b">
        <f t="shared" si="7"/>
        <v>0</v>
      </c>
      <c r="H76" s="68">
        <v>1504.0983606557377</v>
      </c>
      <c r="I76" s="68">
        <v>1509.6314907872697</v>
      </c>
      <c r="J76" s="66" t="b">
        <f t="shared" si="8"/>
        <v>0</v>
      </c>
      <c r="K76" s="68">
        <v>-97.95081967213115</v>
      </c>
      <c r="L76" s="68">
        <v>-8.793969849246231</v>
      </c>
      <c r="M76" s="56">
        <f t="shared" si="9"/>
        <v>1</v>
      </c>
      <c r="N76" s="58">
        <v>21</v>
      </c>
      <c r="O76" s="58">
        <v>21.5</v>
      </c>
      <c r="P76" s="59">
        <f t="shared" si="10"/>
        <v>1</v>
      </c>
      <c r="Q76" s="102">
        <v>54.697268133938515</v>
      </c>
      <c r="R76" s="102">
        <v>57.52744380554103</v>
      </c>
      <c r="S76" s="57" t="b">
        <f t="shared" si="11"/>
        <v>0</v>
      </c>
      <c r="T76" s="102">
        <v>35.84982380048794</v>
      </c>
      <c r="U76" s="102">
        <v>31.706357016335367</v>
      </c>
      <c r="V76" s="57" t="b">
        <f t="shared" si="12"/>
        <v>0</v>
      </c>
      <c r="W76" s="106">
        <f t="shared" si="13"/>
        <v>2</v>
      </c>
      <c r="X76" s="54"/>
      <c r="Y76" s="54"/>
      <c r="Z76" s="145"/>
      <c r="AA76"/>
      <c r="AB76" s="147"/>
      <c r="AD76" s="149"/>
    </row>
    <row r="77" spans="1:30" s="40" customFormat="1" ht="12.75">
      <c r="A77" s="54">
        <v>165</v>
      </c>
      <c r="B77" s="2" t="s">
        <v>157</v>
      </c>
      <c r="C77" s="135">
        <v>16840</v>
      </c>
      <c r="D77" s="129">
        <v>16853</v>
      </c>
      <c r="E77" s="68">
        <v>354.51306413301666</v>
      </c>
      <c r="F77" s="68">
        <v>253.24867976028006</v>
      </c>
      <c r="G77" s="56" t="b">
        <f t="shared" si="7"/>
        <v>0</v>
      </c>
      <c r="H77" s="68">
        <v>2585.5700712589073</v>
      </c>
      <c r="I77" s="68">
        <v>2779.920488933721</v>
      </c>
      <c r="J77" s="66" t="b">
        <f t="shared" si="8"/>
        <v>0</v>
      </c>
      <c r="K77" s="68">
        <v>164.48931116389548</v>
      </c>
      <c r="L77" s="68">
        <v>-2.373464665044799</v>
      </c>
      <c r="M77" s="56" t="b">
        <f t="shared" si="9"/>
        <v>0</v>
      </c>
      <c r="N77" s="58">
        <v>20.5</v>
      </c>
      <c r="O77" s="58">
        <v>20.5</v>
      </c>
      <c r="P77" s="59">
        <f t="shared" si="10"/>
        <v>1</v>
      </c>
      <c r="Q77" s="102">
        <v>46.132933080343236</v>
      </c>
      <c r="R77" s="102">
        <v>42.45480442137675</v>
      </c>
      <c r="S77" s="57">
        <f t="shared" si="11"/>
        <v>1</v>
      </c>
      <c r="T77" s="102">
        <v>54.27154807335433</v>
      </c>
      <c r="U77" s="102">
        <v>57.29242663988403</v>
      </c>
      <c r="V77" s="57">
        <f t="shared" si="12"/>
        <v>1</v>
      </c>
      <c r="W77" s="106">
        <f t="shared" si="13"/>
        <v>3</v>
      </c>
      <c r="X77" s="55"/>
      <c r="Y77" s="54"/>
      <c r="Z77" s="145"/>
      <c r="AA77"/>
      <c r="AB77" s="147"/>
      <c r="AD77" s="149"/>
    </row>
    <row r="78" spans="1:30" s="40" customFormat="1" ht="12.75">
      <c r="A78" s="54">
        <v>69</v>
      </c>
      <c r="B78" s="2" t="s">
        <v>136</v>
      </c>
      <c r="C78" s="135">
        <v>7479</v>
      </c>
      <c r="D78" s="129">
        <v>7438</v>
      </c>
      <c r="E78" s="68">
        <v>187.32450862414763</v>
      </c>
      <c r="F78" s="95">
        <v>431.9709599354665</v>
      </c>
      <c r="G78" s="56" t="b">
        <f t="shared" si="7"/>
        <v>0</v>
      </c>
      <c r="H78" s="95">
        <v>4365.155769487899</v>
      </c>
      <c r="I78" s="95">
        <v>4020.838935197634</v>
      </c>
      <c r="J78" s="66" t="b">
        <f t="shared" si="8"/>
        <v>0</v>
      </c>
      <c r="K78" s="68">
        <v>-223.96042251637917</v>
      </c>
      <c r="L78" s="68">
        <v>-0.26888948642108096</v>
      </c>
      <c r="M78" s="56">
        <f t="shared" si="9"/>
        <v>1</v>
      </c>
      <c r="N78" s="58">
        <v>21</v>
      </c>
      <c r="O78" s="113">
        <v>22</v>
      </c>
      <c r="P78" s="59">
        <f t="shared" si="10"/>
        <v>1</v>
      </c>
      <c r="Q78" s="102">
        <v>39.44251926117821</v>
      </c>
      <c r="R78" s="102">
        <v>42.426912973476824</v>
      </c>
      <c r="S78" s="57">
        <f t="shared" si="11"/>
        <v>1</v>
      </c>
      <c r="T78" s="102">
        <v>70.8780207362766</v>
      </c>
      <c r="U78" s="102">
        <v>65.07232401157184</v>
      </c>
      <c r="V78" s="57">
        <f t="shared" si="12"/>
        <v>1</v>
      </c>
      <c r="W78" s="106">
        <f t="shared" si="13"/>
        <v>4</v>
      </c>
      <c r="X78" s="54"/>
      <c r="Y78" s="54" t="s">
        <v>348</v>
      </c>
      <c r="Z78" s="145"/>
      <c r="AA78"/>
      <c r="AB78" s="147"/>
      <c r="AD78" s="149"/>
    </row>
    <row r="79" spans="1:30" s="40" customFormat="1" ht="12.75">
      <c r="A79" s="54">
        <v>680</v>
      </c>
      <c r="B79" s="2" t="s">
        <v>231</v>
      </c>
      <c r="C79" s="135">
        <v>24371</v>
      </c>
      <c r="D79" s="129">
        <v>24290</v>
      </c>
      <c r="E79" s="68">
        <v>518.6492142300275</v>
      </c>
      <c r="F79" s="68">
        <v>346.191848497324</v>
      </c>
      <c r="G79" s="56" t="b">
        <f t="shared" si="7"/>
        <v>0</v>
      </c>
      <c r="H79" s="68">
        <v>2277.1736900414426</v>
      </c>
      <c r="I79" s="68">
        <v>2275.21613832853</v>
      </c>
      <c r="J79" s="66" t="b">
        <f t="shared" si="8"/>
        <v>0</v>
      </c>
      <c r="K79" s="68">
        <v>41.442698288949984</v>
      </c>
      <c r="L79" s="68">
        <v>21.07863318237958</v>
      </c>
      <c r="M79" s="56" t="b">
        <f t="shared" si="9"/>
        <v>0</v>
      </c>
      <c r="N79" s="58">
        <v>19.75</v>
      </c>
      <c r="O79" s="58">
        <v>19.75</v>
      </c>
      <c r="P79" s="59" t="b">
        <f t="shared" si="10"/>
        <v>0</v>
      </c>
      <c r="Q79" s="102">
        <v>54.426483132791844</v>
      </c>
      <c r="R79" s="102">
        <v>54.15975625910717</v>
      </c>
      <c r="S79" s="57" t="b">
        <f t="shared" si="11"/>
        <v>0</v>
      </c>
      <c r="T79" s="102">
        <v>46.921790333482264</v>
      </c>
      <c r="U79" s="102">
        <v>46.595137294229595</v>
      </c>
      <c r="V79" s="57" t="b">
        <f t="shared" si="12"/>
        <v>0</v>
      </c>
      <c r="W79" s="106">
        <f t="shared" si="13"/>
        <v>0</v>
      </c>
      <c r="X79" s="54"/>
      <c r="Y79" s="54"/>
      <c r="Z79" s="145"/>
      <c r="AA79"/>
      <c r="AB79" s="147"/>
      <c r="AD79" s="149"/>
    </row>
    <row r="80" spans="1:30" s="40" customFormat="1" ht="12.75">
      <c r="A80" s="54">
        <v>746</v>
      </c>
      <c r="B80" s="2" t="s">
        <v>42</v>
      </c>
      <c r="C80" s="135">
        <v>5154</v>
      </c>
      <c r="D80" s="129">
        <v>5124</v>
      </c>
      <c r="E80" s="68">
        <v>165.69654637175012</v>
      </c>
      <c r="F80" s="68">
        <v>163.9344262295082</v>
      </c>
      <c r="G80" s="56" t="b">
        <f t="shared" si="7"/>
        <v>0</v>
      </c>
      <c r="H80" s="68">
        <v>3880.287155607295</v>
      </c>
      <c r="I80" s="68">
        <v>3646.5651834504292</v>
      </c>
      <c r="J80" s="66" t="b">
        <f t="shared" si="8"/>
        <v>0</v>
      </c>
      <c r="K80" s="68">
        <v>-10.477299185098952</v>
      </c>
      <c r="L80" s="68">
        <v>21.272443403590945</v>
      </c>
      <c r="M80" s="56" t="b">
        <f t="shared" si="9"/>
        <v>0</v>
      </c>
      <c r="N80" s="58">
        <v>21.75</v>
      </c>
      <c r="O80" s="58">
        <v>21.75</v>
      </c>
      <c r="P80" s="59">
        <f t="shared" si="10"/>
        <v>1</v>
      </c>
      <c r="Q80" s="102">
        <v>30.356290284077346</v>
      </c>
      <c r="R80" s="102">
        <v>31.46060569130461</v>
      </c>
      <c r="S80" s="57">
        <f t="shared" si="11"/>
        <v>1</v>
      </c>
      <c r="T80" s="102">
        <v>63.30402329723769</v>
      </c>
      <c r="U80" s="102">
        <v>59.35821474057257</v>
      </c>
      <c r="V80" s="57">
        <f t="shared" si="12"/>
        <v>1</v>
      </c>
      <c r="W80" s="106">
        <f t="shared" si="13"/>
        <v>3</v>
      </c>
      <c r="X80" s="54"/>
      <c r="Y80" s="54"/>
      <c r="Z80" s="145"/>
      <c r="AA80"/>
      <c r="AB80" s="147"/>
      <c r="AD80" s="149"/>
    </row>
    <row r="81" spans="1:30" s="40" customFormat="1" ht="12.75">
      <c r="A81" s="54">
        <v>403</v>
      </c>
      <c r="B81" s="2" t="s">
        <v>102</v>
      </c>
      <c r="C81" s="135">
        <v>3259</v>
      </c>
      <c r="D81" s="129">
        <v>3215</v>
      </c>
      <c r="E81" s="68">
        <v>446.76281067812215</v>
      </c>
      <c r="F81" s="68">
        <v>487.0917573872473</v>
      </c>
      <c r="G81" s="56" t="b">
        <f t="shared" si="7"/>
        <v>0</v>
      </c>
      <c r="H81" s="68">
        <v>3328.3215710340596</v>
      </c>
      <c r="I81" s="68">
        <v>3331.881804043546</v>
      </c>
      <c r="J81" s="66" t="b">
        <f t="shared" si="8"/>
        <v>0</v>
      </c>
      <c r="K81" s="68">
        <v>-116.2933415158024</v>
      </c>
      <c r="L81" s="68">
        <v>28.304821150855364</v>
      </c>
      <c r="M81" s="56" t="b">
        <f t="shared" si="9"/>
        <v>0</v>
      </c>
      <c r="N81" s="58">
        <v>21</v>
      </c>
      <c r="O81" s="58">
        <v>21</v>
      </c>
      <c r="P81" s="59">
        <f t="shared" si="10"/>
        <v>1</v>
      </c>
      <c r="Q81" s="102">
        <v>55.39132541797916</v>
      </c>
      <c r="R81" s="102">
        <v>54.976097348978705</v>
      </c>
      <c r="S81" s="57" t="b">
        <f t="shared" si="11"/>
        <v>0</v>
      </c>
      <c r="T81" s="102">
        <v>56.56627830292372</v>
      </c>
      <c r="U81" s="102">
        <v>60.500764182324914</v>
      </c>
      <c r="V81" s="57">
        <f t="shared" si="12"/>
        <v>1</v>
      </c>
      <c r="W81" s="106">
        <f t="shared" si="13"/>
        <v>2</v>
      </c>
      <c r="X81" s="54"/>
      <c r="Y81" s="54"/>
      <c r="Z81" s="145"/>
      <c r="AA81"/>
      <c r="AB81" s="147"/>
      <c r="AD81" s="149"/>
    </row>
    <row r="82" spans="1:30" s="40" customFormat="1" ht="12.75">
      <c r="A82" s="54">
        <v>593</v>
      </c>
      <c r="B82" s="2" t="s">
        <v>70</v>
      </c>
      <c r="C82" s="135">
        <v>19051</v>
      </c>
      <c r="D82" s="129">
        <v>18801</v>
      </c>
      <c r="E82" s="68">
        <v>72.90955855335677</v>
      </c>
      <c r="F82" s="68">
        <v>124.5678421360566</v>
      </c>
      <c r="G82" s="56" t="b">
        <f t="shared" si="7"/>
        <v>0</v>
      </c>
      <c r="H82" s="68">
        <v>3549.8399034171434</v>
      </c>
      <c r="I82" s="68">
        <v>3804.638051167491</v>
      </c>
      <c r="J82" s="66" t="b">
        <f t="shared" si="8"/>
        <v>0</v>
      </c>
      <c r="K82" s="68">
        <v>-117.99905516770772</v>
      </c>
      <c r="L82" s="68">
        <v>40.79570235625764</v>
      </c>
      <c r="M82" s="56" t="b">
        <f t="shared" si="9"/>
        <v>0</v>
      </c>
      <c r="N82" s="58">
        <v>20.5</v>
      </c>
      <c r="O82" s="58">
        <v>21.5</v>
      </c>
      <c r="P82" s="59">
        <f t="shared" si="10"/>
        <v>1</v>
      </c>
      <c r="Q82" s="102">
        <v>39.237185477451284</v>
      </c>
      <c r="R82" s="102">
        <v>40.24512812902616</v>
      </c>
      <c r="S82" s="57">
        <f t="shared" si="11"/>
        <v>1</v>
      </c>
      <c r="T82" s="102">
        <v>65.25497559143822</v>
      </c>
      <c r="U82" s="102">
        <v>63.41820352828966</v>
      </c>
      <c r="V82" s="57">
        <f t="shared" si="12"/>
        <v>1</v>
      </c>
      <c r="W82" s="106">
        <f t="shared" si="13"/>
        <v>3</v>
      </c>
      <c r="X82" s="54"/>
      <c r="Y82" s="54"/>
      <c r="Z82" s="145"/>
      <c r="AA82"/>
      <c r="AB82" s="147"/>
      <c r="AD82" s="149"/>
    </row>
    <row r="83" spans="1:30" s="40" customFormat="1" ht="12.75">
      <c r="A83" s="54">
        <v>778</v>
      </c>
      <c r="B83" s="2" t="s">
        <v>46</v>
      </c>
      <c r="C83" s="135">
        <v>7419</v>
      </c>
      <c r="D83" s="129">
        <v>7390</v>
      </c>
      <c r="E83" s="68">
        <v>302.4666397088556</v>
      </c>
      <c r="F83" s="95">
        <v>577.5372124492558</v>
      </c>
      <c r="G83" s="56" t="b">
        <f t="shared" si="7"/>
        <v>0</v>
      </c>
      <c r="H83" s="68">
        <v>4778.541582423507</v>
      </c>
      <c r="I83" s="95">
        <v>4430.581867388362</v>
      </c>
      <c r="J83" s="66">
        <f t="shared" si="8"/>
        <v>1</v>
      </c>
      <c r="K83" s="68">
        <v>-157.70319450060654</v>
      </c>
      <c r="L83" s="68">
        <v>45.33152909336942</v>
      </c>
      <c r="M83" s="56" t="b">
        <f t="shared" si="9"/>
        <v>0</v>
      </c>
      <c r="N83" s="58">
        <v>21.5</v>
      </c>
      <c r="O83" s="58">
        <v>22</v>
      </c>
      <c r="P83" s="59">
        <f t="shared" si="10"/>
        <v>1</v>
      </c>
      <c r="Q83" s="102">
        <v>37.95732608310184</v>
      </c>
      <c r="R83" s="102">
        <v>42.272416366123615</v>
      </c>
      <c r="S83" s="57">
        <f t="shared" si="11"/>
        <v>1</v>
      </c>
      <c r="T83" s="102">
        <v>76.37190684133915</v>
      </c>
      <c r="U83" s="102">
        <v>66.96915027963198</v>
      </c>
      <c r="V83" s="57">
        <f t="shared" si="12"/>
        <v>1</v>
      </c>
      <c r="W83" s="106">
        <f t="shared" si="13"/>
        <v>4</v>
      </c>
      <c r="X83" s="54"/>
      <c r="Y83" s="54"/>
      <c r="Z83" s="145"/>
      <c r="AA83"/>
      <c r="AB83" s="147"/>
      <c r="AD83" s="149"/>
    </row>
    <row r="84" spans="1:30" s="40" customFormat="1" ht="12.75">
      <c r="A84" s="54">
        <v>678</v>
      </c>
      <c r="B84" s="2" t="s">
        <v>64</v>
      </c>
      <c r="C84" s="135">
        <v>25383</v>
      </c>
      <c r="D84" s="129">
        <v>25165</v>
      </c>
      <c r="E84" s="68">
        <v>333.49091911909545</v>
      </c>
      <c r="F84" s="95">
        <v>396.38386648122395</v>
      </c>
      <c r="G84" s="56" t="b">
        <f t="shared" si="7"/>
        <v>0</v>
      </c>
      <c r="H84" s="95">
        <v>5582.476460623252</v>
      </c>
      <c r="I84" s="95">
        <v>5598.688654877807</v>
      </c>
      <c r="J84" s="66">
        <f t="shared" si="8"/>
        <v>1</v>
      </c>
      <c r="K84" s="68">
        <v>-84.74175629358231</v>
      </c>
      <c r="L84" s="68">
        <v>47.16868666799126</v>
      </c>
      <c r="M84" s="56" t="b">
        <f t="shared" si="9"/>
        <v>0</v>
      </c>
      <c r="N84" s="58">
        <v>21</v>
      </c>
      <c r="O84" s="113">
        <v>21</v>
      </c>
      <c r="P84" s="59">
        <f t="shared" si="10"/>
        <v>1</v>
      </c>
      <c r="Q84" s="102">
        <v>28.865248226950353</v>
      </c>
      <c r="R84" s="102">
        <v>29.946688214077742</v>
      </c>
      <c r="S84" s="57">
        <f t="shared" si="11"/>
        <v>1</v>
      </c>
      <c r="T84" s="102">
        <v>96.24279973624952</v>
      </c>
      <c r="U84" s="102">
        <v>94.77010295362791</v>
      </c>
      <c r="V84" s="57">
        <f t="shared" si="12"/>
        <v>1</v>
      </c>
      <c r="W84" s="106">
        <f t="shared" si="13"/>
        <v>4</v>
      </c>
      <c r="X84" s="54"/>
      <c r="Y84" s="54"/>
      <c r="Z84" s="145"/>
      <c r="AA84"/>
      <c r="AB84" s="147"/>
      <c r="AD84" s="149"/>
    </row>
    <row r="85" spans="1:30" s="40" customFormat="1" ht="12.75">
      <c r="A85" s="54">
        <v>239</v>
      </c>
      <c r="B85" s="2" t="s">
        <v>97</v>
      </c>
      <c r="C85" s="135">
        <v>2398</v>
      </c>
      <c r="D85" s="129">
        <v>2379</v>
      </c>
      <c r="E85" s="68">
        <v>247.70642201834863</v>
      </c>
      <c r="F85" s="95">
        <v>245.06094997898276</v>
      </c>
      <c r="G85" s="56" t="b">
        <f t="shared" si="7"/>
        <v>0</v>
      </c>
      <c r="H85" s="68">
        <v>2324.437030859049</v>
      </c>
      <c r="I85" s="68">
        <v>2519.9663724253887</v>
      </c>
      <c r="J85" s="66" t="b">
        <f t="shared" si="8"/>
        <v>0</v>
      </c>
      <c r="K85" s="68">
        <v>34.612176814011676</v>
      </c>
      <c r="L85" s="68">
        <v>51.70239596469105</v>
      </c>
      <c r="M85" s="56" t="b">
        <f t="shared" si="9"/>
        <v>0</v>
      </c>
      <c r="N85" s="58">
        <v>19.5</v>
      </c>
      <c r="O85" s="58">
        <v>19.5</v>
      </c>
      <c r="P85" s="59" t="b">
        <f t="shared" si="10"/>
        <v>0</v>
      </c>
      <c r="Q85" s="102">
        <v>50.16032982134677</v>
      </c>
      <c r="R85" s="102">
        <v>49.70647055028708</v>
      </c>
      <c r="S85" s="57" t="b">
        <f t="shared" si="11"/>
        <v>0</v>
      </c>
      <c r="T85" s="102">
        <v>42.85231306699724</v>
      </c>
      <c r="U85" s="102">
        <v>42.72308198880474</v>
      </c>
      <c r="V85" s="57" t="b">
        <f t="shared" si="12"/>
        <v>0</v>
      </c>
      <c r="W85" s="106">
        <f t="shared" si="13"/>
        <v>0</v>
      </c>
      <c r="X85" s="54"/>
      <c r="Y85" s="54"/>
      <c r="Z85" s="145"/>
      <c r="AA85"/>
      <c r="AB85" s="147"/>
      <c r="AD85" s="149"/>
    </row>
    <row r="86" spans="1:30" s="40" customFormat="1" ht="12.75">
      <c r="A86" s="54">
        <v>499</v>
      </c>
      <c r="B86" s="2" t="s">
        <v>230</v>
      </c>
      <c r="C86" s="135">
        <v>19287</v>
      </c>
      <c r="D86" s="129">
        <v>19302</v>
      </c>
      <c r="E86" s="68">
        <v>334.0073624721315</v>
      </c>
      <c r="F86" s="68">
        <v>251.5801471350119</v>
      </c>
      <c r="G86" s="56" t="b">
        <f t="shared" si="7"/>
        <v>0</v>
      </c>
      <c r="H86" s="68">
        <v>3292.3731010525225</v>
      </c>
      <c r="I86" s="68">
        <v>3507.4085586985802</v>
      </c>
      <c r="J86" s="66" t="b">
        <f t="shared" si="8"/>
        <v>0</v>
      </c>
      <c r="K86" s="68">
        <v>190.54285269870897</v>
      </c>
      <c r="L86" s="68">
        <v>55.33105377681069</v>
      </c>
      <c r="M86" s="56" t="b">
        <f t="shared" si="9"/>
        <v>0</v>
      </c>
      <c r="N86" s="58">
        <v>20.75</v>
      </c>
      <c r="O86" s="58">
        <v>20.75</v>
      </c>
      <c r="P86" s="59">
        <f t="shared" si="10"/>
        <v>1</v>
      </c>
      <c r="Q86" s="102">
        <v>37.011998699648316</v>
      </c>
      <c r="R86" s="102">
        <v>34.756896412913804</v>
      </c>
      <c r="S86" s="57">
        <f t="shared" si="11"/>
        <v>1</v>
      </c>
      <c r="T86" s="102">
        <v>67.56909238275352</v>
      </c>
      <c r="U86" s="102">
        <v>70.51076718150392</v>
      </c>
      <c r="V86" s="57">
        <f t="shared" si="12"/>
        <v>1</v>
      </c>
      <c r="W86" s="106">
        <f t="shared" si="13"/>
        <v>3</v>
      </c>
      <c r="X86" s="100"/>
      <c r="Y86" s="54"/>
      <c r="Z86" s="145"/>
      <c r="AA86"/>
      <c r="AB86" s="147"/>
      <c r="AD86" s="149"/>
    </row>
    <row r="87" spans="1:30" s="40" customFormat="1" ht="12.75">
      <c r="A87" s="54">
        <v>224</v>
      </c>
      <c r="B87" s="2" t="s">
        <v>177</v>
      </c>
      <c r="C87" s="135">
        <v>8977</v>
      </c>
      <c r="D87" s="129">
        <v>8969</v>
      </c>
      <c r="E87" s="68">
        <v>293.9734878021611</v>
      </c>
      <c r="F87" s="95">
        <v>329.1336826848032</v>
      </c>
      <c r="G87" s="56" t="b">
        <f t="shared" si="7"/>
        <v>0</v>
      </c>
      <c r="H87" s="68">
        <v>4749.916453158071</v>
      </c>
      <c r="I87" s="68">
        <v>5609.320994536738</v>
      </c>
      <c r="J87" s="66">
        <f t="shared" si="8"/>
        <v>1</v>
      </c>
      <c r="K87" s="68">
        <v>-44.669711484905875</v>
      </c>
      <c r="L87" s="68">
        <v>55.74757498048835</v>
      </c>
      <c r="M87" s="56" t="b">
        <f t="shared" si="9"/>
        <v>0</v>
      </c>
      <c r="N87" s="58">
        <v>20.75</v>
      </c>
      <c r="O87" s="58">
        <v>20.75</v>
      </c>
      <c r="P87" s="59">
        <f t="shared" si="10"/>
        <v>1</v>
      </c>
      <c r="Q87" s="102">
        <v>12.87991104521868</v>
      </c>
      <c r="R87" s="102">
        <v>12.637831398998761</v>
      </c>
      <c r="S87" s="57">
        <f t="shared" si="11"/>
        <v>1</v>
      </c>
      <c r="T87" s="102">
        <v>86.09527649980754</v>
      </c>
      <c r="U87" s="102">
        <v>97.9165162128981</v>
      </c>
      <c r="V87" s="57">
        <f t="shared" si="12"/>
        <v>1</v>
      </c>
      <c r="W87" s="106">
        <f t="shared" si="13"/>
        <v>4</v>
      </c>
      <c r="X87" s="54"/>
      <c r="Y87" s="54"/>
      <c r="Z87" s="145"/>
      <c r="AA87"/>
      <c r="AB87" s="147"/>
      <c r="AD87" s="149"/>
    </row>
    <row r="88" spans="1:30" s="40" customFormat="1" ht="12.75">
      <c r="A88" s="54">
        <v>426</v>
      </c>
      <c r="B88" s="2" t="s">
        <v>87</v>
      </c>
      <c r="C88" s="135">
        <v>12335</v>
      </c>
      <c r="D88" s="129">
        <v>12338</v>
      </c>
      <c r="E88" s="68">
        <v>379.00283745439805</v>
      </c>
      <c r="F88" s="68">
        <v>307.343167450154</v>
      </c>
      <c r="G88" s="56" t="b">
        <f t="shared" si="7"/>
        <v>0</v>
      </c>
      <c r="H88" s="68">
        <v>2322.0105391163356</v>
      </c>
      <c r="I88" s="68">
        <v>2642.9729291619387</v>
      </c>
      <c r="J88" s="66" t="b">
        <f t="shared" si="8"/>
        <v>0</v>
      </c>
      <c r="K88" s="68">
        <v>-58.28942034860154</v>
      </c>
      <c r="L88" s="68">
        <v>61.03096125790241</v>
      </c>
      <c r="M88" s="56" t="b">
        <f t="shared" si="9"/>
        <v>0</v>
      </c>
      <c r="N88" s="58">
        <v>21.5</v>
      </c>
      <c r="O88" s="58">
        <v>21.5</v>
      </c>
      <c r="P88" s="59">
        <f t="shared" si="10"/>
        <v>1</v>
      </c>
      <c r="Q88" s="102">
        <v>28.195298750631654</v>
      </c>
      <c r="R88" s="102">
        <v>27.43588539955249</v>
      </c>
      <c r="S88" s="57">
        <f t="shared" si="11"/>
        <v>1</v>
      </c>
      <c r="T88" s="102">
        <v>51.438862416988705</v>
      </c>
      <c r="U88" s="102">
        <v>57.24023604221048</v>
      </c>
      <c r="V88" s="57">
        <f t="shared" si="12"/>
        <v>1</v>
      </c>
      <c r="W88" s="106">
        <f t="shared" si="13"/>
        <v>3</v>
      </c>
      <c r="X88" s="54"/>
      <c r="Y88" s="54"/>
      <c r="Z88" s="145"/>
      <c r="AA88"/>
      <c r="AB88" s="147"/>
      <c r="AD88" s="149"/>
    </row>
    <row r="89" spans="1:30" s="40" customFormat="1" ht="12.75">
      <c r="A89" s="54">
        <v>508</v>
      </c>
      <c r="B89" s="2" t="s">
        <v>319</v>
      </c>
      <c r="C89" s="135">
        <v>10723</v>
      </c>
      <c r="D89" s="129">
        <v>10604</v>
      </c>
      <c r="E89" s="68">
        <v>200.78336286486993</v>
      </c>
      <c r="F89" s="68">
        <v>272.53866465484725</v>
      </c>
      <c r="G89" s="56" t="b">
        <f t="shared" si="7"/>
        <v>0</v>
      </c>
      <c r="H89" s="68">
        <v>2440.3618390375827</v>
      </c>
      <c r="I89" s="68">
        <v>3381.459826480573</v>
      </c>
      <c r="J89" s="66" t="b">
        <f t="shared" si="8"/>
        <v>0</v>
      </c>
      <c r="K89" s="68">
        <v>9.139233423482233</v>
      </c>
      <c r="L89" s="68">
        <v>61.10901546586194</v>
      </c>
      <c r="M89" s="56" t="b">
        <f t="shared" si="9"/>
        <v>0</v>
      </c>
      <c r="N89" s="58">
        <v>22</v>
      </c>
      <c r="O89" s="58">
        <v>22</v>
      </c>
      <c r="P89" s="59">
        <f t="shared" si="10"/>
        <v>1</v>
      </c>
      <c r="Q89" s="102">
        <v>50.93605950057974</v>
      </c>
      <c r="R89" s="102">
        <v>46.75044102983663</v>
      </c>
      <c r="S89" s="57" t="b">
        <f t="shared" si="11"/>
        <v>0</v>
      </c>
      <c r="T89" s="102">
        <v>42.79848703528592</v>
      </c>
      <c r="U89" s="102">
        <v>48.02193225985564</v>
      </c>
      <c r="V89" s="57" t="b">
        <f t="shared" si="12"/>
        <v>0</v>
      </c>
      <c r="W89" s="106">
        <f t="shared" si="13"/>
        <v>1</v>
      </c>
      <c r="X89" s="54"/>
      <c r="Y89" s="54"/>
      <c r="Z89" s="145"/>
      <c r="AA89"/>
      <c r="AB89" s="147"/>
      <c r="AD89" s="149"/>
    </row>
    <row r="90" spans="1:30" s="40" customFormat="1" ht="12.75">
      <c r="A90" s="54">
        <v>214</v>
      </c>
      <c r="B90" s="2" t="s">
        <v>171</v>
      </c>
      <c r="C90" s="135">
        <v>11883</v>
      </c>
      <c r="D90" s="129">
        <v>11769</v>
      </c>
      <c r="E90" s="68">
        <v>342.84271648573593</v>
      </c>
      <c r="F90" s="68">
        <v>238.08309966862095</v>
      </c>
      <c r="G90" s="56" t="b">
        <f t="shared" si="7"/>
        <v>0</v>
      </c>
      <c r="H90" s="68">
        <v>2646.0489775309265</v>
      </c>
      <c r="I90" s="68">
        <v>2921.488656640326</v>
      </c>
      <c r="J90" s="66" t="b">
        <f t="shared" si="8"/>
        <v>0</v>
      </c>
      <c r="K90" s="68">
        <v>44.76983926617857</v>
      </c>
      <c r="L90" s="68">
        <v>70.0994137139944</v>
      </c>
      <c r="M90" s="56" t="b">
        <f t="shared" si="9"/>
        <v>0</v>
      </c>
      <c r="N90" s="58">
        <v>21.5</v>
      </c>
      <c r="O90" s="58">
        <v>21.5</v>
      </c>
      <c r="P90" s="59">
        <f t="shared" si="10"/>
        <v>1</v>
      </c>
      <c r="Q90" s="102">
        <v>28.5175059529059</v>
      </c>
      <c r="R90" s="102">
        <v>27.29805475862755</v>
      </c>
      <c r="S90" s="57">
        <f t="shared" si="11"/>
        <v>1</v>
      </c>
      <c r="T90" s="102">
        <v>52.75918858158624</v>
      </c>
      <c r="U90" s="102">
        <v>56.827861059376666</v>
      </c>
      <c r="V90" s="57">
        <f t="shared" si="12"/>
        <v>1</v>
      </c>
      <c r="W90" s="106">
        <f t="shared" si="13"/>
        <v>3</v>
      </c>
      <c r="X90" s="54"/>
      <c r="Y90" s="54"/>
      <c r="Z90" s="145"/>
      <c r="AA90"/>
      <c r="AB90" s="147"/>
      <c r="AD90" s="149"/>
    </row>
    <row r="91" spans="1:30" s="40" customFormat="1" ht="12.75">
      <c r="A91" s="54">
        <v>81</v>
      </c>
      <c r="B91" s="2" t="s">
        <v>58</v>
      </c>
      <c r="C91" s="135">
        <v>3071</v>
      </c>
      <c r="D91" s="129">
        <v>2982</v>
      </c>
      <c r="E91" s="68">
        <v>370.8889612504071</v>
      </c>
      <c r="F91" s="95">
        <v>457.4111334674715</v>
      </c>
      <c r="G91" s="56" t="b">
        <f t="shared" si="7"/>
        <v>0</v>
      </c>
      <c r="H91" s="68">
        <v>3978.5086291110383</v>
      </c>
      <c r="I91" s="68">
        <v>4745.808182427901</v>
      </c>
      <c r="J91" s="66" t="b">
        <f t="shared" si="8"/>
        <v>0</v>
      </c>
      <c r="K91" s="68">
        <v>-189.1891891891892</v>
      </c>
      <c r="L91" s="68">
        <v>76.1234071093226</v>
      </c>
      <c r="M91" s="56" t="b">
        <f t="shared" si="9"/>
        <v>0</v>
      </c>
      <c r="N91" s="58">
        <v>21.5</v>
      </c>
      <c r="O91" s="58">
        <v>21.5</v>
      </c>
      <c r="P91" s="59">
        <f t="shared" si="10"/>
        <v>1</v>
      </c>
      <c r="Q91" s="102">
        <v>24.732633683158422</v>
      </c>
      <c r="R91" s="102">
        <v>25.192543322247506</v>
      </c>
      <c r="S91" s="57">
        <f t="shared" si="11"/>
        <v>1</v>
      </c>
      <c r="T91" s="102">
        <v>65.80999645515774</v>
      </c>
      <c r="U91" s="102">
        <v>76.44405976676384</v>
      </c>
      <c r="V91" s="57">
        <f t="shared" si="12"/>
        <v>1</v>
      </c>
      <c r="W91" s="106">
        <f t="shared" si="13"/>
        <v>3</v>
      </c>
      <c r="X91" s="54"/>
      <c r="Y91" s="54" t="s">
        <v>348</v>
      </c>
      <c r="Z91" s="145"/>
      <c r="AA91"/>
      <c r="AB91" s="147"/>
      <c r="AD91" s="149"/>
    </row>
    <row r="92" spans="1:30" s="40" customFormat="1" ht="12.75">
      <c r="A92" s="54">
        <v>399</v>
      </c>
      <c r="B92" s="2" t="s">
        <v>123</v>
      </c>
      <c r="C92" s="135">
        <v>8068</v>
      </c>
      <c r="D92" s="129">
        <v>8090</v>
      </c>
      <c r="E92" s="68">
        <v>136.2171541893902</v>
      </c>
      <c r="F92" s="68">
        <v>120.02472187886279</v>
      </c>
      <c r="G92" s="56" t="b">
        <f t="shared" si="7"/>
        <v>0</v>
      </c>
      <c r="H92" s="68">
        <v>2309.866137828458</v>
      </c>
      <c r="I92" s="68">
        <v>2387.144622991347</v>
      </c>
      <c r="J92" s="66" t="b">
        <f t="shared" si="8"/>
        <v>0</v>
      </c>
      <c r="K92" s="68">
        <v>216.78235002478928</v>
      </c>
      <c r="L92" s="68">
        <v>94.43757725587145</v>
      </c>
      <c r="M92" s="56" t="b">
        <f t="shared" si="9"/>
        <v>0</v>
      </c>
      <c r="N92" s="58">
        <v>20.75</v>
      </c>
      <c r="O92" s="58">
        <v>21.5</v>
      </c>
      <c r="P92" s="59">
        <f t="shared" si="10"/>
        <v>1</v>
      </c>
      <c r="Q92" s="102">
        <v>45.585053637429006</v>
      </c>
      <c r="R92" s="102">
        <v>43.108108108108105</v>
      </c>
      <c r="S92" s="57">
        <f t="shared" si="11"/>
        <v>1</v>
      </c>
      <c r="T92" s="102">
        <v>46.69938356574301</v>
      </c>
      <c r="U92" s="102">
        <v>48.60128075497135</v>
      </c>
      <c r="V92" s="57" t="b">
        <f t="shared" si="12"/>
        <v>0</v>
      </c>
      <c r="W92" s="106">
        <f t="shared" si="13"/>
        <v>2</v>
      </c>
      <c r="X92" s="54"/>
      <c r="Y92" s="54"/>
      <c r="Z92" s="145"/>
      <c r="AA92"/>
      <c r="AB92" s="147"/>
      <c r="AD92" s="149"/>
    </row>
    <row r="93" spans="1:30" s="40" customFormat="1" ht="12.75">
      <c r="A93" s="54">
        <v>491</v>
      </c>
      <c r="B93" s="2" t="s">
        <v>105</v>
      </c>
      <c r="C93" s="135">
        <v>54605</v>
      </c>
      <c r="D93" s="129">
        <v>54665</v>
      </c>
      <c r="E93" s="68">
        <v>430.38183316546105</v>
      </c>
      <c r="F93" s="68">
        <v>212.56745632488796</v>
      </c>
      <c r="G93" s="56" t="b">
        <f t="shared" si="7"/>
        <v>0</v>
      </c>
      <c r="H93" s="68">
        <v>3142.9905686292464</v>
      </c>
      <c r="I93" s="68">
        <v>3321.2293057715174</v>
      </c>
      <c r="J93" s="66" t="b">
        <f t="shared" si="8"/>
        <v>0</v>
      </c>
      <c r="K93" s="68">
        <v>227.9644721179379</v>
      </c>
      <c r="L93" s="68">
        <v>107.28985639806092</v>
      </c>
      <c r="M93" s="56" t="b">
        <f t="shared" si="9"/>
        <v>0</v>
      </c>
      <c r="N93" s="58">
        <v>20</v>
      </c>
      <c r="O93" s="58">
        <v>20</v>
      </c>
      <c r="P93" s="59" t="b">
        <f t="shared" si="10"/>
        <v>0</v>
      </c>
      <c r="Q93" s="102">
        <v>49.642541991736316</v>
      </c>
      <c r="R93" s="102">
        <v>47.80336954208453</v>
      </c>
      <c r="S93" s="57">
        <f t="shared" si="11"/>
        <v>1</v>
      </c>
      <c r="T93" s="102">
        <v>56.39780968629997</v>
      </c>
      <c r="U93" s="102">
        <v>59.29893581247646</v>
      </c>
      <c r="V93" s="57">
        <f t="shared" si="12"/>
        <v>1</v>
      </c>
      <c r="W93" s="106">
        <f t="shared" si="13"/>
        <v>2</v>
      </c>
      <c r="X93" s="54"/>
      <c r="Y93" s="54"/>
      <c r="Z93" s="145"/>
      <c r="AA93"/>
      <c r="AB93" s="147"/>
      <c r="AD93" s="149"/>
    </row>
    <row r="94" spans="1:30" s="40" customFormat="1" ht="12.75">
      <c r="A94" s="54">
        <v>503</v>
      </c>
      <c r="B94" s="2" t="s">
        <v>168</v>
      </c>
      <c r="C94" s="135">
        <v>7917</v>
      </c>
      <c r="D94" s="129">
        <v>7859</v>
      </c>
      <c r="E94" s="68">
        <v>32.5881015536188</v>
      </c>
      <c r="F94" s="68">
        <v>-42.499045680111976</v>
      </c>
      <c r="G94" s="56" t="b">
        <f t="shared" si="7"/>
        <v>0</v>
      </c>
      <c r="H94" s="68">
        <v>1815.5867121384363</v>
      </c>
      <c r="I94" s="68">
        <v>2090.469525384909</v>
      </c>
      <c r="J94" s="66" t="b">
        <f t="shared" si="8"/>
        <v>0</v>
      </c>
      <c r="K94" s="68">
        <v>374.76316786661613</v>
      </c>
      <c r="L94" s="68">
        <v>111.59180557322814</v>
      </c>
      <c r="M94" s="56" t="b">
        <f t="shared" si="9"/>
        <v>0</v>
      </c>
      <c r="N94" s="58">
        <v>20.5</v>
      </c>
      <c r="O94" s="58">
        <v>20.5</v>
      </c>
      <c r="P94" s="59">
        <f t="shared" si="10"/>
        <v>1</v>
      </c>
      <c r="Q94" s="102">
        <v>54.06577445793132</v>
      </c>
      <c r="R94" s="102">
        <v>49.35544417630922</v>
      </c>
      <c r="S94" s="57" t="b">
        <f t="shared" si="11"/>
        <v>0</v>
      </c>
      <c r="T94" s="102">
        <v>44.309897185585214</v>
      </c>
      <c r="U94" s="102">
        <v>49.29307252783918</v>
      </c>
      <c r="V94" s="57" t="b">
        <f t="shared" si="12"/>
        <v>0</v>
      </c>
      <c r="W94" s="106">
        <f t="shared" si="13"/>
        <v>1</v>
      </c>
      <c r="X94" s="54"/>
      <c r="Y94" s="54"/>
      <c r="Z94" s="145"/>
      <c r="AA94"/>
      <c r="AB94" s="147"/>
      <c r="AD94" s="149"/>
    </row>
    <row r="95" spans="1:30" s="40" customFormat="1" ht="12.75">
      <c r="A95" s="54">
        <v>922</v>
      </c>
      <c r="B95" s="2" t="s">
        <v>268</v>
      </c>
      <c r="C95" s="135">
        <v>4492</v>
      </c>
      <c r="D95" s="129">
        <v>4489</v>
      </c>
      <c r="E95" s="68">
        <v>274.4879786286732</v>
      </c>
      <c r="F95" s="68">
        <v>109.37848073067498</v>
      </c>
      <c r="G95" s="56" t="b">
        <f t="shared" si="7"/>
        <v>0</v>
      </c>
      <c r="H95" s="68">
        <v>3197.907390917186</v>
      </c>
      <c r="I95" s="68">
        <v>3139.229226999332</v>
      </c>
      <c r="J95" s="66" t="b">
        <f t="shared" si="8"/>
        <v>0</v>
      </c>
      <c r="K95" s="68">
        <v>408.5040071237756</v>
      </c>
      <c r="L95" s="68">
        <v>120.73958565382046</v>
      </c>
      <c r="M95" s="56" t="b">
        <f t="shared" si="9"/>
        <v>0</v>
      </c>
      <c r="N95" s="58">
        <v>21.5</v>
      </c>
      <c r="O95" s="58">
        <v>21.5</v>
      </c>
      <c r="P95" s="59">
        <f t="shared" si="10"/>
        <v>1</v>
      </c>
      <c r="Q95" s="102">
        <v>36.05382967327263</v>
      </c>
      <c r="R95" s="102">
        <v>32.83696332892631</v>
      </c>
      <c r="S95" s="57">
        <f t="shared" si="11"/>
        <v>1</v>
      </c>
      <c r="T95" s="102">
        <v>68.86898911579483</v>
      </c>
      <c r="U95" s="102">
        <v>70.79470198675497</v>
      </c>
      <c r="V95" s="57">
        <f t="shared" si="12"/>
        <v>1</v>
      </c>
      <c r="W95" s="106">
        <f t="shared" si="13"/>
        <v>3</v>
      </c>
      <c r="X95" s="54"/>
      <c r="Y95" s="54"/>
      <c r="Z95" s="145"/>
      <c r="AA95"/>
      <c r="AB95" s="147"/>
      <c r="AD95" s="149"/>
    </row>
    <row r="96" spans="1:30" s="40" customFormat="1" ht="12.75">
      <c r="A96" s="54">
        <v>287</v>
      </c>
      <c r="B96" s="2" t="s">
        <v>44</v>
      </c>
      <c r="C96" s="135">
        <v>6845</v>
      </c>
      <c r="D96" s="129">
        <v>6793</v>
      </c>
      <c r="E96" s="68">
        <v>518.3345507669832</v>
      </c>
      <c r="F96" s="68">
        <v>456.20491682614454</v>
      </c>
      <c r="G96" s="56" t="b">
        <f t="shared" si="7"/>
        <v>0</v>
      </c>
      <c r="H96" s="68">
        <v>3730.606281957633</v>
      </c>
      <c r="I96" s="68">
        <v>3633.1517738848815</v>
      </c>
      <c r="J96" s="66" t="b">
        <f t="shared" si="8"/>
        <v>0</v>
      </c>
      <c r="K96" s="68">
        <v>3.214024835646457</v>
      </c>
      <c r="L96" s="68">
        <v>124.09833652289122</v>
      </c>
      <c r="M96" s="56" t="b">
        <f t="shared" si="9"/>
        <v>0</v>
      </c>
      <c r="N96" s="58">
        <v>21</v>
      </c>
      <c r="O96" s="58">
        <v>21.5</v>
      </c>
      <c r="P96" s="59">
        <f t="shared" si="10"/>
        <v>1</v>
      </c>
      <c r="Q96" s="102">
        <v>33.492119501293814</v>
      </c>
      <c r="R96" s="102">
        <v>35.482527468168655</v>
      </c>
      <c r="S96" s="57">
        <f t="shared" si="11"/>
        <v>1</v>
      </c>
      <c r="T96" s="102">
        <v>63.0776209105857</v>
      </c>
      <c r="U96" s="102">
        <v>62.414445332761346</v>
      </c>
      <c r="V96" s="57">
        <f t="shared" si="12"/>
        <v>1</v>
      </c>
      <c r="W96" s="106">
        <f t="shared" si="13"/>
        <v>3</v>
      </c>
      <c r="X96" s="54"/>
      <c r="Y96" s="62"/>
      <c r="Z96" s="145"/>
      <c r="AA96"/>
      <c r="AB96" s="147"/>
      <c r="AD96" s="149"/>
    </row>
    <row r="97" spans="1:30" s="40" customFormat="1" ht="12.75">
      <c r="A97" s="54">
        <v>791</v>
      </c>
      <c r="B97" s="2" t="s">
        <v>323</v>
      </c>
      <c r="C97" s="135">
        <v>5816</v>
      </c>
      <c r="D97" s="129">
        <v>5677</v>
      </c>
      <c r="E97" s="68">
        <v>218.01925722145808</v>
      </c>
      <c r="F97" s="68">
        <v>331.5131231284129</v>
      </c>
      <c r="G97" s="56" t="b">
        <f t="shared" si="7"/>
        <v>0</v>
      </c>
      <c r="H97" s="68">
        <v>2399.9312242090787</v>
      </c>
      <c r="I97" s="68">
        <v>2472.432622864189</v>
      </c>
      <c r="J97" s="66" t="b">
        <f t="shared" si="8"/>
        <v>0</v>
      </c>
      <c r="K97" s="68">
        <v>10.14442916093535</v>
      </c>
      <c r="L97" s="68">
        <v>124.18530914215255</v>
      </c>
      <c r="M97" s="56" t="b">
        <f t="shared" si="9"/>
        <v>0</v>
      </c>
      <c r="N97" s="58">
        <v>21.75</v>
      </c>
      <c r="O97" s="58">
        <v>22.25</v>
      </c>
      <c r="P97" s="59">
        <f t="shared" si="10"/>
        <v>1</v>
      </c>
      <c r="Q97" s="102">
        <v>49.81097961867193</v>
      </c>
      <c r="R97" s="102">
        <v>50.53322173924782</v>
      </c>
      <c r="S97" s="57" t="b">
        <f t="shared" si="11"/>
        <v>0</v>
      </c>
      <c r="T97" s="102">
        <v>36.6019768563163</v>
      </c>
      <c r="U97" s="102">
        <v>37.444843509492046</v>
      </c>
      <c r="V97" s="57" t="b">
        <f t="shared" si="12"/>
        <v>0</v>
      </c>
      <c r="W97" s="106">
        <f t="shared" si="13"/>
        <v>1</v>
      </c>
      <c r="X97" s="54"/>
      <c r="Y97" s="54"/>
      <c r="Z97" s="145"/>
      <c r="AA97"/>
      <c r="AB97" s="147"/>
      <c r="AD97" s="149"/>
    </row>
    <row r="98" spans="1:30" s="40" customFormat="1" ht="12.75">
      <c r="A98" s="54">
        <v>887</v>
      </c>
      <c r="B98" s="2" t="s">
        <v>175</v>
      </c>
      <c r="C98" s="135">
        <v>4984</v>
      </c>
      <c r="D98" s="129">
        <v>4928</v>
      </c>
      <c r="E98" s="68">
        <v>409.1091492776886</v>
      </c>
      <c r="F98" s="68">
        <v>573.0519480519481</v>
      </c>
      <c r="G98" s="56" t="b">
        <f t="shared" si="7"/>
        <v>0</v>
      </c>
      <c r="H98" s="68">
        <v>942.8170144462279</v>
      </c>
      <c r="I98" s="68">
        <v>1860.5925324675325</v>
      </c>
      <c r="J98" s="66" t="b">
        <f t="shared" si="8"/>
        <v>0</v>
      </c>
      <c r="K98" s="68">
        <v>-136.23595505617976</v>
      </c>
      <c r="L98" s="68">
        <v>125.81168831168831</v>
      </c>
      <c r="M98" s="56" t="b">
        <f t="shared" si="9"/>
        <v>0</v>
      </c>
      <c r="N98" s="58">
        <v>22</v>
      </c>
      <c r="O98" s="58">
        <v>22</v>
      </c>
      <c r="P98" s="59">
        <f t="shared" si="10"/>
        <v>1</v>
      </c>
      <c r="Q98" s="102">
        <v>65.19568215321699</v>
      </c>
      <c r="R98" s="102">
        <v>55.6456531879014</v>
      </c>
      <c r="S98" s="57" t="b">
        <f t="shared" si="11"/>
        <v>0</v>
      </c>
      <c r="T98" s="102">
        <v>21.510550540976748</v>
      </c>
      <c r="U98" s="102">
        <v>36.55197047267532</v>
      </c>
      <c r="V98" s="57" t="b">
        <f t="shared" si="12"/>
        <v>0</v>
      </c>
      <c r="W98" s="106">
        <f t="shared" si="13"/>
        <v>1</v>
      </c>
      <c r="X98" s="54"/>
      <c r="Y98" s="54"/>
      <c r="Z98" s="145"/>
      <c r="AA98"/>
      <c r="AB98" s="147"/>
      <c r="AD98" s="149"/>
    </row>
    <row r="99" spans="1:30" s="40" customFormat="1" ht="12.75">
      <c r="A99" s="54">
        <v>47</v>
      </c>
      <c r="B99" s="2" t="s">
        <v>27</v>
      </c>
      <c r="C99" s="135">
        <v>1890</v>
      </c>
      <c r="D99" s="129">
        <v>1861</v>
      </c>
      <c r="E99" s="95">
        <v>287.83068783068785</v>
      </c>
      <c r="F99" s="95">
        <v>193.98173025255238</v>
      </c>
      <c r="G99" s="56" t="b">
        <f t="shared" si="7"/>
        <v>0</v>
      </c>
      <c r="H99" s="95">
        <v>2870.899470899471</v>
      </c>
      <c r="I99" s="95">
        <v>3123.052122514777</v>
      </c>
      <c r="J99" s="66" t="b">
        <f t="shared" si="8"/>
        <v>0</v>
      </c>
      <c r="K99" s="68">
        <v>194.7089947089947</v>
      </c>
      <c r="L99" s="68">
        <v>131.64965072541645</v>
      </c>
      <c r="M99" s="56" t="b">
        <f t="shared" si="9"/>
        <v>0</v>
      </c>
      <c r="N99" s="58">
        <v>20.75</v>
      </c>
      <c r="O99" s="113">
        <v>20.75</v>
      </c>
      <c r="P99" s="59">
        <f t="shared" si="10"/>
        <v>1</v>
      </c>
      <c r="Q99" s="102">
        <v>49.060019495891936</v>
      </c>
      <c r="R99" s="102">
        <v>46.989750899341615</v>
      </c>
      <c r="S99" s="57">
        <f t="shared" si="11"/>
        <v>1</v>
      </c>
      <c r="T99" s="102">
        <v>39.55418819295292</v>
      </c>
      <c r="U99" s="102">
        <v>42.080229226361034</v>
      </c>
      <c r="V99" s="57" t="b">
        <f t="shared" si="12"/>
        <v>0</v>
      </c>
      <c r="W99" s="106">
        <f t="shared" si="13"/>
        <v>2</v>
      </c>
      <c r="X99" s="54"/>
      <c r="Y99" s="54" t="s">
        <v>348</v>
      </c>
      <c r="Z99" s="145"/>
      <c r="AA99"/>
      <c r="AB99" s="147"/>
      <c r="AD99" s="149"/>
    </row>
    <row r="100" spans="1:30" s="40" customFormat="1" ht="12.75">
      <c r="A100" s="54">
        <v>402</v>
      </c>
      <c r="B100" s="2" t="s">
        <v>195</v>
      </c>
      <c r="C100" s="135">
        <v>10093</v>
      </c>
      <c r="D100" s="129">
        <v>9982</v>
      </c>
      <c r="E100" s="68">
        <v>244.72406618448431</v>
      </c>
      <c r="F100" s="68">
        <v>198.85794429973953</v>
      </c>
      <c r="G100" s="56" t="b">
        <f t="shared" si="7"/>
        <v>0</v>
      </c>
      <c r="H100" s="68">
        <v>2797.7806400475574</v>
      </c>
      <c r="I100" s="68">
        <v>2915.2474454017233</v>
      </c>
      <c r="J100" s="66" t="b">
        <f t="shared" si="8"/>
        <v>0</v>
      </c>
      <c r="K100" s="68">
        <v>227.9797879718617</v>
      </c>
      <c r="L100" s="68">
        <v>135.84452013624525</v>
      </c>
      <c r="M100" s="56" t="b">
        <f t="shared" si="9"/>
        <v>0</v>
      </c>
      <c r="N100" s="58">
        <v>19.5</v>
      </c>
      <c r="O100" s="58">
        <v>20.25</v>
      </c>
      <c r="P100" s="59" t="b">
        <f t="shared" si="10"/>
        <v>0</v>
      </c>
      <c r="Q100" s="102">
        <v>51.340748230535894</v>
      </c>
      <c r="R100" s="102">
        <v>49.78984543904175</v>
      </c>
      <c r="S100" s="57" t="b">
        <f t="shared" si="11"/>
        <v>0</v>
      </c>
      <c r="T100" s="102">
        <v>51.68825809494333</v>
      </c>
      <c r="U100" s="102">
        <v>53.34105605818438</v>
      </c>
      <c r="V100" s="57">
        <f t="shared" si="12"/>
        <v>1</v>
      </c>
      <c r="W100" s="106">
        <f t="shared" si="13"/>
        <v>1</v>
      </c>
      <c r="X100" s="54"/>
      <c r="Y100" s="54"/>
      <c r="Z100" s="145"/>
      <c r="AA100"/>
      <c r="AB100" s="147"/>
      <c r="AD100" s="149"/>
    </row>
    <row r="101" spans="1:30" s="40" customFormat="1" ht="12.75">
      <c r="A101" s="54">
        <v>444</v>
      </c>
      <c r="B101" s="2" t="s">
        <v>243</v>
      </c>
      <c r="C101" s="135">
        <v>47624</v>
      </c>
      <c r="D101" s="129">
        <v>47353</v>
      </c>
      <c r="E101" s="68">
        <v>203.657819586763</v>
      </c>
      <c r="F101" s="68">
        <v>205.81589339640573</v>
      </c>
      <c r="G101" s="56" t="b">
        <f t="shared" si="7"/>
        <v>0</v>
      </c>
      <c r="H101" s="68">
        <v>1985.1335461112046</v>
      </c>
      <c r="I101" s="68">
        <v>2276.307731294744</v>
      </c>
      <c r="J101" s="66" t="b">
        <f t="shared" si="8"/>
        <v>0</v>
      </c>
      <c r="K101" s="68">
        <v>224.3616663866958</v>
      </c>
      <c r="L101" s="68">
        <v>145.3128629653876</v>
      </c>
      <c r="M101" s="56" t="b">
        <f t="shared" si="9"/>
        <v>0</v>
      </c>
      <c r="N101" s="58">
        <v>20</v>
      </c>
      <c r="O101" s="58">
        <v>20.5</v>
      </c>
      <c r="P101" s="59" t="b">
        <f t="shared" si="10"/>
        <v>0</v>
      </c>
      <c r="Q101" s="102">
        <v>50.94538043675343</v>
      </c>
      <c r="R101" s="102">
        <v>47.54962876327524</v>
      </c>
      <c r="S101" s="57" t="b">
        <f t="shared" si="11"/>
        <v>0</v>
      </c>
      <c r="T101" s="102">
        <v>44.75777588698459</v>
      </c>
      <c r="U101" s="102">
        <v>49.22417570743755</v>
      </c>
      <c r="V101" s="57" t="b">
        <f t="shared" si="12"/>
        <v>0</v>
      </c>
      <c r="W101" s="106">
        <f t="shared" si="13"/>
        <v>0</v>
      </c>
      <c r="X101" s="54"/>
      <c r="Y101" s="54"/>
      <c r="Z101" s="145"/>
      <c r="AA101"/>
      <c r="AB101" s="147"/>
      <c r="AD101" s="149"/>
    </row>
    <row r="102" spans="1:30" s="40" customFormat="1" ht="12.75">
      <c r="A102" s="54">
        <v>436</v>
      </c>
      <c r="B102" s="2" t="s">
        <v>174</v>
      </c>
      <c r="C102" s="135">
        <v>2074</v>
      </c>
      <c r="D102" s="129">
        <v>2076</v>
      </c>
      <c r="E102" s="68">
        <v>52.07328833172613</v>
      </c>
      <c r="F102" s="68">
        <v>243.73795761078998</v>
      </c>
      <c r="G102" s="56" t="b">
        <f t="shared" si="7"/>
        <v>0</v>
      </c>
      <c r="H102" s="68">
        <v>2766.6345226615235</v>
      </c>
      <c r="I102" s="68">
        <v>2563.583815028902</v>
      </c>
      <c r="J102" s="66" t="b">
        <f t="shared" si="8"/>
        <v>0</v>
      </c>
      <c r="K102" s="68">
        <v>160.55930568948892</v>
      </c>
      <c r="L102" s="68">
        <v>146.4354527938343</v>
      </c>
      <c r="M102" s="56" t="b">
        <f t="shared" si="9"/>
        <v>0</v>
      </c>
      <c r="N102" s="58">
        <v>20.5</v>
      </c>
      <c r="O102" s="58">
        <v>20.5</v>
      </c>
      <c r="P102" s="59">
        <f t="shared" si="10"/>
        <v>1</v>
      </c>
      <c r="Q102" s="102">
        <v>39.78365384615385</v>
      </c>
      <c r="R102" s="102">
        <v>40.081618168914126</v>
      </c>
      <c r="S102" s="57">
        <f t="shared" si="11"/>
        <v>1</v>
      </c>
      <c r="T102" s="102">
        <v>53.88413175962354</v>
      </c>
      <c r="U102" s="102">
        <v>50.82818852582442</v>
      </c>
      <c r="V102" s="57">
        <f t="shared" si="12"/>
        <v>1</v>
      </c>
      <c r="W102" s="106">
        <f t="shared" si="13"/>
        <v>3</v>
      </c>
      <c r="X102" s="55"/>
      <c r="Y102" s="54"/>
      <c r="Z102" s="145"/>
      <c r="AA102"/>
      <c r="AB102" s="147"/>
      <c r="AD102" s="149"/>
    </row>
    <row r="103" spans="1:30" s="40" customFormat="1" ht="12.75">
      <c r="A103" s="54">
        <v>204</v>
      </c>
      <c r="B103" s="2" t="s">
        <v>91</v>
      </c>
      <c r="C103" s="135">
        <v>3214</v>
      </c>
      <c r="D103" s="129">
        <v>3194</v>
      </c>
      <c r="E103" s="68">
        <v>369.32171748599876</v>
      </c>
      <c r="F103" s="68">
        <v>237.31997495303693</v>
      </c>
      <c r="G103" s="56" t="b">
        <f t="shared" si="7"/>
        <v>0</v>
      </c>
      <c r="H103" s="68">
        <v>1016.4903546981953</v>
      </c>
      <c r="I103" s="68">
        <v>1783.9699436443332</v>
      </c>
      <c r="J103" s="66" t="b">
        <f t="shared" si="8"/>
        <v>0</v>
      </c>
      <c r="K103" s="68">
        <v>50.404480398257625</v>
      </c>
      <c r="L103" s="68">
        <v>149.65560425798373</v>
      </c>
      <c r="M103" s="56" t="b">
        <f t="shared" si="9"/>
        <v>0</v>
      </c>
      <c r="N103" s="58">
        <v>20.5</v>
      </c>
      <c r="O103" s="58">
        <v>21.25</v>
      </c>
      <c r="P103" s="59">
        <f t="shared" si="10"/>
        <v>1</v>
      </c>
      <c r="Q103" s="102">
        <v>64.03024729204986</v>
      </c>
      <c r="R103" s="102">
        <v>53.25216999210912</v>
      </c>
      <c r="S103" s="57" t="b">
        <f t="shared" si="11"/>
        <v>0</v>
      </c>
      <c r="T103" s="102">
        <v>20.562223626026533</v>
      </c>
      <c r="U103" s="102">
        <v>32.56946093564474</v>
      </c>
      <c r="V103" s="57" t="b">
        <f t="shared" si="12"/>
        <v>0</v>
      </c>
      <c r="W103" s="106">
        <f t="shared" si="13"/>
        <v>1</v>
      </c>
      <c r="X103" s="54"/>
      <c r="Y103" s="54"/>
      <c r="Z103" s="145"/>
      <c r="AA103"/>
      <c r="AB103" s="147"/>
      <c r="AD103" s="149"/>
    </row>
    <row r="104" spans="1:30" s="40" customFormat="1" ht="12.75">
      <c r="A104" s="54">
        <v>309</v>
      </c>
      <c r="B104" s="2" t="s">
        <v>108</v>
      </c>
      <c r="C104" s="135">
        <v>7172</v>
      </c>
      <c r="D104" s="129">
        <v>7139</v>
      </c>
      <c r="E104" s="68">
        <v>543.6419408812046</v>
      </c>
      <c r="F104" s="68">
        <v>636.2235607227904</v>
      </c>
      <c r="G104" s="56" t="b">
        <f t="shared" si="7"/>
        <v>0</v>
      </c>
      <c r="H104" s="68">
        <v>2396.1238148354714</v>
      </c>
      <c r="I104" s="68">
        <v>1994.1168230844655</v>
      </c>
      <c r="J104" s="66" t="b">
        <f t="shared" si="8"/>
        <v>0</v>
      </c>
      <c r="K104" s="68">
        <v>-230.06134969325154</v>
      </c>
      <c r="L104" s="68">
        <v>157.02479338842974</v>
      </c>
      <c r="M104" s="56" t="b">
        <f t="shared" si="9"/>
        <v>0</v>
      </c>
      <c r="N104" s="58">
        <v>22.25</v>
      </c>
      <c r="O104" s="58">
        <v>22.25</v>
      </c>
      <c r="P104" s="59">
        <f t="shared" si="10"/>
        <v>1</v>
      </c>
      <c r="Q104" s="102">
        <v>51.34311565327458</v>
      </c>
      <c r="R104" s="102">
        <v>55.64007922218221</v>
      </c>
      <c r="S104" s="57" t="b">
        <f t="shared" si="11"/>
        <v>0</v>
      </c>
      <c r="T104" s="102">
        <v>40.51830604358392</v>
      </c>
      <c r="U104" s="102">
        <v>37.44541698486361</v>
      </c>
      <c r="V104" s="57" t="b">
        <f t="shared" si="12"/>
        <v>0</v>
      </c>
      <c r="W104" s="106">
        <f t="shared" si="13"/>
        <v>1</v>
      </c>
      <c r="X104" s="54"/>
      <c r="Y104" s="54"/>
      <c r="Z104" s="145"/>
      <c r="AA104"/>
      <c r="AB104" s="147"/>
      <c r="AD104" s="149"/>
    </row>
    <row r="105" spans="1:30" s="40" customFormat="1" ht="12.75">
      <c r="A105" s="54">
        <v>749</v>
      </c>
      <c r="B105" s="2" t="s">
        <v>172</v>
      </c>
      <c r="C105" s="135">
        <v>21668</v>
      </c>
      <c r="D105" s="129">
        <v>21794</v>
      </c>
      <c r="E105" s="68">
        <v>381.2534613254569</v>
      </c>
      <c r="F105" s="68">
        <v>287.6479765072956</v>
      </c>
      <c r="G105" s="56" t="b">
        <f t="shared" si="7"/>
        <v>0</v>
      </c>
      <c r="H105" s="68">
        <v>2696.28022890899</v>
      </c>
      <c r="I105" s="68">
        <v>2692.6218225199596</v>
      </c>
      <c r="J105" s="66" t="b">
        <f t="shared" si="8"/>
        <v>0</v>
      </c>
      <c r="K105" s="68">
        <v>143.48347793981907</v>
      </c>
      <c r="L105" s="68">
        <v>161.14526934018537</v>
      </c>
      <c r="M105" s="56" t="b">
        <f t="shared" si="9"/>
        <v>0</v>
      </c>
      <c r="N105" s="58">
        <v>21.25</v>
      </c>
      <c r="O105" s="58">
        <v>21.25</v>
      </c>
      <c r="P105" s="59">
        <f t="shared" si="10"/>
        <v>1</v>
      </c>
      <c r="Q105" s="102">
        <v>46.75017260084821</v>
      </c>
      <c r="R105" s="102">
        <v>46.221187943262414</v>
      </c>
      <c r="S105" s="57">
        <f t="shared" si="11"/>
        <v>1</v>
      </c>
      <c r="T105" s="102">
        <v>56.99054546552075</v>
      </c>
      <c r="U105" s="102">
        <v>58.474333669825675</v>
      </c>
      <c r="V105" s="57">
        <f t="shared" si="12"/>
        <v>1</v>
      </c>
      <c r="W105" s="106">
        <f t="shared" si="13"/>
        <v>3</v>
      </c>
      <c r="X105" s="54"/>
      <c r="Y105" s="54"/>
      <c r="Z105" s="145"/>
      <c r="AA105"/>
      <c r="AB105" s="147"/>
      <c r="AD105" s="149"/>
    </row>
    <row r="106" spans="1:30" s="40" customFormat="1" ht="12.75">
      <c r="A106" s="54">
        <v>430</v>
      </c>
      <c r="B106" s="2" t="s">
        <v>127</v>
      </c>
      <c r="C106" s="135">
        <v>16607</v>
      </c>
      <c r="D106" s="129">
        <v>16467</v>
      </c>
      <c r="E106" s="68">
        <v>211.597519118444</v>
      </c>
      <c r="F106" s="68">
        <v>308.4350519220259</v>
      </c>
      <c r="G106" s="56" t="b">
        <f t="shared" si="7"/>
        <v>0</v>
      </c>
      <c r="H106" s="68">
        <v>2152.586258806527</v>
      </c>
      <c r="I106" s="68">
        <v>2159.6526386105543</v>
      </c>
      <c r="J106" s="66" t="b">
        <f t="shared" si="8"/>
        <v>0</v>
      </c>
      <c r="K106" s="68">
        <v>95.98362136448485</v>
      </c>
      <c r="L106" s="68">
        <v>174.65233497297626</v>
      </c>
      <c r="M106" s="56" t="b">
        <f t="shared" si="9"/>
        <v>0</v>
      </c>
      <c r="N106" s="58">
        <v>20.5</v>
      </c>
      <c r="O106" s="58">
        <v>20.5</v>
      </c>
      <c r="P106" s="59">
        <f t="shared" si="10"/>
        <v>1</v>
      </c>
      <c r="Q106" s="102">
        <v>48.260006723563926</v>
      </c>
      <c r="R106" s="102">
        <v>49.391957127824604</v>
      </c>
      <c r="S106" s="57">
        <f t="shared" si="11"/>
        <v>1</v>
      </c>
      <c r="T106" s="102">
        <v>41.64278553113716</v>
      </c>
      <c r="U106" s="102">
        <v>41.08743845653896</v>
      </c>
      <c r="V106" s="57" t="b">
        <f t="shared" si="12"/>
        <v>0</v>
      </c>
      <c r="W106" s="106">
        <f t="shared" si="13"/>
        <v>2</v>
      </c>
      <c r="X106" s="100"/>
      <c r="Y106" s="54"/>
      <c r="Z106" s="145"/>
      <c r="AA106"/>
      <c r="AB106" s="147"/>
      <c r="AD106" s="149"/>
    </row>
    <row r="107" spans="1:30" s="40" customFormat="1" ht="12.75">
      <c r="A107" s="54">
        <v>300</v>
      </c>
      <c r="B107" s="2" t="s">
        <v>273</v>
      </c>
      <c r="C107" s="135">
        <v>3727</v>
      </c>
      <c r="D107" s="129">
        <v>3715</v>
      </c>
      <c r="E107" s="68">
        <v>345.58626240944454</v>
      </c>
      <c r="F107" s="68">
        <v>222.88021534320322</v>
      </c>
      <c r="G107" s="56" t="b">
        <f t="shared" si="7"/>
        <v>0</v>
      </c>
      <c r="H107" s="68">
        <v>1962.4362758250604</v>
      </c>
      <c r="I107" s="68">
        <v>2013.9973082099596</v>
      </c>
      <c r="J107" s="66" t="b">
        <f t="shared" si="8"/>
        <v>0</v>
      </c>
      <c r="K107" s="68">
        <v>336.19533136570965</v>
      </c>
      <c r="L107" s="68">
        <v>193.80888290713324</v>
      </c>
      <c r="M107" s="56" t="b">
        <f t="shared" si="9"/>
        <v>0</v>
      </c>
      <c r="N107" s="58">
        <v>21</v>
      </c>
      <c r="O107" s="58">
        <v>21</v>
      </c>
      <c r="P107" s="59">
        <f t="shared" si="10"/>
        <v>1</v>
      </c>
      <c r="Q107" s="102">
        <v>59.17735515258735</v>
      </c>
      <c r="R107" s="102">
        <v>57.77337618656103</v>
      </c>
      <c r="S107" s="57" t="b">
        <f t="shared" si="11"/>
        <v>0</v>
      </c>
      <c r="T107" s="102">
        <v>39.13684059220929</v>
      </c>
      <c r="U107" s="102">
        <v>40.65314490737351</v>
      </c>
      <c r="V107" s="57" t="b">
        <f t="shared" si="12"/>
        <v>0</v>
      </c>
      <c r="W107" s="106">
        <f t="shared" si="13"/>
        <v>1</v>
      </c>
      <c r="X107" s="54"/>
      <c r="Y107" s="54"/>
      <c r="Z107" s="145"/>
      <c r="AA107"/>
      <c r="AB107" s="147"/>
      <c r="AD107" s="149"/>
    </row>
    <row r="108" spans="1:30" s="40" customFormat="1" ht="12.75">
      <c r="A108" s="54">
        <v>290</v>
      </c>
      <c r="B108" s="2" t="s">
        <v>100</v>
      </c>
      <c r="C108" s="135">
        <v>8950</v>
      </c>
      <c r="D108" s="129">
        <v>8806</v>
      </c>
      <c r="E108" s="68">
        <v>664.022346368715</v>
      </c>
      <c r="F108" s="68">
        <v>244.94662729956846</v>
      </c>
      <c r="G108" s="56" t="b">
        <f t="shared" si="7"/>
        <v>0</v>
      </c>
      <c r="H108" s="68">
        <v>2007.486033519553</v>
      </c>
      <c r="I108" s="68">
        <v>2283.3295480354304</v>
      </c>
      <c r="J108" s="66" t="b">
        <f t="shared" si="8"/>
        <v>0</v>
      </c>
      <c r="K108" s="68">
        <v>165.69832402234636</v>
      </c>
      <c r="L108" s="68">
        <v>200.20440608675904</v>
      </c>
      <c r="M108" s="56" t="b">
        <f t="shared" si="9"/>
        <v>0</v>
      </c>
      <c r="N108" s="58">
        <v>21.5</v>
      </c>
      <c r="O108" s="58">
        <v>21.5</v>
      </c>
      <c r="P108" s="59">
        <f t="shared" si="10"/>
        <v>1</v>
      </c>
      <c r="Q108" s="102">
        <v>59.291947145350285</v>
      </c>
      <c r="R108" s="102">
        <v>57.26085500613908</v>
      </c>
      <c r="S108" s="57" t="b">
        <f t="shared" si="11"/>
        <v>0</v>
      </c>
      <c r="T108" s="102">
        <v>33.49124036440084</v>
      </c>
      <c r="U108" s="102">
        <v>38.21529539688293</v>
      </c>
      <c r="V108" s="57" t="b">
        <f t="shared" si="12"/>
        <v>0</v>
      </c>
      <c r="W108" s="106">
        <f t="shared" si="13"/>
        <v>1</v>
      </c>
      <c r="X108" s="55"/>
      <c r="Y108" s="54"/>
      <c r="Z108" s="145"/>
      <c r="AA108"/>
      <c r="AB108" s="147"/>
      <c r="AD108" s="149"/>
    </row>
    <row r="109" spans="1:30" s="40" customFormat="1" ht="12.75">
      <c r="A109" s="54">
        <v>263</v>
      </c>
      <c r="B109" s="2" t="s">
        <v>241</v>
      </c>
      <c r="C109" s="135">
        <v>8752</v>
      </c>
      <c r="D109" s="129">
        <v>8600</v>
      </c>
      <c r="E109" s="68">
        <v>276.3939670932358</v>
      </c>
      <c r="F109" s="68">
        <v>416.27906976744185</v>
      </c>
      <c r="G109" s="56" t="b">
        <f t="shared" si="7"/>
        <v>0</v>
      </c>
      <c r="H109" s="68">
        <v>3379.4561243144426</v>
      </c>
      <c r="I109" s="68">
        <v>3479.767441860465</v>
      </c>
      <c r="J109" s="66" t="b">
        <f t="shared" si="8"/>
        <v>0</v>
      </c>
      <c r="K109" s="68">
        <v>221.20658135283364</v>
      </c>
      <c r="L109" s="68">
        <v>201.3953488372093</v>
      </c>
      <c r="M109" s="56" t="b">
        <f t="shared" si="9"/>
        <v>0</v>
      </c>
      <c r="N109" s="58">
        <v>20.75</v>
      </c>
      <c r="O109" s="58">
        <v>20.75</v>
      </c>
      <c r="P109" s="59">
        <f t="shared" si="10"/>
        <v>1</v>
      </c>
      <c r="Q109" s="102">
        <v>48.13852683088913</v>
      </c>
      <c r="R109" s="102">
        <v>47.68943331977279</v>
      </c>
      <c r="S109" s="57">
        <f t="shared" si="11"/>
        <v>1</v>
      </c>
      <c r="T109" s="102">
        <v>55.32295289796184</v>
      </c>
      <c r="U109" s="102">
        <v>55.21410498670851</v>
      </c>
      <c r="V109" s="57">
        <f t="shared" si="12"/>
        <v>1</v>
      </c>
      <c r="W109" s="106">
        <f t="shared" si="13"/>
        <v>3</v>
      </c>
      <c r="X109" s="54"/>
      <c r="Y109" s="54"/>
      <c r="Z109" s="145"/>
      <c r="AA109"/>
      <c r="AB109" s="147"/>
      <c r="AD109" s="149"/>
    </row>
    <row r="110" spans="1:30" s="40" customFormat="1" ht="12.75">
      <c r="A110" s="54">
        <v>925</v>
      </c>
      <c r="B110" s="2" t="s">
        <v>73</v>
      </c>
      <c r="C110" s="135">
        <v>3816</v>
      </c>
      <c r="D110" s="129">
        <v>3757</v>
      </c>
      <c r="E110" s="68">
        <v>451.25786163522014</v>
      </c>
      <c r="F110" s="68">
        <v>365.9834974713867</v>
      </c>
      <c r="G110" s="56" t="b">
        <f t="shared" si="7"/>
        <v>0</v>
      </c>
      <c r="H110" s="68">
        <v>447.58909853249475</v>
      </c>
      <c r="I110" s="68">
        <v>1111.5251530476444</v>
      </c>
      <c r="J110" s="66" t="b">
        <f t="shared" si="8"/>
        <v>0</v>
      </c>
      <c r="K110" s="68">
        <v>24.89517819706499</v>
      </c>
      <c r="L110" s="68">
        <v>208.67713601277615</v>
      </c>
      <c r="M110" s="56" t="b">
        <f t="shared" si="9"/>
        <v>0</v>
      </c>
      <c r="N110" s="58">
        <v>20.75</v>
      </c>
      <c r="O110" s="58">
        <v>20.75</v>
      </c>
      <c r="P110" s="59">
        <f t="shared" si="10"/>
        <v>1</v>
      </c>
      <c r="Q110" s="102">
        <v>63.630133375507405</v>
      </c>
      <c r="R110" s="102">
        <v>56.79326023000802</v>
      </c>
      <c r="S110" s="57" t="b">
        <f t="shared" si="11"/>
        <v>0</v>
      </c>
      <c r="T110" s="102">
        <v>26.81928086732704</v>
      </c>
      <c r="U110" s="102">
        <v>37.860244769048556</v>
      </c>
      <c r="V110" s="57" t="b">
        <f t="shared" si="12"/>
        <v>0</v>
      </c>
      <c r="W110" s="106">
        <f t="shared" si="13"/>
        <v>1</v>
      </c>
      <c r="X110" s="54"/>
      <c r="Y110" s="54"/>
      <c r="Z110" s="145"/>
      <c r="AA110"/>
      <c r="AB110" s="147"/>
      <c r="AD110" s="149"/>
    </row>
    <row r="111" spans="1:30" s="40" customFormat="1" ht="12.75">
      <c r="A111" s="54">
        <v>240</v>
      </c>
      <c r="B111" s="2" t="s">
        <v>75</v>
      </c>
      <c r="C111" s="135">
        <v>21929</v>
      </c>
      <c r="D111" s="129">
        <v>21758</v>
      </c>
      <c r="E111" s="68">
        <v>8.846732637147158</v>
      </c>
      <c r="F111" s="68">
        <v>8</v>
      </c>
      <c r="G111" s="56" t="b">
        <f t="shared" si="7"/>
        <v>0</v>
      </c>
      <c r="H111" s="68">
        <v>3710.201103561494</v>
      </c>
      <c r="I111" s="68">
        <v>3954.9590955051017</v>
      </c>
      <c r="J111" s="66" t="b">
        <f t="shared" si="8"/>
        <v>0</v>
      </c>
      <c r="K111" s="68">
        <v>459.52847827078295</v>
      </c>
      <c r="L111" s="68">
        <v>220.01103042559058</v>
      </c>
      <c r="M111" s="56" t="b">
        <f t="shared" si="9"/>
        <v>0</v>
      </c>
      <c r="N111" s="58">
        <v>20.75</v>
      </c>
      <c r="O111" s="58">
        <v>21.25</v>
      </c>
      <c r="P111" s="59">
        <f t="shared" si="10"/>
        <v>1</v>
      </c>
      <c r="Q111" s="102">
        <v>42.9393095885789</v>
      </c>
      <c r="R111" s="102">
        <v>40.272745065885175</v>
      </c>
      <c r="S111" s="57">
        <f t="shared" si="11"/>
        <v>1</v>
      </c>
      <c r="T111" s="102">
        <v>63.03749357318113</v>
      </c>
      <c r="U111" s="102">
        <v>65.93517083011696</v>
      </c>
      <c r="V111" s="57">
        <f t="shared" si="12"/>
        <v>1</v>
      </c>
      <c r="W111" s="106">
        <f t="shared" si="13"/>
        <v>3</v>
      </c>
      <c r="X111" s="100"/>
      <c r="Y111" s="54" t="s">
        <v>348</v>
      </c>
      <c r="Z111" s="145"/>
      <c r="AA111"/>
      <c r="AB111" s="147"/>
      <c r="AD111" s="149"/>
    </row>
    <row r="112" spans="1:30" s="40" customFormat="1" ht="12.75">
      <c r="A112" s="54">
        <v>182</v>
      </c>
      <c r="B112" s="2" t="s">
        <v>96</v>
      </c>
      <c r="C112" s="135">
        <v>21808</v>
      </c>
      <c r="D112" s="129">
        <v>21542</v>
      </c>
      <c r="E112" s="68">
        <v>525.816214233309</v>
      </c>
      <c r="F112" s="68">
        <v>460.26367096834093</v>
      </c>
      <c r="G112" s="56" t="b">
        <f aca="true" t="shared" si="14" ref="G112:G176">IF(E112&lt;0,IF(F112&lt;0,1))</f>
        <v>0</v>
      </c>
      <c r="H112" s="68">
        <v>1516.2784299339692</v>
      </c>
      <c r="I112" s="68">
        <v>1616.5165722774116</v>
      </c>
      <c r="J112" s="66" t="b">
        <f aca="true" t="shared" si="15" ref="J112:J176">IF(H112&gt;4042,IF(I112&gt;4260,1))</f>
        <v>0</v>
      </c>
      <c r="K112" s="68">
        <v>136.60124724871605</v>
      </c>
      <c r="L112" s="68">
        <v>229.5051527249095</v>
      </c>
      <c r="M112" s="56" t="b">
        <f aca="true" t="shared" si="16" ref="M112:M176">IF(K112&lt;0,IF(L112&lt;0,1))</f>
        <v>0</v>
      </c>
      <c r="N112" s="58">
        <v>21</v>
      </c>
      <c r="O112" s="58">
        <v>21</v>
      </c>
      <c r="P112" s="59">
        <f aca="true" t="shared" si="17" ref="P112:P176">IF(N112&gt;20.25,IF(O112&gt;20.35,1))</f>
        <v>1</v>
      </c>
      <c r="Q112" s="102">
        <v>62.30378593268132</v>
      </c>
      <c r="R112" s="102">
        <v>63.32790570428431</v>
      </c>
      <c r="S112" s="57" t="b">
        <f aca="true" t="shared" si="18" ref="S112:S176">IF(Q112&lt;50,IF(R112&lt;50,1))</f>
        <v>0</v>
      </c>
      <c r="T112" s="102">
        <v>33.36989712727165</v>
      </c>
      <c r="U112" s="102">
        <v>31.87071008156303</v>
      </c>
      <c r="V112" s="57" t="b">
        <f aca="true" t="shared" si="19" ref="V112:V176">IF(T112&gt;50,IF(U112&gt;50,1))</f>
        <v>0</v>
      </c>
      <c r="W112" s="106">
        <f aca="true" t="shared" si="20" ref="W112:W176">G112+J112+M112+P112+S112+V112</f>
        <v>1</v>
      </c>
      <c r="X112" s="54"/>
      <c r="Y112" s="54"/>
      <c r="Z112" s="145"/>
      <c r="AA112"/>
      <c r="AB112" s="147"/>
      <c r="AD112" s="149"/>
    </row>
    <row r="113" spans="1:30" s="40" customFormat="1" ht="12.75">
      <c r="A113" s="54">
        <v>179</v>
      </c>
      <c r="B113" s="2" t="s">
        <v>278</v>
      </c>
      <c r="C113" s="135">
        <v>135780</v>
      </c>
      <c r="D113" s="129">
        <v>137368</v>
      </c>
      <c r="E113" s="68">
        <v>291.5893356900869</v>
      </c>
      <c r="F113" s="68">
        <v>297.11432065692156</v>
      </c>
      <c r="G113" s="56" t="b">
        <f t="shared" si="14"/>
        <v>0</v>
      </c>
      <c r="H113" s="68">
        <v>2990.7718367948155</v>
      </c>
      <c r="I113" s="68">
        <v>2928.4986314134294</v>
      </c>
      <c r="J113" s="66" t="b">
        <f t="shared" si="15"/>
        <v>0</v>
      </c>
      <c r="K113" s="68">
        <v>330.9250257769922</v>
      </c>
      <c r="L113" s="68">
        <v>233.2712130918409</v>
      </c>
      <c r="M113" s="56" t="b">
        <f t="shared" si="16"/>
        <v>0</v>
      </c>
      <c r="N113" s="58">
        <v>20</v>
      </c>
      <c r="O113" s="58">
        <v>20</v>
      </c>
      <c r="P113" s="59" t="b">
        <f t="shared" si="17"/>
        <v>0</v>
      </c>
      <c r="Q113" s="102">
        <v>48.17282688508363</v>
      </c>
      <c r="R113" s="102">
        <v>47.651986724896595</v>
      </c>
      <c r="S113" s="57">
        <f t="shared" si="18"/>
        <v>1</v>
      </c>
      <c r="T113" s="102">
        <v>63.38231531919408</v>
      </c>
      <c r="U113" s="102">
        <v>61.346834889414</v>
      </c>
      <c r="V113" s="57">
        <f t="shared" si="19"/>
        <v>1</v>
      </c>
      <c r="W113" s="106">
        <f t="shared" si="20"/>
        <v>2</v>
      </c>
      <c r="X113" s="54"/>
      <c r="Y113" s="54"/>
      <c r="Z113" s="145"/>
      <c r="AA113"/>
      <c r="AB113" s="147"/>
      <c r="AD113" s="149"/>
    </row>
    <row r="114" spans="1:30" s="40" customFormat="1" ht="12.75">
      <c r="A114" s="54">
        <v>108</v>
      </c>
      <c r="B114" s="2" t="s">
        <v>170</v>
      </c>
      <c r="C114" s="135">
        <v>10610</v>
      </c>
      <c r="D114" s="129">
        <v>10667</v>
      </c>
      <c r="E114" s="68">
        <v>341.1875589066918</v>
      </c>
      <c r="F114" s="68">
        <v>223.8680041248711</v>
      </c>
      <c r="G114" s="56" t="b">
        <f t="shared" si="14"/>
        <v>0</v>
      </c>
      <c r="H114" s="68">
        <v>2165.409990574929</v>
      </c>
      <c r="I114" s="68">
        <v>3622.1993062716792</v>
      </c>
      <c r="J114" s="66" t="b">
        <f t="shared" si="15"/>
        <v>0</v>
      </c>
      <c r="K114" s="68">
        <v>348.727615457116</v>
      </c>
      <c r="L114" s="68">
        <v>237.74257054467049</v>
      </c>
      <c r="M114" s="56" t="b">
        <f t="shared" si="16"/>
        <v>0</v>
      </c>
      <c r="N114" s="58">
        <v>21</v>
      </c>
      <c r="O114" s="58">
        <v>21</v>
      </c>
      <c r="P114" s="59">
        <f t="shared" si="17"/>
        <v>1</v>
      </c>
      <c r="Q114" s="102">
        <v>53.34810438207779</v>
      </c>
      <c r="R114" s="102">
        <v>41.668715103416794</v>
      </c>
      <c r="S114" s="57" t="b">
        <f t="shared" si="18"/>
        <v>0</v>
      </c>
      <c r="T114" s="102">
        <v>47.37724870866235</v>
      </c>
      <c r="U114" s="102">
        <v>73.24270753209869</v>
      </c>
      <c r="V114" s="57" t="b">
        <f t="shared" si="19"/>
        <v>0</v>
      </c>
      <c r="W114" s="106">
        <f t="shared" si="20"/>
        <v>1</v>
      </c>
      <c r="X114" s="54"/>
      <c r="Y114" s="54"/>
      <c r="Z114" s="145"/>
      <c r="AA114"/>
      <c r="AB114" s="147"/>
      <c r="AD114" s="149"/>
    </row>
    <row r="115" spans="1:30" s="40" customFormat="1" ht="12.75">
      <c r="A115" s="54">
        <v>535</v>
      </c>
      <c r="B115" s="2" t="s">
        <v>116</v>
      </c>
      <c r="C115" s="135">
        <v>10945</v>
      </c>
      <c r="D115" s="129">
        <v>10876</v>
      </c>
      <c r="E115" s="68">
        <v>209.95888533576976</v>
      </c>
      <c r="F115" s="95">
        <v>266.09047443913204</v>
      </c>
      <c r="G115" s="56" t="b">
        <f t="shared" si="14"/>
        <v>0</v>
      </c>
      <c r="H115" s="95">
        <v>4627.957971676565</v>
      </c>
      <c r="I115" s="95">
        <v>4598.565649135711</v>
      </c>
      <c r="J115" s="66">
        <f t="shared" si="15"/>
        <v>1</v>
      </c>
      <c r="K115" s="68">
        <v>144.08405664687072</v>
      </c>
      <c r="L115" s="68">
        <v>237.95513056270687</v>
      </c>
      <c r="M115" s="56" t="b">
        <f t="shared" si="16"/>
        <v>0</v>
      </c>
      <c r="N115" s="58">
        <v>21.5</v>
      </c>
      <c r="O115" s="113">
        <v>21.5</v>
      </c>
      <c r="P115" s="59">
        <f t="shared" si="17"/>
        <v>1</v>
      </c>
      <c r="Q115" s="102">
        <v>41.523809523809526</v>
      </c>
      <c r="R115" s="102">
        <v>42.37379720265187</v>
      </c>
      <c r="S115" s="57">
        <f t="shared" si="18"/>
        <v>1</v>
      </c>
      <c r="T115" s="102">
        <v>74.77168037915702</v>
      </c>
      <c r="U115" s="102">
        <v>72.50493715750514</v>
      </c>
      <c r="V115" s="57">
        <f t="shared" si="19"/>
        <v>1</v>
      </c>
      <c r="W115" s="106">
        <f t="shared" si="20"/>
        <v>4</v>
      </c>
      <c r="X115" s="54"/>
      <c r="Y115" s="54" t="s">
        <v>348</v>
      </c>
      <c r="Z115" s="145"/>
      <c r="AA115"/>
      <c r="AB115" s="147"/>
      <c r="AD115" s="149"/>
    </row>
    <row r="116" spans="1:30" s="40" customFormat="1" ht="12.75">
      <c r="A116" s="54">
        <v>494</v>
      </c>
      <c r="B116" s="2" t="s">
        <v>90</v>
      </c>
      <c r="C116" s="135">
        <v>8986</v>
      </c>
      <c r="D116" s="129">
        <v>9063</v>
      </c>
      <c r="E116" s="68">
        <v>197.30692187847762</v>
      </c>
      <c r="F116" s="68">
        <v>201.03718415535695</v>
      </c>
      <c r="G116" s="56" t="b">
        <f t="shared" si="14"/>
        <v>0</v>
      </c>
      <c r="H116" s="68">
        <v>3097.151123970621</v>
      </c>
      <c r="I116" s="68">
        <v>4328.147412556548</v>
      </c>
      <c r="J116" s="66" t="b">
        <f t="shared" si="15"/>
        <v>0</v>
      </c>
      <c r="K116" s="68">
        <v>333.4075228132651</v>
      </c>
      <c r="L116" s="68">
        <v>239.43506565155025</v>
      </c>
      <c r="M116" s="56" t="b">
        <f t="shared" si="16"/>
        <v>0</v>
      </c>
      <c r="N116" s="58">
        <v>20</v>
      </c>
      <c r="O116" s="58">
        <v>20.5</v>
      </c>
      <c r="P116" s="59" t="b">
        <f t="shared" si="17"/>
        <v>0</v>
      </c>
      <c r="Q116" s="102">
        <v>44.98373301535427</v>
      </c>
      <c r="R116" s="102">
        <v>37.919368840320686</v>
      </c>
      <c r="S116" s="57">
        <f t="shared" si="18"/>
        <v>1</v>
      </c>
      <c r="T116" s="102">
        <v>57.44999765796993</v>
      </c>
      <c r="U116" s="102">
        <v>72.17530072414675</v>
      </c>
      <c r="V116" s="57">
        <f t="shared" si="19"/>
        <v>1</v>
      </c>
      <c r="W116" s="106">
        <f t="shared" si="20"/>
        <v>2</v>
      </c>
      <c r="X116" s="54"/>
      <c r="Y116" s="54"/>
      <c r="Z116" s="145"/>
      <c r="AA116"/>
      <c r="AB116" s="147"/>
      <c r="AD116" s="149"/>
    </row>
    <row r="117" spans="1:30" s="40" customFormat="1" ht="12.75">
      <c r="A117" s="54">
        <v>78</v>
      </c>
      <c r="B117" s="2" t="s">
        <v>67</v>
      </c>
      <c r="C117" s="135">
        <v>9021</v>
      </c>
      <c r="D117" s="129">
        <v>8864</v>
      </c>
      <c r="E117" s="68">
        <v>265.04822081809107</v>
      </c>
      <c r="F117" s="95">
        <v>212.206678700361</v>
      </c>
      <c r="G117" s="56" t="b">
        <f t="shared" si="14"/>
        <v>0</v>
      </c>
      <c r="H117" s="68">
        <v>7165.170158519011</v>
      </c>
      <c r="I117" s="68">
        <v>7404.896209386282</v>
      </c>
      <c r="J117" s="66">
        <f t="shared" si="15"/>
        <v>1</v>
      </c>
      <c r="K117" s="68">
        <v>439.19742822303516</v>
      </c>
      <c r="L117" s="68">
        <v>244.6976534296029</v>
      </c>
      <c r="M117" s="56" t="b">
        <f t="shared" si="16"/>
        <v>0</v>
      </c>
      <c r="N117" s="58">
        <v>21.75</v>
      </c>
      <c r="O117" s="58">
        <v>21.75</v>
      </c>
      <c r="P117" s="59">
        <f t="shared" si="17"/>
        <v>1</v>
      </c>
      <c r="Q117" s="102">
        <v>36.07484330627951</v>
      </c>
      <c r="R117" s="102">
        <v>34.656017793054644</v>
      </c>
      <c r="S117" s="57">
        <f t="shared" si="18"/>
        <v>1</v>
      </c>
      <c r="T117" s="102">
        <v>108.44463140182985</v>
      </c>
      <c r="U117" s="102">
        <v>109.81439861878042</v>
      </c>
      <c r="V117" s="57">
        <f t="shared" si="19"/>
        <v>1</v>
      </c>
      <c r="W117" s="106">
        <f t="shared" si="20"/>
        <v>4</v>
      </c>
      <c r="X117" s="1"/>
      <c r="Y117" s="54" t="s">
        <v>348</v>
      </c>
      <c r="Z117" s="145"/>
      <c r="AA117"/>
      <c r="AB117" s="147"/>
      <c r="AD117" s="149"/>
    </row>
    <row r="118" spans="1:30" s="40" customFormat="1" ht="12.75">
      <c r="A118" s="54">
        <v>140</v>
      </c>
      <c r="B118" s="2" t="s">
        <v>129</v>
      </c>
      <c r="C118" s="135">
        <v>22115</v>
      </c>
      <c r="D118" s="129">
        <v>21945</v>
      </c>
      <c r="E118" s="68">
        <v>408.772326475243</v>
      </c>
      <c r="F118" s="68">
        <v>393.30143540669854</v>
      </c>
      <c r="G118" s="56" t="b">
        <f t="shared" si="14"/>
        <v>0</v>
      </c>
      <c r="H118" s="68">
        <v>1909.8801718290752</v>
      </c>
      <c r="I118" s="68">
        <v>1641.6951469583048</v>
      </c>
      <c r="J118" s="66" t="b">
        <f t="shared" si="15"/>
        <v>0</v>
      </c>
      <c r="K118" s="68">
        <v>155.64096766900292</v>
      </c>
      <c r="L118" s="68">
        <v>247.93802688539532</v>
      </c>
      <c r="M118" s="56" t="b">
        <f t="shared" si="16"/>
        <v>0</v>
      </c>
      <c r="N118" s="58">
        <v>20.5</v>
      </c>
      <c r="O118" s="58">
        <v>20.5</v>
      </c>
      <c r="P118" s="59">
        <f t="shared" si="17"/>
        <v>1</v>
      </c>
      <c r="Q118" s="102">
        <v>60.265480575439575</v>
      </c>
      <c r="R118" s="102">
        <v>63.126987309862784</v>
      </c>
      <c r="S118" s="57" t="b">
        <f t="shared" si="18"/>
        <v>0</v>
      </c>
      <c r="T118" s="102">
        <v>36.025730273902916</v>
      </c>
      <c r="U118" s="102">
        <v>31.801811344738095</v>
      </c>
      <c r="V118" s="57" t="b">
        <f t="shared" si="19"/>
        <v>0</v>
      </c>
      <c r="W118" s="106">
        <f t="shared" si="20"/>
        <v>1</v>
      </c>
      <c r="X118" s="55"/>
      <c r="Y118" s="54"/>
      <c r="Z118" s="145"/>
      <c r="AA118"/>
      <c r="AB118" s="147"/>
      <c r="AD118" s="149"/>
    </row>
    <row r="119" spans="1:30" s="40" customFormat="1" ht="12.75">
      <c r="A119" s="54">
        <v>895</v>
      </c>
      <c r="B119" s="2" t="s">
        <v>240</v>
      </c>
      <c r="C119" s="135">
        <v>15567</v>
      </c>
      <c r="D119" s="129">
        <v>15510</v>
      </c>
      <c r="E119" s="68">
        <v>381.0625040149033</v>
      </c>
      <c r="F119" s="68">
        <v>546.8729851708575</v>
      </c>
      <c r="G119" s="56" t="b">
        <f t="shared" si="14"/>
        <v>0</v>
      </c>
      <c r="H119" s="68">
        <v>2063.9814993254963</v>
      </c>
      <c r="I119" s="68">
        <v>1982.5274016763378</v>
      </c>
      <c r="J119" s="66" t="b">
        <f t="shared" si="15"/>
        <v>0</v>
      </c>
      <c r="K119" s="68">
        <v>31.92651120961007</v>
      </c>
      <c r="L119" s="68">
        <v>258.92972275951</v>
      </c>
      <c r="M119" s="56" t="b">
        <f t="shared" si="16"/>
        <v>0</v>
      </c>
      <c r="N119" s="58">
        <v>20.5</v>
      </c>
      <c r="O119" s="58">
        <v>20.75</v>
      </c>
      <c r="P119" s="59">
        <f t="shared" si="17"/>
        <v>1</v>
      </c>
      <c r="Q119" s="102">
        <v>62.647043025192026</v>
      </c>
      <c r="R119" s="102">
        <v>63.74347714934508</v>
      </c>
      <c r="S119" s="57" t="b">
        <f t="shared" si="18"/>
        <v>0</v>
      </c>
      <c r="T119" s="102">
        <v>40.93031707095485</v>
      </c>
      <c r="U119" s="102">
        <v>39.63047190931696</v>
      </c>
      <c r="V119" s="57" t="b">
        <f t="shared" si="19"/>
        <v>0</v>
      </c>
      <c r="W119" s="106">
        <f t="shared" si="20"/>
        <v>1</v>
      </c>
      <c r="X119" s="54"/>
      <c r="Y119" s="54"/>
      <c r="Z119" s="145"/>
      <c r="AA119"/>
      <c r="AB119" s="147"/>
      <c r="AD119" s="149"/>
    </row>
    <row r="120" spans="1:30" s="40" customFormat="1" ht="12.75">
      <c r="A120" s="54">
        <v>74</v>
      </c>
      <c r="B120" s="2" t="s">
        <v>40</v>
      </c>
      <c r="C120" s="135">
        <v>1222</v>
      </c>
      <c r="D120" s="129">
        <v>1225</v>
      </c>
      <c r="E120" s="68">
        <v>387.07037643207855</v>
      </c>
      <c r="F120" s="95">
        <v>-48.16326530612245</v>
      </c>
      <c r="G120" s="56" t="b">
        <f t="shared" si="14"/>
        <v>0</v>
      </c>
      <c r="H120" s="68">
        <v>3282.3240589198035</v>
      </c>
      <c r="I120" s="68">
        <v>3026.938775510204</v>
      </c>
      <c r="J120" s="66" t="b">
        <f t="shared" si="15"/>
        <v>0</v>
      </c>
      <c r="K120" s="68">
        <v>409.16530278232403</v>
      </c>
      <c r="L120" s="68">
        <v>262.0408163265306</v>
      </c>
      <c r="M120" s="56" t="b">
        <f t="shared" si="16"/>
        <v>0</v>
      </c>
      <c r="N120" s="58">
        <v>21.5</v>
      </c>
      <c r="O120" s="58">
        <v>21.5</v>
      </c>
      <c r="P120" s="59">
        <f t="shared" si="17"/>
        <v>1</v>
      </c>
      <c r="Q120" s="102">
        <v>43.069802351763826</v>
      </c>
      <c r="R120" s="102">
        <v>42.890932982917214</v>
      </c>
      <c r="S120" s="57">
        <f t="shared" si="18"/>
        <v>1</v>
      </c>
      <c r="T120" s="102">
        <v>51.487724855752916</v>
      </c>
      <c r="U120" s="102">
        <v>51.91113234591496</v>
      </c>
      <c r="V120" s="57">
        <f t="shared" si="19"/>
        <v>1</v>
      </c>
      <c r="W120" s="106">
        <f t="shared" si="20"/>
        <v>3</v>
      </c>
      <c r="X120" s="54"/>
      <c r="Y120" s="54"/>
      <c r="Z120" s="145"/>
      <c r="AA120"/>
      <c r="AB120" s="147"/>
      <c r="AD120" s="149"/>
    </row>
    <row r="121" spans="1:30" s="40" customFormat="1" ht="12.75">
      <c r="A121" s="54">
        <v>707</v>
      </c>
      <c r="B121" s="2" t="s">
        <v>30</v>
      </c>
      <c r="C121" s="135">
        <v>2435</v>
      </c>
      <c r="D121" s="129">
        <v>2349</v>
      </c>
      <c r="E121" s="68">
        <v>9.034907597535934</v>
      </c>
      <c r="F121" s="136">
        <v>118.34823329076202</v>
      </c>
      <c r="G121" s="136" t="b">
        <f>IF(E121&lt;0,IF(F121&lt;0,1))</f>
        <v>0</v>
      </c>
      <c r="H121" s="68">
        <v>619.3018480492814</v>
      </c>
      <c r="I121" s="68">
        <v>2148.9995742869305</v>
      </c>
      <c r="J121" s="66" t="b">
        <f>IF(H121&gt;4042,IF(I121&gt;4260,1))</f>
        <v>0</v>
      </c>
      <c r="K121" s="68">
        <v>-1080.9034907597536</v>
      </c>
      <c r="L121" s="68">
        <v>263.51638995317154</v>
      </c>
      <c r="M121" s="56" t="b">
        <f>IF(K121&lt;0,IF(L121&lt;0,1))</f>
        <v>0</v>
      </c>
      <c r="N121" s="58">
        <v>21</v>
      </c>
      <c r="O121" s="58">
        <v>21</v>
      </c>
      <c r="P121" s="59">
        <f>IF(N121&gt;20.25,IF(O121&gt;20.35,1))</f>
        <v>1</v>
      </c>
      <c r="Q121" s="102">
        <v>36.52887986713416</v>
      </c>
      <c r="R121" s="102">
        <v>49.04094680995783</v>
      </c>
      <c r="S121" s="57">
        <f>IF(Q121&lt;50,IF(R121&lt;50,1))</f>
        <v>1</v>
      </c>
      <c r="T121" s="102">
        <v>37.863701736917804</v>
      </c>
      <c r="U121" s="102">
        <v>40.05692497717631</v>
      </c>
      <c r="V121" s="57" t="b">
        <f>IF(T121&gt;50,IF(U121&gt;50,1))</f>
        <v>0</v>
      </c>
      <c r="W121" s="35">
        <f>G121+J121+M121+P121+S121+V121</f>
        <v>2</v>
      </c>
      <c r="X121" s="54" t="s">
        <v>350</v>
      </c>
      <c r="Y121" s="54" t="s">
        <v>348</v>
      </c>
      <c r="Z121" s="145"/>
      <c r="AA121"/>
      <c r="AB121" s="147"/>
      <c r="AD121" s="149"/>
    </row>
    <row r="122" spans="1:30" s="40" customFormat="1" ht="12.75">
      <c r="A122" s="54">
        <v>423</v>
      </c>
      <c r="B122" s="2" t="s">
        <v>236</v>
      </c>
      <c r="C122" s="135">
        <v>17241</v>
      </c>
      <c r="D122" s="129">
        <v>19263</v>
      </c>
      <c r="E122" s="68">
        <v>228.1190186184096</v>
      </c>
      <c r="F122" s="68">
        <v>310.8550070082542</v>
      </c>
      <c r="G122" s="56" t="b">
        <f t="shared" si="14"/>
        <v>0</v>
      </c>
      <c r="H122" s="68">
        <v>2585.2328751232526</v>
      </c>
      <c r="I122" s="68">
        <v>2461.5065150807245</v>
      </c>
      <c r="J122" s="66" t="b">
        <f t="shared" si="15"/>
        <v>0</v>
      </c>
      <c r="K122" s="68">
        <v>311.81485992691836</v>
      </c>
      <c r="L122" s="68">
        <v>271.1934797279759</v>
      </c>
      <c r="M122" s="56" t="b">
        <f t="shared" si="16"/>
        <v>0</v>
      </c>
      <c r="N122" s="58">
        <v>19</v>
      </c>
      <c r="O122" s="58">
        <v>19.5</v>
      </c>
      <c r="P122" s="59" t="b">
        <f t="shared" si="17"/>
        <v>0</v>
      </c>
      <c r="Q122" s="102">
        <v>35.15253288553037</v>
      </c>
      <c r="R122" s="102">
        <v>35.44164505726889</v>
      </c>
      <c r="S122" s="57">
        <f t="shared" si="18"/>
        <v>1</v>
      </c>
      <c r="T122" s="102">
        <v>55.15607008649237</v>
      </c>
      <c r="U122" s="102">
        <v>53.828614705361026</v>
      </c>
      <c r="V122" s="57">
        <f t="shared" si="19"/>
        <v>1</v>
      </c>
      <c r="W122" s="106">
        <f t="shared" si="20"/>
        <v>2</v>
      </c>
      <c r="X122" s="54"/>
      <c r="Y122" s="54"/>
      <c r="Z122" s="145"/>
      <c r="AA122"/>
      <c r="AB122" s="147"/>
      <c r="AD122" s="149"/>
    </row>
    <row r="123" spans="1:30" s="40" customFormat="1" ht="12.75">
      <c r="A123" s="54">
        <v>734</v>
      </c>
      <c r="B123" s="2" t="s">
        <v>308</v>
      </c>
      <c r="C123" s="135">
        <v>54238</v>
      </c>
      <c r="D123" s="129">
        <v>53890</v>
      </c>
      <c r="E123" s="68">
        <v>-5.29149304915373</v>
      </c>
      <c r="F123" s="68">
        <v>311.4121358322509</v>
      </c>
      <c r="G123" s="56" t="b">
        <f t="shared" si="14"/>
        <v>0</v>
      </c>
      <c r="H123" s="68">
        <v>2101.2942955123713</v>
      </c>
      <c r="I123" s="68">
        <v>2051.883466320282</v>
      </c>
      <c r="J123" s="66" t="b">
        <f t="shared" si="15"/>
        <v>0</v>
      </c>
      <c r="K123" s="68">
        <v>131.9001438106125</v>
      </c>
      <c r="L123" s="68">
        <v>282.0745964000742</v>
      </c>
      <c r="M123" s="56" t="b">
        <f t="shared" si="16"/>
        <v>0</v>
      </c>
      <c r="N123" s="58">
        <v>20.75</v>
      </c>
      <c r="O123" s="58">
        <v>20.75</v>
      </c>
      <c r="P123" s="59">
        <f t="shared" si="17"/>
        <v>1</v>
      </c>
      <c r="Q123" s="102">
        <v>60.34920073143397</v>
      </c>
      <c r="R123" s="102">
        <v>62.00240604303926</v>
      </c>
      <c r="S123" s="57" t="b">
        <f t="shared" si="18"/>
        <v>0</v>
      </c>
      <c r="T123" s="102">
        <v>47.340807241651405</v>
      </c>
      <c r="U123" s="102">
        <v>43.574377337834136</v>
      </c>
      <c r="V123" s="57" t="b">
        <f t="shared" si="19"/>
        <v>0</v>
      </c>
      <c r="W123" s="106">
        <f t="shared" si="20"/>
        <v>1</v>
      </c>
      <c r="X123" s="54"/>
      <c r="Y123" s="54"/>
      <c r="Z123" s="145"/>
      <c r="AA123"/>
      <c r="AB123" s="147"/>
      <c r="AD123" s="149"/>
    </row>
    <row r="124" spans="1:30" s="40" customFormat="1" ht="12.75">
      <c r="A124" s="54">
        <v>768</v>
      </c>
      <c r="B124" s="2" t="s">
        <v>68</v>
      </c>
      <c r="C124" s="135">
        <v>2789</v>
      </c>
      <c r="D124" s="129">
        <v>2724</v>
      </c>
      <c r="E124" s="68">
        <v>267.120831839369</v>
      </c>
      <c r="F124" s="68">
        <v>175.47723935389135</v>
      </c>
      <c r="G124" s="56" t="b">
        <f t="shared" si="14"/>
        <v>0</v>
      </c>
      <c r="H124" s="68">
        <v>1751.8823951237002</v>
      </c>
      <c r="I124" s="68">
        <v>1567.180616740088</v>
      </c>
      <c r="J124" s="66" t="b">
        <f t="shared" si="15"/>
        <v>0</v>
      </c>
      <c r="K124" s="68">
        <v>253.1373252061671</v>
      </c>
      <c r="L124" s="68">
        <v>283.7738619676946</v>
      </c>
      <c r="M124" s="56" t="b">
        <f t="shared" si="16"/>
        <v>0</v>
      </c>
      <c r="N124" s="58">
        <v>21.5</v>
      </c>
      <c r="O124" s="58">
        <v>21.5</v>
      </c>
      <c r="P124" s="59">
        <f t="shared" si="17"/>
        <v>1</v>
      </c>
      <c r="Q124" s="102">
        <v>55.81763581763582</v>
      </c>
      <c r="R124" s="102">
        <v>60.55342949661466</v>
      </c>
      <c r="S124" s="57" t="b">
        <f t="shared" si="18"/>
        <v>0</v>
      </c>
      <c r="T124" s="102">
        <v>35.5483927940657</v>
      </c>
      <c r="U124" s="102">
        <v>29.63061860258122</v>
      </c>
      <c r="V124" s="57" t="b">
        <f t="shared" si="19"/>
        <v>0</v>
      </c>
      <c r="W124" s="106">
        <f t="shared" si="20"/>
        <v>1</v>
      </c>
      <c r="X124" s="54"/>
      <c r="Y124" s="54"/>
      <c r="Z124" s="145"/>
      <c r="AA124"/>
      <c r="AB124" s="147"/>
      <c r="AD124" s="149"/>
    </row>
    <row r="125" spans="1:30" s="40" customFormat="1" ht="12.75">
      <c r="A125" s="54">
        <v>758</v>
      </c>
      <c r="B125" s="2" t="s">
        <v>146</v>
      </c>
      <c r="C125" s="135">
        <v>8820</v>
      </c>
      <c r="D125" s="129">
        <v>8782</v>
      </c>
      <c r="E125" s="68">
        <v>389.9092970521542</v>
      </c>
      <c r="F125" s="68">
        <v>596.9027556365293</v>
      </c>
      <c r="G125" s="56" t="b">
        <f t="shared" si="14"/>
        <v>0</v>
      </c>
      <c r="H125" s="68">
        <v>2991.156462585034</v>
      </c>
      <c r="I125" s="68">
        <v>3239.467091778638</v>
      </c>
      <c r="J125" s="66" t="b">
        <f t="shared" si="15"/>
        <v>0</v>
      </c>
      <c r="K125" s="68">
        <v>250.79365079365078</v>
      </c>
      <c r="L125" s="68">
        <v>293.32726030516966</v>
      </c>
      <c r="M125" s="56" t="b">
        <f t="shared" si="16"/>
        <v>0</v>
      </c>
      <c r="N125" s="58">
        <v>20</v>
      </c>
      <c r="O125" s="58">
        <v>20</v>
      </c>
      <c r="P125" s="59" t="b">
        <f t="shared" si="17"/>
        <v>0</v>
      </c>
      <c r="Q125" s="102">
        <v>49.17939846782283</v>
      </c>
      <c r="R125" s="102">
        <v>48.864124039592994</v>
      </c>
      <c r="S125" s="57">
        <f t="shared" si="18"/>
        <v>1</v>
      </c>
      <c r="T125" s="102">
        <v>48.412665245796596</v>
      </c>
      <c r="U125" s="102">
        <v>50.81529631422447</v>
      </c>
      <c r="V125" s="57" t="b">
        <f t="shared" si="19"/>
        <v>0</v>
      </c>
      <c r="W125" s="106">
        <f t="shared" si="20"/>
        <v>1</v>
      </c>
      <c r="X125" s="54"/>
      <c r="Y125" s="54"/>
      <c r="Z125" s="145"/>
      <c r="AA125"/>
      <c r="AB125" s="147"/>
      <c r="AD125" s="149"/>
    </row>
    <row r="126" spans="1:30" s="40" customFormat="1" ht="12.75">
      <c r="A126" s="54">
        <v>742</v>
      </c>
      <c r="B126" s="2" t="s">
        <v>32</v>
      </c>
      <c r="C126" s="135">
        <v>1103</v>
      </c>
      <c r="D126" s="129">
        <v>1061</v>
      </c>
      <c r="E126" s="68">
        <v>773.3454215775159</v>
      </c>
      <c r="F126" s="95">
        <v>868.9915174363807</v>
      </c>
      <c r="G126" s="56" t="b">
        <f t="shared" si="14"/>
        <v>0</v>
      </c>
      <c r="H126" s="68">
        <v>2809.6101541251132</v>
      </c>
      <c r="I126" s="95">
        <v>2633.3647502356266</v>
      </c>
      <c r="J126" s="66" t="b">
        <f t="shared" si="15"/>
        <v>0</v>
      </c>
      <c r="K126" s="68">
        <v>-327.2892112420671</v>
      </c>
      <c r="L126" s="68">
        <v>302.54476908576817</v>
      </c>
      <c r="M126" s="56" t="b">
        <f t="shared" si="16"/>
        <v>0</v>
      </c>
      <c r="N126" s="58">
        <v>21.75</v>
      </c>
      <c r="O126" s="58">
        <v>21.75</v>
      </c>
      <c r="P126" s="59">
        <f t="shared" si="17"/>
        <v>1</v>
      </c>
      <c r="Q126" s="102">
        <v>37.94886951381705</v>
      </c>
      <c r="R126" s="102">
        <v>45.17702815723446</v>
      </c>
      <c r="S126" s="57">
        <f t="shared" si="18"/>
        <v>1</v>
      </c>
      <c r="T126" s="102">
        <v>38.94235261141736</v>
      </c>
      <c r="U126" s="102">
        <v>38.19872736172296</v>
      </c>
      <c r="V126" s="57" t="b">
        <f t="shared" si="19"/>
        <v>0</v>
      </c>
      <c r="W126" s="106">
        <f t="shared" si="20"/>
        <v>2</v>
      </c>
      <c r="X126" s="54"/>
      <c r="Y126" s="54"/>
      <c r="Z126" s="145"/>
      <c r="AA126"/>
      <c r="AB126" s="147"/>
      <c r="AD126" s="149"/>
    </row>
    <row r="127" spans="1:30" s="40" customFormat="1" ht="12.75">
      <c r="A127" s="54">
        <v>624</v>
      </c>
      <c r="B127" s="2" t="s">
        <v>194</v>
      </c>
      <c r="C127" s="135">
        <v>5354</v>
      </c>
      <c r="D127" s="129">
        <v>5321</v>
      </c>
      <c r="E127" s="68">
        <v>184.3481509152036</v>
      </c>
      <c r="F127" s="68">
        <v>45.1043037023116</v>
      </c>
      <c r="G127" s="56" t="b">
        <f t="shared" si="14"/>
        <v>0</v>
      </c>
      <c r="H127" s="68">
        <v>2327.231976092641</v>
      </c>
      <c r="I127" s="68">
        <v>2685.021612478857</v>
      </c>
      <c r="J127" s="66" t="b">
        <f t="shared" si="15"/>
        <v>0</v>
      </c>
      <c r="K127" s="68">
        <v>673.141576391483</v>
      </c>
      <c r="L127" s="68">
        <v>307.83687276827663</v>
      </c>
      <c r="M127" s="56" t="b">
        <f t="shared" si="16"/>
        <v>0</v>
      </c>
      <c r="N127" s="58">
        <v>19.75</v>
      </c>
      <c r="O127" s="58">
        <v>19.75</v>
      </c>
      <c r="P127" s="59" t="b">
        <f t="shared" si="17"/>
        <v>0</v>
      </c>
      <c r="Q127" s="102">
        <v>42.278284767978576</v>
      </c>
      <c r="R127" s="102">
        <v>35.57422969187675</v>
      </c>
      <c r="S127" s="57">
        <f t="shared" si="18"/>
        <v>1</v>
      </c>
      <c r="T127" s="102">
        <v>51.197867670116025</v>
      </c>
      <c r="U127" s="102">
        <v>54.75888324873097</v>
      </c>
      <c r="V127" s="57">
        <f t="shared" si="19"/>
        <v>1</v>
      </c>
      <c r="W127" s="106">
        <f t="shared" si="20"/>
        <v>2</v>
      </c>
      <c r="X127" s="54"/>
      <c r="Y127" s="54"/>
      <c r="Z127" s="145"/>
      <c r="AA127"/>
      <c r="AB127" s="147"/>
      <c r="AD127" s="149"/>
    </row>
    <row r="128" spans="1:30" s="40" customFormat="1" ht="12.75">
      <c r="A128" s="54">
        <v>927</v>
      </c>
      <c r="B128" s="2" t="s">
        <v>132</v>
      </c>
      <c r="C128" s="135">
        <v>28995</v>
      </c>
      <c r="D128" s="129">
        <v>28921</v>
      </c>
      <c r="E128" s="68">
        <v>274.9784445594068</v>
      </c>
      <c r="F128" s="68">
        <v>273.3653746412641</v>
      </c>
      <c r="G128" s="56" t="b">
        <f t="shared" si="14"/>
        <v>0</v>
      </c>
      <c r="H128" s="68">
        <v>2924.5732022762545</v>
      </c>
      <c r="I128" s="68">
        <v>2822.3090487880777</v>
      </c>
      <c r="J128" s="66" t="b">
        <f t="shared" si="15"/>
        <v>0</v>
      </c>
      <c r="K128" s="68">
        <v>367.92550439730985</v>
      </c>
      <c r="L128" s="68">
        <v>325.5419937069949</v>
      </c>
      <c r="M128" s="56" t="b">
        <f t="shared" si="16"/>
        <v>0</v>
      </c>
      <c r="N128" s="58">
        <v>20</v>
      </c>
      <c r="O128" s="58">
        <v>20.5</v>
      </c>
      <c r="P128" s="59" t="b">
        <f t="shared" si="17"/>
        <v>0</v>
      </c>
      <c r="Q128" s="102">
        <v>38.50033107884406</v>
      </c>
      <c r="R128" s="102">
        <v>38.3504471679364</v>
      </c>
      <c r="S128" s="57">
        <f t="shared" si="18"/>
        <v>1</v>
      </c>
      <c r="T128" s="102">
        <v>64.43035385559419</v>
      </c>
      <c r="U128" s="102">
        <v>62.79838976914297</v>
      </c>
      <c r="V128" s="57">
        <f t="shared" si="19"/>
        <v>1</v>
      </c>
      <c r="W128" s="106">
        <f t="shared" si="20"/>
        <v>2</v>
      </c>
      <c r="X128" s="54"/>
      <c r="Y128" s="54"/>
      <c r="Z128" s="145"/>
      <c r="AA128"/>
      <c r="AB128" s="147"/>
      <c r="AD128" s="149"/>
    </row>
    <row r="129" spans="1:30" s="40" customFormat="1" ht="12.75">
      <c r="A129" s="54">
        <v>545</v>
      </c>
      <c r="B129" s="2" t="s">
        <v>133</v>
      </c>
      <c r="C129" s="135">
        <v>9389</v>
      </c>
      <c r="D129" s="129">
        <v>9387</v>
      </c>
      <c r="E129" s="68">
        <v>292.15038875279583</v>
      </c>
      <c r="F129" s="68">
        <v>280.28124001278366</v>
      </c>
      <c r="G129" s="56" t="b">
        <f t="shared" si="14"/>
        <v>0</v>
      </c>
      <c r="H129" s="68">
        <v>2045.5852593460434</v>
      </c>
      <c r="I129" s="68">
        <v>2133.3759454564824</v>
      </c>
      <c r="J129" s="66" t="b">
        <f t="shared" si="15"/>
        <v>0</v>
      </c>
      <c r="K129" s="68">
        <v>307.48748535520286</v>
      </c>
      <c r="L129" s="68">
        <v>330.563545328646</v>
      </c>
      <c r="M129" s="56" t="b">
        <f t="shared" si="16"/>
        <v>0</v>
      </c>
      <c r="N129" s="58">
        <v>20.5</v>
      </c>
      <c r="O129" s="58">
        <v>21</v>
      </c>
      <c r="P129" s="59">
        <f t="shared" si="17"/>
        <v>1</v>
      </c>
      <c r="Q129" s="102">
        <v>57.646303168712535</v>
      </c>
      <c r="R129" s="102">
        <v>57.0226144822919</v>
      </c>
      <c r="S129" s="57" t="b">
        <f t="shared" si="18"/>
        <v>0</v>
      </c>
      <c r="T129" s="102">
        <v>43.66206119826779</v>
      </c>
      <c r="U129" s="102">
        <v>44.12737734991141</v>
      </c>
      <c r="V129" s="57" t="b">
        <f t="shared" si="19"/>
        <v>0</v>
      </c>
      <c r="W129" s="106">
        <f t="shared" si="20"/>
        <v>1</v>
      </c>
      <c r="X129" s="54"/>
      <c r="Y129" s="54"/>
      <c r="Z129" s="145"/>
      <c r="AA129"/>
      <c r="AB129" s="147"/>
      <c r="AD129" s="149"/>
    </row>
    <row r="130" spans="1:30" s="40" customFormat="1" ht="12.75">
      <c r="A130" s="54">
        <v>631</v>
      </c>
      <c r="B130" s="2" t="s">
        <v>54</v>
      </c>
      <c r="C130" s="135">
        <v>2136</v>
      </c>
      <c r="D130" s="129">
        <v>2136</v>
      </c>
      <c r="E130" s="68">
        <v>87.54681647940076</v>
      </c>
      <c r="F130" s="68">
        <v>219.1011235955056</v>
      </c>
      <c r="G130" s="56" t="b">
        <f t="shared" si="14"/>
        <v>0</v>
      </c>
      <c r="H130" s="68">
        <v>571.1610486891385</v>
      </c>
      <c r="I130" s="68">
        <v>1165.7303370786517</v>
      </c>
      <c r="J130" s="66" t="b">
        <f t="shared" si="15"/>
        <v>0</v>
      </c>
      <c r="K130" s="68">
        <v>310.8614232209738</v>
      </c>
      <c r="L130" s="68">
        <v>338.01498127340824</v>
      </c>
      <c r="M130" s="56" t="b">
        <f t="shared" si="16"/>
        <v>0</v>
      </c>
      <c r="N130" s="58">
        <v>20.5</v>
      </c>
      <c r="O130" s="58">
        <v>21</v>
      </c>
      <c r="P130" s="59">
        <f t="shared" si="17"/>
        <v>1</v>
      </c>
      <c r="Q130" s="102">
        <v>69.12256541412552</v>
      </c>
      <c r="R130" s="102">
        <v>61.737539212269084</v>
      </c>
      <c r="S130" s="57" t="b">
        <f t="shared" si="18"/>
        <v>0</v>
      </c>
      <c r="T130" s="102">
        <v>26.36782001022669</v>
      </c>
      <c r="U130" s="102">
        <v>34.97223786915587</v>
      </c>
      <c r="V130" s="57" t="b">
        <f t="shared" si="19"/>
        <v>0</v>
      </c>
      <c r="W130" s="106">
        <f t="shared" si="20"/>
        <v>1</v>
      </c>
      <c r="X130" s="54"/>
      <c r="Y130" s="54"/>
      <c r="Z130" s="145"/>
      <c r="AA130"/>
      <c r="AB130" s="147"/>
      <c r="AD130" s="149"/>
    </row>
    <row r="131" spans="1:30" s="40" customFormat="1" ht="12.75">
      <c r="A131" s="54">
        <v>531</v>
      </c>
      <c r="B131" s="2" t="s">
        <v>166</v>
      </c>
      <c r="C131" s="135">
        <v>5651</v>
      </c>
      <c r="D131" s="129">
        <v>5651</v>
      </c>
      <c r="E131" s="68">
        <v>151.65457441160856</v>
      </c>
      <c r="F131" s="68">
        <v>215.53707308440983</v>
      </c>
      <c r="G131" s="56" t="b">
        <f t="shared" si="14"/>
        <v>0</v>
      </c>
      <c r="H131" s="68">
        <v>1123.6949212528755</v>
      </c>
      <c r="I131" s="68">
        <v>964.4310741461688</v>
      </c>
      <c r="J131" s="66" t="b">
        <f t="shared" si="15"/>
        <v>0</v>
      </c>
      <c r="K131" s="68">
        <v>341.0015926384711</v>
      </c>
      <c r="L131" s="68">
        <v>339.408954167404</v>
      </c>
      <c r="M131" s="56" t="b">
        <f t="shared" si="16"/>
        <v>0</v>
      </c>
      <c r="N131" s="58">
        <v>20.25</v>
      </c>
      <c r="O131" s="58">
        <v>20.75</v>
      </c>
      <c r="P131" s="59" t="b">
        <f t="shared" si="17"/>
        <v>0</v>
      </c>
      <c r="Q131" s="102">
        <v>57.38467552775606</v>
      </c>
      <c r="R131" s="102">
        <v>59.04231715680342</v>
      </c>
      <c r="S131" s="57" t="b">
        <f t="shared" si="18"/>
        <v>0</v>
      </c>
      <c r="T131" s="102">
        <v>31.84745362164717</v>
      </c>
      <c r="U131" s="102">
        <v>29.509305265633728</v>
      </c>
      <c r="V131" s="57" t="b">
        <f t="shared" si="19"/>
        <v>0</v>
      </c>
      <c r="W131" s="106">
        <f t="shared" si="20"/>
        <v>0</v>
      </c>
      <c r="X131" s="54"/>
      <c r="Y131" s="54"/>
      <c r="Z131" s="145"/>
      <c r="AA131"/>
      <c r="AB131" s="147"/>
      <c r="AD131" s="149"/>
    </row>
    <row r="132" spans="1:30" s="40" customFormat="1" ht="12.75">
      <c r="A132" s="54">
        <v>908</v>
      </c>
      <c r="B132" s="2" t="s">
        <v>154</v>
      </c>
      <c r="C132" s="135">
        <v>21162</v>
      </c>
      <c r="D132" s="129">
        <v>21332</v>
      </c>
      <c r="E132" s="68">
        <v>382.47802665154524</v>
      </c>
      <c r="F132" s="68">
        <v>298.2373898368648</v>
      </c>
      <c r="G132" s="56" t="b">
        <f t="shared" si="14"/>
        <v>0</v>
      </c>
      <c r="H132" s="68">
        <v>2413.4769870522637</v>
      </c>
      <c r="I132" s="68">
        <v>2415.197824864054</v>
      </c>
      <c r="J132" s="66" t="b">
        <f t="shared" si="15"/>
        <v>0</v>
      </c>
      <c r="K132" s="68">
        <v>465.97675077969944</v>
      </c>
      <c r="L132" s="68">
        <v>344.0371273204575</v>
      </c>
      <c r="M132" s="56" t="b">
        <f t="shared" si="16"/>
        <v>0</v>
      </c>
      <c r="N132" s="58">
        <v>19.75</v>
      </c>
      <c r="O132" s="58">
        <v>19.75</v>
      </c>
      <c r="P132" s="59" t="b">
        <f t="shared" si="17"/>
        <v>0</v>
      </c>
      <c r="Q132" s="102">
        <v>62.643157466431575</v>
      </c>
      <c r="R132" s="102">
        <v>61.50866284565328</v>
      </c>
      <c r="S132" s="57" t="b">
        <f t="shared" si="18"/>
        <v>0</v>
      </c>
      <c r="T132" s="102">
        <v>49.41092258361393</v>
      </c>
      <c r="U132" s="102">
        <v>50.63882692799942</v>
      </c>
      <c r="V132" s="57" t="b">
        <f t="shared" si="19"/>
        <v>0</v>
      </c>
      <c r="W132" s="106">
        <f t="shared" si="20"/>
        <v>0</v>
      </c>
      <c r="X132" s="55"/>
      <c r="Y132" s="54"/>
      <c r="Z132" s="145"/>
      <c r="AA132"/>
      <c r="AB132" s="147"/>
      <c r="AD132" s="149"/>
    </row>
    <row r="133" spans="1:30" s="40" customFormat="1" ht="12.75">
      <c r="A133" s="54">
        <v>167</v>
      </c>
      <c r="B133" s="2" t="s">
        <v>188</v>
      </c>
      <c r="C133" s="135">
        <v>75041</v>
      </c>
      <c r="D133" s="129">
        <v>75514</v>
      </c>
      <c r="E133" s="68">
        <v>439.42644687570794</v>
      </c>
      <c r="F133" s="68">
        <v>379.14823741293003</v>
      </c>
      <c r="G133" s="56" t="b">
        <f t="shared" si="14"/>
        <v>0</v>
      </c>
      <c r="H133" s="68">
        <v>2003.6646633173864</v>
      </c>
      <c r="I133" s="68">
        <v>2007.8925762110337</v>
      </c>
      <c r="J133" s="66" t="b">
        <f t="shared" si="15"/>
        <v>0</v>
      </c>
      <c r="K133" s="68">
        <v>301.55514985141457</v>
      </c>
      <c r="L133" s="68">
        <v>347.524962258654</v>
      </c>
      <c r="M133" s="56" t="b">
        <f t="shared" si="16"/>
        <v>0</v>
      </c>
      <c r="N133" s="58">
        <v>20.5</v>
      </c>
      <c r="O133" s="58">
        <v>20.5</v>
      </c>
      <c r="P133" s="59">
        <f t="shared" si="17"/>
        <v>1</v>
      </c>
      <c r="Q133" s="102">
        <v>57.96157847701111</v>
      </c>
      <c r="R133" s="102">
        <v>59.525262615965275</v>
      </c>
      <c r="S133" s="57" t="b">
        <f t="shared" si="18"/>
        <v>0</v>
      </c>
      <c r="T133" s="102">
        <v>41.17791189982884</v>
      </c>
      <c r="U133" s="102">
        <v>40.596451424216106</v>
      </c>
      <c r="V133" s="57" t="b">
        <f t="shared" si="19"/>
        <v>0</v>
      </c>
      <c r="W133" s="106">
        <f t="shared" si="20"/>
        <v>1</v>
      </c>
      <c r="X133" s="54"/>
      <c r="Y133" s="54"/>
      <c r="Z133" s="145"/>
      <c r="AA133"/>
      <c r="AB133" s="147"/>
      <c r="AD133" s="149"/>
    </row>
    <row r="134" spans="1:30" s="40" customFormat="1" ht="12.75">
      <c r="A134" s="54">
        <v>481</v>
      </c>
      <c r="B134" s="2" t="s">
        <v>245</v>
      </c>
      <c r="C134" s="135">
        <v>9767</v>
      </c>
      <c r="D134" s="129">
        <v>9706</v>
      </c>
      <c r="E134" s="68">
        <v>148.04955462270914</v>
      </c>
      <c r="F134" s="95">
        <v>390.3770863383474</v>
      </c>
      <c r="G134" s="56" t="b">
        <f t="shared" si="14"/>
        <v>0</v>
      </c>
      <c r="H134" s="95">
        <v>3314.5285143851747</v>
      </c>
      <c r="I134" s="95">
        <v>3106.3259839274674</v>
      </c>
      <c r="J134" s="66" t="b">
        <f t="shared" si="15"/>
        <v>0</v>
      </c>
      <c r="K134" s="68">
        <v>-382.9220845704925</v>
      </c>
      <c r="L134" s="68">
        <v>349.37152276942095</v>
      </c>
      <c r="M134" s="56" t="b">
        <f t="shared" si="16"/>
        <v>0</v>
      </c>
      <c r="N134" s="58">
        <v>19.75</v>
      </c>
      <c r="O134" s="113">
        <v>20.75</v>
      </c>
      <c r="P134" s="59" t="b">
        <f t="shared" si="17"/>
        <v>0</v>
      </c>
      <c r="Q134" s="102">
        <v>31.211899130550652</v>
      </c>
      <c r="R134" s="102">
        <v>41.70481196926809</v>
      </c>
      <c r="S134" s="57">
        <f t="shared" si="18"/>
        <v>1</v>
      </c>
      <c r="T134" s="102">
        <v>78.74193178780125</v>
      </c>
      <c r="U134" s="102">
        <v>64.13150059724376</v>
      </c>
      <c r="V134" s="57">
        <f t="shared" si="19"/>
        <v>1</v>
      </c>
      <c r="W134" s="106">
        <f t="shared" si="20"/>
        <v>2</v>
      </c>
      <c r="X134" s="55"/>
      <c r="Y134" s="54"/>
      <c r="Z134" s="145"/>
      <c r="AA134"/>
      <c r="AB134" s="147"/>
      <c r="AD134" s="149"/>
    </row>
    <row r="135" spans="1:30" s="40" customFormat="1" ht="12.75">
      <c r="A135" s="54">
        <v>272</v>
      </c>
      <c r="B135" s="2" t="s">
        <v>184</v>
      </c>
      <c r="C135" s="135">
        <v>47278</v>
      </c>
      <c r="D135" s="129">
        <v>47570</v>
      </c>
      <c r="E135" s="68">
        <v>553.1113837302762</v>
      </c>
      <c r="F135" s="95">
        <v>106.47466890897624</v>
      </c>
      <c r="G135" s="56" t="b">
        <f t="shared" si="14"/>
        <v>0</v>
      </c>
      <c r="H135" s="68">
        <v>5994.796734210415</v>
      </c>
      <c r="I135" s="68">
        <v>5274.080302711794</v>
      </c>
      <c r="J135" s="66">
        <f t="shared" si="15"/>
        <v>1</v>
      </c>
      <c r="K135" s="68">
        <v>559.456829815136</v>
      </c>
      <c r="L135" s="68">
        <v>354.7403825940719</v>
      </c>
      <c r="M135" s="56" t="b">
        <f t="shared" si="16"/>
        <v>0</v>
      </c>
      <c r="N135" s="58">
        <v>20.5</v>
      </c>
      <c r="O135" s="58">
        <v>21</v>
      </c>
      <c r="P135" s="59">
        <f t="shared" si="17"/>
        <v>1</v>
      </c>
      <c r="Q135" s="102">
        <v>35.419022303025336</v>
      </c>
      <c r="R135" s="102">
        <v>37.98869350182564</v>
      </c>
      <c r="S135" s="57">
        <f t="shared" si="18"/>
        <v>1</v>
      </c>
      <c r="T135" s="102">
        <v>86.81350738431411</v>
      </c>
      <c r="U135" s="102">
        <v>83.59043851868118</v>
      </c>
      <c r="V135" s="57">
        <f t="shared" si="19"/>
        <v>1</v>
      </c>
      <c r="W135" s="106">
        <f t="shared" si="20"/>
        <v>4</v>
      </c>
      <c r="X135" s="54"/>
      <c r="Y135" s="54"/>
      <c r="Z135" s="145"/>
      <c r="AA135"/>
      <c r="AB135" s="147"/>
      <c r="AD135" s="149"/>
    </row>
    <row r="136" spans="1:30" s="40" customFormat="1" ht="12.75">
      <c r="A136" s="54">
        <v>578</v>
      </c>
      <c r="B136" s="2" t="s">
        <v>186</v>
      </c>
      <c r="C136" s="135">
        <v>3564</v>
      </c>
      <c r="D136" s="129">
        <v>3488</v>
      </c>
      <c r="E136" s="68">
        <v>382.15488215488216</v>
      </c>
      <c r="F136" s="68">
        <v>448.68119266055044</v>
      </c>
      <c r="G136" s="56" t="b">
        <f t="shared" si="14"/>
        <v>0</v>
      </c>
      <c r="H136" s="68">
        <v>3225.3086419753085</v>
      </c>
      <c r="I136" s="68">
        <v>3196.961009174312</v>
      </c>
      <c r="J136" s="66" t="b">
        <f t="shared" si="15"/>
        <v>0</v>
      </c>
      <c r="K136" s="68">
        <v>261.5039281705948</v>
      </c>
      <c r="L136" s="68">
        <v>357.79816513761466</v>
      </c>
      <c r="M136" s="56" t="b">
        <f t="shared" si="16"/>
        <v>0</v>
      </c>
      <c r="N136" s="58">
        <v>22</v>
      </c>
      <c r="O136" s="58">
        <v>22</v>
      </c>
      <c r="P136" s="59">
        <f t="shared" si="17"/>
        <v>1</v>
      </c>
      <c r="Q136" s="102">
        <v>43.40388768898488</v>
      </c>
      <c r="R136" s="102">
        <v>43.796578590785906</v>
      </c>
      <c r="S136" s="57">
        <f t="shared" si="18"/>
        <v>1</v>
      </c>
      <c r="T136" s="102">
        <v>49.460322286409244</v>
      </c>
      <c r="U136" s="102">
        <v>47.74899671652682</v>
      </c>
      <c r="V136" s="57" t="b">
        <f t="shared" si="19"/>
        <v>0</v>
      </c>
      <c r="W136" s="106">
        <f t="shared" si="20"/>
        <v>2</v>
      </c>
      <c r="X136" s="54"/>
      <c r="Y136" s="54"/>
      <c r="Z136" s="145"/>
      <c r="AA136"/>
      <c r="AB136" s="147"/>
      <c r="AD136" s="149"/>
    </row>
    <row r="137" spans="1:32" s="40" customFormat="1" ht="12.75">
      <c r="A137" s="54">
        <v>86</v>
      </c>
      <c r="B137" s="2" t="s">
        <v>144</v>
      </c>
      <c r="C137" s="135">
        <v>8815</v>
      </c>
      <c r="D137" s="129">
        <v>8729</v>
      </c>
      <c r="E137" s="95">
        <v>285.6494611457743</v>
      </c>
      <c r="F137" s="95">
        <v>348.60808798258677</v>
      </c>
      <c r="G137" s="56" t="b">
        <f t="shared" si="14"/>
        <v>0</v>
      </c>
      <c r="H137" s="95">
        <v>3182.416335791265</v>
      </c>
      <c r="I137" s="95">
        <v>3347.004238744415</v>
      </c>
      <c r="J137" s="66" t="b">
        <f t="shared" si="15"/>
        <v>0</v>
      </c>
      <c r="K137" s="68">
        <v>467.72546795235394</v>
      </c>
      <c r="L137" s="68">
        <v>358.2311834116164</v>
      </c>
      <c r="M137" s="56" t="b">
        <f t="shared" si="16"/>
        <v>0</v>
      </c>
      <c r="N137" s="58">
        <v>21</v>
      </c>
      <c r="O137" s="113">
        <v>21</v>
      </c>
      <c r="P137" s="59">
        <f t="shared" si="17"/>
        <v>1</v>
      </c>
      <c r="Q137" s="102">
        <v>36.62234617121983</v>
      </c>
      <c r="R137" s="102">
        <v>33.58321124831142</v>
      </c>
      <c r="S137" s="57">
        <f t="shared" si="18"/>
        <v>1</v>
      </c>
      <c r="T137" s="102">
        <v>63.06354068488847</v>
      </c>
      <c r="U137" s="102">
        <v>65.0049948093158</v>
      </c>
      <c r="V137" s="57">
        <f t="shared" si="19"/>
        <v>1</v>
      </c>
      <c r="W137" s="106">
        <f t="shared" si="20"/>
        <v>3</v>
      </c>
      <c r="X137" s="54"/>
      <c r="Y137" s="54"/>
      <c r="Z137" s="145"/>
      <c r="AA137"/>
      <c r="AB137" s="147"/>
      <c r="AD137" s="149"/>
      <c r="AF137" s="30"/>
    </row>
    <row r="138" spans="1:30" s="40" customFormat="1" ht="12.75">
      <c r="A138" s="54">
        <v>244</v>
      </c>
      <c r="B138" s="2" t="s">
        <v>163</v>
      </c>
      <c r="C138" s="135">
        <v>16889</v>
      </c>
      <c r="D138" s="129">
        <v>17066</v>
      </c>
      <c r="E138" s="68">
        <v>201.5513055835159</v>
      </c>
      <c r="F138" s="68">
        <v>334.7005742411813</v>
      </c>
      <c r="G138" s="56" t="b">
        <f t="shared" si="14"/>
        <v>0</v>
      </c>
      <c r="H138" s="68">
        <v>1968.7370477825802</v>
      </c>
      <c r="I138" s="68">
        <v>2071.955935778741</v>
      </c>
      <c r="J138" s="66" t="b">
        <f t="shared" si="15"/>
        <v>0</v>
      </c>
      <c r="K138" s="68">
        <v>320.38605009177576</v>
      </c>
      <c r="L138" s="68">
        <v>358.6077581155514</v>
      </c>
      <c r="M138" s="56" t="b">
        <f t="shared" si="16"/>
        <v>0</v>
      </c>
      <c r="N138" s="58">
        <v>20.5</v>
      </c>
      <c r="O138" s="58">
        <v>20.5</v>
      </c>
      <c r="P138" s="59">
        <f t="shared" si="17"/>
        <v>1</v>
      </c>
      <c r="Q138" s="102">
        <v>54.976625244735686</v>
      </c>
      <c r="R138" s="102">
        <v>54.13536058687807</v>
      </c>
      <c r="S138" s="57" t="b">
        <f t="shared" si="18"/>
        <v>0</v>
      </c>
      <c r="T138" s="102">
        <v>49.605048320903755</v>
      </c>
      <c r="U138" s="102">
        <v>48.47157453497511</v>
      </c>
      <c r="V138" s="57" t="b">
        <f t="shared" si="19"/>
        <v>0</v>
      </c>
      <c r="W138" s="106">
        <f t="shared" si="20"/>
        <v>1</v>
      </c>
      <c r="X138" s="54"/>
      <c r="Y138" s="54"/>
      <c r="Z138" s="145"/>
      <c r="AA138"/>
      <c r="AB138" s="147"/>
      <c r="AD138" s="149"/>
    </row>
    <row r="139" spans="1:30" s="40" customFormat="1" ht="12.75">
      <c r="A139" s="54">
        <v>886</v>
      </c>
      <c r="B139" s="2" t="s">
        <v>226</v>
      </c>
      <c r="C139" s="135">
        <v>13322</v>
      </c>
      <c r="D139" s="129">
        <v>13352</v>
      </c>
      <c r="E139" s="68">
        <v>221.43822248911573</v>
      </c>
      <c r="F139" s="68">
        <v>-92.86998202516477</v>
      </c>
      <c r="G139" s="56" t="b">
        <f t="shared" si="14"/>
        <v>0</v>
      </c>
      <c r="H139" s="68">
        <v>1000.6755742381024</v>
      </c>
      <c r="I139" s="68">
        <v>1215.0239664469743</v>
      </c>
      <c r="J139" s="66" t="b">
        <f t="shared" si="15"/>
        <v>0</v>
      </c>
      <c r="K139" s="68">
        <v>684.6569584146524</v>
      </c>
      <c r="L139" s="68">
        <v>369.0832834032355</v>
      </c>
      <c r="M139" s="56" t="b">
        <f t="shared" si="16"/>
        <v>0</v>
      </c>
      <c r="N139" s="58">
        <v>20.5</v>
      </c>
      <c r="O139" s="58">
        <v>20.5</v>
      </c>
      <c r="P139" s="59">
        <f t="shared" si="17"/>
        <v>1</v>
      </c>
      <c r="Q139" s="102">
        <v>67.87202206313813</v>
      </c>
      <c r="R139" s="102">
        <v>63.45907301548996</v>
      </c>
      <c r="S139" s="57" t="b">
        <f t="shared" si="18"/>
        <v>0</v>
      </c>
      <c r="T139" s="102">
        <v>27.861662722502317</v>
      </c>
      <c r="U139" s="102">
        <v>31.62870309414088</v>
      </c>
      <c r="V139" s="57" t="b">
        <f t="shared" si="19"/>
        <v>0</v>
      </c>
      <c r="W139" s="106">
        <f t="shared" si="20"/>
        <v>1</v>
      </c>
      <c r="X139" s="54"/>
      <c r="Y139" s="54"/>
      <c r="Z139" s="145"/>
      <c r="AA139"/>
      <c r="AB139" s="147"/>
      <c r="AD139" s="149"/>
    </row>
    <row r="140" spans="1:30" s="40" customFormat="1" ht="12.75">
      <c r="A140" s="54">
        <v>410</v>
      </c>
      <c r="B140" s="2" t="s">
        <v>93</v>
      </c>
      <c r="C140" s="135">
        <v>18709</v>
      </c>
      <c r="D140" s="129">
        <v>18865</v>
      </c>
      <c r="E140" s="68">
        <v>323.9082794377038</v>
      </c>
      <c r="F140" s="68">
        <v>287.1455075536708</v>
      </c>
      <c r="G140" s="56" t="b">
        <f t="shared" si="14"/>
        <v>0</v>
      </c>
      <c r="H140" s="68">
        <v>3689.0801218664815</v>
      </c>
      <c r="I140" s="68">
        <v>3920.9647495361783</v>
      </c>
      <c r="J140" s="66" t="b">
        <f t="shared" si="15"/>
        <v>0</v>
      </c>
      <c r="K140" s="68">
        <v>-65.10235715431075</v>
      </c>
      <c r="L140" s="68">
        <v>377.3124834349324</v>
      </c>
      <c r="M140" s="56" t="b">
        <f t="shared" si="16"/>
        <v>0</v>
      </c>
      <c r="N140" s="58">
        <v>20.5</v>
      </c>
      <c r="O140" s="58">
        <v>21.5</v>
      </c>
      <c r="P140" s="59">
        <f t="shared" si="17"/>
        <v>1</v>
      </c>
      <c r="Q140" s="102">
        <v>26.316100692684575</v>
      </c>
      <c r="R140" s="102">
        <v>30.08823260491908</v>
      </c>
      <c r="S140" s="57">
        <f t="shared" si="18"/>
        <v>1</v>
      </c>
      <c r="T140" s="102">
        <v>79.80440187524657</v>
      </c>
      <c r="U140" s="102">
        <v>80.62007310520984</v>
      </c>
      <c r="V140" s="57">
        <f t="shared" si="19"/>
        <v>1</v>
      </c>
      <c r="W140" s="106">
        <f t="shared" si="20"/>
        <v>3</v>
      </c>
      <c r="X140" s="54"/>
      <c r="Y140" s="54"/>
      <c r="Z140" s="145"/>
      <c r="AA140"/>
      <c r="AB140" s="147"/>
      <c r="AD140" s="149"/>
    </row>
    <row r="141" spans="1:30" s="40" customFormat="1" ht="12.75">
      <c r="A141" s="54">
        <v>142</v>
      </c>
      <c r="B141" s="2" t="s">
        <v>131</v>
      </c>
      <c r="C141" s="135">
        <v>6950</v>
      </c>
      <c r="D141" s="129">
        <v>6910</v>
      </c>
      <c r="E141" s="68">
        <v>354.8201438848921</v>
      </c>
      <c r="F141" s="95">
        <v>306.36758321273516</v>
      </c>
      <c r="G141" s="56" t="b">
        <f t="shared" si="14"/>
        <v>0</v>
      </c>
      <c r="H141" s="95">
        <v>1583.021582733813</v>
      </c>
      <c r="I141" s="95">
        <v>1420.260492040521</v>
      </c>
      <c r="J141" s="66" t="b">
        <f t="shared" si="15"/>
        <v>0</v>
      </c>
      <c r="K141" s="68">
        <v>309.35251798561154</v>
      </c>
      <c r="L141" s="68">
        <v>381.62083936324166</v>
      </c>
      <c r="M141" s="56" t="b">
        <f t="shared" si="16"/>
        <v>0</v>
      </c>
      <c r="N141" s="58">
        <v>19.75</v>
      </c>
      <c r="O141" s="113">
        <v>20.25</v>
      </c>
      <c r="P141" s="59" t="b">
        <f t="shared" si="17"/>
        <v>0</v>
      </c>
      <c r="Q141" s="102">
        <v>64.17478609228944</v>
      </c>
      <c r="R141" s="102">
        <v>65.94967735480967</v>
      </c>
      <c r="S141" s="57" t="b">
        <f t="shared" si="18"/>
        <v>0</v>
      </c>
      <c r="T141" s="102">
        <v>33.531565568226874</v>
      </c>
      <c r="U141" s="102">
        <v>31.922109956833168</v>
      </c>
      <c r="V141" s="57" t="b">
        <f t="shared" si="19"/>
        <v>0</v>
      </c>
      <c r="W141" s="106">
        <f t="shared" si="20"/>
        <v>0</v>
      </c>
      <c r="X141" s="54"/>
      <c r="Y141" s="54"/>
      <c r="Z141" s="145"/>
      <c r="AA141"/>
      <c r="AB141" s="147"/>
      <c r="AD141" s="149"/>
    </row>
    <row r="142" spans="1:30" s="40" customFormat="1" ht="12.75">
      <c r="A142" s="54">
        <v>536</v>
      </c>
      <c r="B142" s="2" t="s">
        <v>233</v>
      </c>
      <c r="C142" s="135">
        <v>32847</v>
      </c>
      <c r="D142" s="129">
        <v>33162</v>
      </c>
      <c r="E142" s="68">
        <v>259.14086522361254</v>
      </c>
      <c r="F142" s="68">
        <v>240.90826850009046</v>
      </c>
      <c r="G142" s="56" t="b">
        <f t="shared" si="14"/>
        <v>0</v>
      </c>
      <c r="H142" s="68">
        <v>1398.2707705422108</v>
      </c>
      <c r="I142" s="68">
        <v>1994.0293106567758</v>
      </c>
      <c r="J142" s="66" t="b">
        <f t="shared" si="15"/>
        <v>0</v>
      </c>
      <c r="K142" s="68">
        <v>605.7783054769081</v>
      </c>
      <c r="L142" s="68">
        <v>383.8429527772752</v>
      </c>
      <c r="M142" s="56" t="b">
        <f t="shared" si="16"/>
        <v>0</v>
      </c>
      <c r="N142" s="58">
        <v>19.75</v>
      </c>
      <c r="O142" s="58">
        <v>19.75</v>
      </c>
      <c r="P142" s="59" t="b">
        <f t="shared" si="17"/>
        <v>0</v>
      </c>
      <c r="Q142" s="102">
        <v>53.85223191380195</v>
      </c>
      <c r="R142" s="102">
        <v>48.024650707921545</v>
      </c>
      <c r="S142" s="57" t="b">
        <f t="shared" si="18"/>
        <v>0</v>
      </c>
      <c r="T142" s="102">
        <v>38.73309780665783</v>
      </c>
      <c r="U142" s="102">
        <v>52.77989662401118</v>
      </c>
      <c r="V142" s="57" t="b">
        <f t="shared" si="19"/>
        <v>0</v>
      </c>
      <c r="W142" s="106">
        <f t="shared" si="20"/>
        <v>0</v>
      </c>
      <c r="X142" s="54"/>
      <c r="Y142" s="54"/>
      <c r="Z142" s="145"/>
      <c r="AA142"/>
      <c r="AB142" s="147"/>
      <c r="AD142" s="149"/>
    </row>
    <row r="143" spans="1:30" s="40" customFormat="1" ht="12.75">
      <c r="A143" s="54">
        <v>260</v>
      </c>
      <c r="B143" s="2" t="s">
        <v>61</v>
      </c>
      <c r="C143" s="135">
        <v>10986</v>
      </c>
      <c r="D143" s="129">
        <v>10832</v>
      </c>
      <c r="E143" s="68">
        <v>854.4511196067722</v>
      </c>
      <c r="F143" s="68">
        <v>849.1506646971935</v>
      </c>
      <c r="G143" s="56" t="b">
        <f t="shared" si="14"/>
        <v>0</v>
      </c>
      <c r="H143" s="68">
        <v>1981.4309120699072</v>
      </c>
      <c r="I143" s="68">
        <v>1602.658788774003</v>
      </c>
      <c r="J143" s="66" t="b">
        <f t="shared" si="15"/>
        <v>0</v>
      </c>
      <c r="K143" s="68">
        <v>-215.00091024940835</v>
      </c>
      <c r="L143" s="68">
        <v>386.90915805022155</v>
      </c>
      <c r="M143" s="56" t="b">
        <f t="shared" si="16"/>
        <v>0</v>
      </c>
      <c r="N143" s="58">
        <v>22.5</v>
      </c>
      <c r="O143" s="58">
        <v>22.5</v>
      </c>
      <c r="P143" s="59">
        <f t="shared" si="17"/>
        <v>1</v>
      </c>
      <c r="Q143" s="102">
        <v>45.421489296322854</v>
      </c>
      <c r="R143" s="102">
        <v>53.417781221574636</v>
      </c>
      <c r="S143" s="57" t="b">
        <f t="shared" si="18"/>
        <v>0</v>
      </c>
      <c r="T143" s="102">
        <v>36.81759439289332</v>
      </c>
      <c r="U143" s="102">
        <v>32.58914728682171</v>
      </c>
      <c r="V143" s="57" t="b">
        <f t="shared" si="19"/>
        <v>0</v>
      </c>
      <c r="W143" s="106">
        <f t="shared" si="20"/>
        <v>1</v>
      </c>
      <c r="X143" s="54"/>
      <c r="Y143" s="54"/>
      <c r="Z143" s="145"/>
      <c r="AA143"/>
      <c r="AB143" s="147"/>
      <c r="AD143" s="149"/>
    </row>
    <row r="144" spans="1:30" s="40" customFormat="1" ht="12.75">
      <c r="A144" s="54">
        <v>616</v>
      </c>
      <c r="B144" s="2" t="s">
        <v>265</v>
      </c>
      <c r="C144" s="135">
        <v>2013</v>
      </c>
      <c r="D144" s="129">
        <v>1971</v>
      </c>
      <c r="E144" s="68">
        <v>123.69597615499254</v>
      </c>
      <c r="F144" s="68">
        <v>205.98680872653475</v>
      </c>
      <c r="G144" s="56" t="b">
        <f t="shared" si="14"/>
        <v>0</v>
      </c>
      <c r="H144" s="68">
        <v>2870.3427719821166</v>
      </c>
      <c r="I144" s="68">
        <v>2864.5357686453576</v>
      </c>
      <c r="J144" s="66" t="b">
        <f t="shared" si="15"/>
        <v>0</v>
      </c>
      <c r="K144" s="68">
        <v>432.6875310481868</v>
      </c>
      <c r="L144" s="68">
        <v>391.6793505834602</v>
      </c>
      <c r="M144" s="56" t="b">
        <f t="shared" si="16"/>
        <v>0</v>
      </c>
      <c r="N144" s="58">
        <v>21</v>
      </c>
      <c r="O144" s="58">
        <v>22</v>
      </c>
      <c r="P144" s="59">
        <f t="shared" si="17"/>
        <v>1</v>
      </c>
      <c r="Q144" s="102">
        <v>42.22378058282687</v>
      </c>
      <c r="R144" s="102">
        <v>42.12526724206192</v>
      </c>
      <c r="S144" s="57">
        <f t="shared" si="18"/>
        <v>1</v>
      </c>
      <c r="T144" s="102">
        <v>58.542554871309015</v>
      </c>
      <c r="U144" s="102">
        <v>57.83985991722381</v>
      </c>
      <c r="V144" s="57">
        <f t="shared" si="19"/>
        <v>1</v>
      </c>
      <c r="W144" s="106">
        <f t="shared" si="20"/>
        <v>3</v>
      </c>
      <c r="X144" s="54"/>
      <c r="Y144" s="54"/>
      <c r="Z144" s="145"/>
      <c r="AA144"/>
      <c r="AB144" s="147"/>
      <c r="AD144" s="149"/>
    </row>
    <row r="145" spans="1:30" s="40" customFormat="1" ht="12.75">
      <c r="A145" s="54">
        <v>241</v>
      </c>
      <c r="B145" s="2" t="s">
        <v>20</v>
      </c>
      <c r="C145" s="135">
        <v>8469</v>
      </c>
      <c r="D145" s="129">
        <v>8388</v>
      </c>
      <c r="E145" s="68">
        <v>99.65757468414219</v>
      </c>
      <c r="F145" s="68">
        <v>192.89461134954698</v>
      </c>
      <c r="G145" s="56" t="b">
        <f t="shared" si="14"/>
        <v>0</v>
      </c>
      <c r="H145" s="68">
        <v>1860.7863974495217</v>
      </c>
      <c r="I145" s="68">
        <v>2069.504053409633</v>
      </c>
      <c r="J145" s="66" t="b">
        <f t="shared" si="15"/>
        <v>0</v>
      </c>
      <c r="K145" s="68">
        <v>432.75475262722875</v>
      </c>
      <c r="L145" s="68">
        <v>401.16833571769195</v>
      </c>
      <c r="M145" s="56" t="b">
        <f t="shared" si="16"/>
        <v>0</v>
      </c>
      <c r="N145" s="58">
        <v>21</v>
      </c>
      <c r="O145" s="58">
        <v>21.25</v>
      </c>
      <c r="P145" s="59">
        <f t="shared" si="17"/>
        <v>1</v>
      </c>
      <c r="Q145" s="102">
        <v>54.829157175398635</v>
      </c>
      <c r="R145" s="102">
        <v>52.88710198803944</v>
      </c>
      <c r="S145" s="57" t="b">
        <f t="shared" si="18"/>
        <v>0</v>
      </c>
      <c r="T145" s="102">
        <v>39.574156995339486</v>
      </c>
      <c r="U145" s="102">
        <v>43.37213879984253</v>
      </c>
      <c r="V145" s="57" t="b">
        <f t="shared" si="19"/>
        <v>0</v>
      </c>
      <c r="W145" s="106">
        <f t="shared" si="20"/>
        <v>1</v>
      </c>
      <c r="X145" s="54"/>
      <c r="Y145" s="54" t="s">
        <v>348</v>
      </c>
      <c r="Z145" s="145"/>
      <c r="AA145"/>
      <c r="AB145" s="147"/>
      <c r="AD145" s="149"/>
    </row>
    <row r="146" spans="1:30" s="40" customFormat="1" ht="12.75">
      <c r="A146" s="54">
        <v>588</v>
      </c>
      <c r="B146" s="2" t="s">
        <v>88</v>
      </c>
      <c r="C146" s="135">
        <v>1832</v>
      </c>
      <c r="D146" s="129">
        <v>1817</v>
      </c>
      <c r="E146" s="68">
        <v>362.9912663755459</v>
      </c>
      <c r="F146" s="68">
        <v>455.69620253164555</v>
      </c>
      <c r="G146" s="56" t="b">
        <f t="shared" si="14"/>
        <v>0</v>
      </c>
      <c r="H146" s="68">
        <v>3208.515283842795</v>
      </c>
      <c r="I146" s="68">
        <v>2919.647771051183</v>
      </c>
      <c r="J146" s="66" t="b">
        <f t="shared" si="15"/>
        <v>0</v>
      </c>
      <c r="K146" s="68">
        <v>257.09606986899564</v>
      </c>
      <c r="L146" s="68">
        <v>405.0632911392405</v>
      </c>
      <c r="M146" s="56" t="b">
        <f t="shared" si="16"/>
        <v>0</v>
      </c>
      <c r="N146" s="58">
        <v>21</v>
      </c>
      <c r="O146" s="58">
        <v>21</v>
      </c>
      <c r="P146" s="59">
        <f t="shared" si="17"/>
        <v>1</v>
      </c>
      <c r="Q146" s="102">
        <v>42.666281505019136</v>
      </c>
      <c r="R146" s="102">
        <v>42.136518771331055</v>
      </c>
      <c r="S146" s="57">
        <f t="shared" si="18"/>
        <v>1</v>
      </c>
      <c r="T146" s="102">
        <v>55.953058321479375</v>
      </c>
      <c r="U146" s="102">
        <v>50.869289786724856</v>
      </c>
      <c r="V146" s="57">
        <f t="shared" si="19"/>
        <v>1</v>
      </c>
      <c r="W146" s="106">
        <f t="shared" si="20"/>
        <v>3</v>
      </c>
      <c r="X146" s="54"/>
      <c r="Y146" s="54"/>
      <c r="Z146" s="145"/>
      <c r="AA146"/>
      <c r="AB146" s="147"/>
      <c r="AD146" s="149"/>
    </row>
    <row r="147" spans="1:30" s="40" customFormat="1" ht="12.75">
      <c r="A147" s="54">
        <v>743</v>
      </c>
      <c r="B147" s="2" t="s">
        <v>160</v>
      </c>
      <c r="C147" s="135">
        <v>60880</v>
      </c>
      <c r="D147" s="129">
        <v>61530</v>
      </c>
      <c r="E147" s="68">
        <v>184.23127463863338</v>
      </c>
      <c r="F147" s="68">
        <v>192.442710872745</v>
      </c>
      <c r="G147" s="56" t="b">
        <f t="shared" si="14"/>
        <v>0</v>
      </c>
      <c r="H147" s="68">
        <v>3147.6182654402105</v>
      </c>
      <c r="I147" s="68">
        <v>3662.522346822688</v>
      </c>
      <c r="J147" s="66" t="b">
        <f t="shared" si="15"/>
        <v>0</v>
      </c>
      <c r="K147" s="68">
        <v>505.04270696452033</v>
      </c>
      <c r="L147" s="68">
        <v>406.9397042093288</v>
      </c>
      <c r="M147" s="56" t="b">
        <f t="shared" si="16"/>
        <v>0</v>
      </c>
      <c r="N147" s="58">
        <v>21</v>
      </c>
      <c r="O147" s="58">
        <v>21</v>
      </c>
      <c r="P147" s="59">
        <f t="shared" si="17"/>
        <v>1</v>
      </c>
      <c r="Q147" s="102">
        <v>50.253949193934424</v>
      </c>
      <c r="R147" s="102">
        <v>46.642677069440055</v>
      </c>
      <c r="S147" s="57" t="b">
        <f t="shared" si="18"/>
        <v>0</v>
      </c>
      <c r="T147" s="102">
        <v>63.649166261685664</v>
      </c>
      <c r="U147" s="102">
        <v>70.19131393399324</v>
      </c>
      <c r="V147" s="57">
        <f t="shared" si="19"/>
        <v>1</v>
      </c>
      <c r="W147" s="106">
        <f t="shared" si="20"/>
        <v>2</v>
      </c>
      <c r="X147" s="54"/>
      <c r="Y147" s="54"/>
      <c r="Z147" s="145"/>
      <c r="AA147"/>
      <c r="AB147" s="147"/>
      <c r="AD147" s="149"/>
    </row>
    <row r="148" spans="1:32" s="40" customFormat="1" ht="12.75">
      <c r="A148" s="54">
        <v>751</v>
      </c>
      <c r="B148" s="2" t="s">
        <v>83</v>
      </c>
      <c r="C148" s="135">
        <v>3296</v>
      </c>
      <c r="D148" s="129">
        <v>3238</v>
      </c>
      <c r="E148" s="68">
        <v>-27.609223300970875</v>
      </c>
      <c r="F148" s="68">
        <v>166.46077825818406</v>
      </c>
      <c r="G148" s="56" t="b">
        <f t="shared" si="14"/>
        <v>0</v>
      </c>
      <c r="H148" s="68">
        <v>1640.7766990291261</v>
      </c>
      <c r="I148" s="68">
        <v>2002.4706609017912</v>
      </c>
      <c r="J148" s="66" t="b">
        <f t="shared" si="15"/>
        <v>0</v>
      </c>
      <c r="K148" s="68">
        <v>505.76456310679606</v>
      </c>
      <c r="L148" s="68">
        <v>428.9684990735022</v>
      </c>
      <c r="M148" s="56" t="b">
        <f t="shared" si="16"/>
        <v>0</v>
      </c>
      <c r="N148" s="58">
        <v>21.25</v>
      </c>
      <c r="O148" s="58">
        <v>21.75</v>
      </c>
      <c r="P148" s="59">
        <f t="shared" si="17"/>
        <v>1</v>
      </c>
      <c r="Q148" s="102">
        <v>55.63553174868876</v>
      </c>
      <c r="R148" s="102">
        <v>54.13571628036861</v>
      </c>
      <c r="S148" s="57" t="b">
        <f t="shared" si="18"/>
        <v>0</v>
      </c>
      <c r="T148" s="102">
        <v>34.004744639899734</v>
      </c>
      <c r="U148" s="102">
        <v>34.516228205015594</v>
      </c>
      <c r="V148" s="57" t="b">
        <f t="shared" si="19"/>
        <v>0</v>
      </c>
      <c r="W148" s="106">
        <f t="shared" si="20"/>
        <v>1</v>
      </c>
      <c r="X148" s="55"/>
      <c r="Y148" s="54"/>
      <c r="Z148" s="145"/>
      <c r="AA148"/>
      <c r="AB148" s="147"/>
      <c r="AD148" s="149"/>
      <c r="AF148" s="30"/>
    </row>
    <row r="149" spans="1:30" s="40" customFormat="1" ht="12.75">
      <c r="A149" s="54">
        <v>848</v>
      </c>
      <c r="B149" s="2" t="s">
        <v>56</v>
      </c>
      <c r="C149" s="135">
        <v>4794</v>
      </c>
      <c r="D149" s="129">
        <v>4738</v>
      </c>
      <c r="E149" s="68">
        <v>360.0333750521485</v>
      </c>
      <c r="F149" s="68">
        <v>376.53018151118613</v>
      </c>
      <c r="G149" s="56" t="b">
        <f t="shared" si="14"/>
        <v>0</v>
      </c>
      <c r="H149" s="68">
        <v>1773.6754276178556</v>
      </c>
      <c r="I149" s="68">
        <v>1537.9907133811735</v>
      </c>
      <c r="J149" s="66" t="b">
        <f t="shared" si="15"/>
        <v>0</v>
      </c>
      <c r="K149" s="68">
        <v>227.15894868585733</v>
      </c>
      <c r="L149" s="68">
        <v>429.92823976361336</v>
      </c>
      <c r="M149" s="56" t="b">
        <f t="shared" si="16"/>
        <v>0</v>
      </c>
      <c r="N149" s="58">
        <v>21.75</v>
      </c>
      <c r="O149" s="58">
        <v>21.75</v>
      </c>
      <c r="P149" s="59">
        <f t="shared" si="17"/>
        <v>1</v>
      </c>
      <c r="Q149" s="102">
        <v>50.348311268117136</v>
      </c>
      <c r="R149" s="102">
        <v>53.45459347043872</v>
      </c>
      <c r="S149" s="57" t="b">
        <f t="shared" si="18"/>
        <v>0</v>
      </c>
      <c r="T149" s="102">
        <v>37.39630819819146</v>
      </c>
      <c r="U149" s="102">
        <v>34.85118605457337</v>
      </c>
      <c r="V149" s="57" t="b">
        <f t="shared" si="19"/>
        <v>0</v>
      </c>
      <c r="W149" s="106">
        <f t="shared" si="20"/>
        <v>1</v>
      </c>
      <c r="X149" s="54"/>
      <c r="Y149" s="54"/>
      <c r="Z149" s="145"/>
      <c r="AA149"/>
      <c r="AB149" s="147"/>
      <c r="AD149" s="149"/>
    </row>
    <row r="150" spans="1:30" s="40" customFormat="1" ht="12.75">
      <c r="A150" s="54">
        <v>849</v>
      </c>
      <c r="B150" s="2" t="s">
        <v>80</v>
      </c>
      <c r="C150" s="135">
        <v>3354</v>
      </c>
      <c r="D150" s="129">
        <v>3311</v>
      </c>
      <c r="E150" s="68">
        <v>568.2766845557543</v>
      </c>
      <c r="F150" s="95">
        <v>551.7970401691332</v>
      </c>
      <c r="G150" s="56" t="b">
        <f t="shared" si="14"/>
        <v>0</v>
      </c>
      <c r="H150" s="68">
        <v>5224.209898628504</v>
      </c>
      <c r="I150" s="68">
        <v>5357.595892479613</v>
      </c>
      <c r="J150" s="66">
        <f t="shared" si="15"/>
        <v>1</v>
      </c>
      <c r="K150" s="68">
        <v>343.17233154442454</v>
      </c>
      <c r="L150" s="68">
        <v>430.08154636061613</v>
      </c>
      <c r="M150" s="56" t="b">
        <f t="shared" si="16"/>
        <v>0</v>
      </c>
      <c r="N150" s="58">
        <v>21.5</v>
      </c>
      <c r="O150" s="58">
        <v>21.5</v>
      </c>
      <c r="P150" s="59">
        <f t="shared" si="17"/>
        <v>1</v>
      </c>
      <c r="Q150" s="102">
        <v>34.465056218701775</v>
      </c>
      <c r="R150" s="102">
        <v>34.29442398069351</v>
      </c>
      <c r="S150" s="57">
        <f t="shared" si="18"/>
        <v>1</v>
      </c>
      <c r="T150" s="102">
        <v>69.90274755168662</v>
      </c>
      <c r="U150" s="102">
        <v>69.05325043924854</v>
      </c>
      <c r="V150" s="57">
        <f t="shared" si="19"/>
        <v>1</v>
      </c>
      <c r="W150" s="106">
        <f t="shared" si="20"/>
        <v>4</v>
      </c>
      <c r="X150" s="54"/>
      <c r="Y150" s="54"/>
      <c r="Z150" s="145"/>
      <c r="AA150"/>
      <c r="AB150" s="147"/>
      <c r="AD150" s="149"/>
    </row>
    <row r="151" spans="1:30" s="40" customFormat="1" ht="12.75">
      <c r="A151" s="54">
        <v>762</v>
      </c>
      <c r="B151" s="2" t="s">
        <v>271</v>
      </c>
      <c r="C151" s="135">
        <v>4336</v>
      </c>
      <c r="D151" s="129">
        <v>4278</v>
      </c>
      <c r="E151" s="68">
        <v>564.5756457564576</v>
      </c>
      <c r="F151" s="68">
        <v>451.37914913510986</v>
      </c>
      <c r="G151" s="56" t="b">
        <f t="shared" si="14"/>
        <v>0</v>
      </c>
      <c r="H151" s="68">
        <v>2264.529520295203</v>
      </c>
      <c r="I151" s="68">
        <v>2117.344553529687</v>
      </c>
      <c r="J151" s="66" t="b">
        <f t="shared" si="15"/>
        <v>0</v>
      </c>
      <c r="K151" s="68">
        <v>382.8413284132841</v>
      </c>
      <c r="L151" s="68">
        <v>434.7826086956522</v>
      </c>
      <c r="M151" s="56" t="b">
        <f t="shared" si="16"/>
        <v>0</v>
      </c>
      <c r="N151" s="58">
        <v>20.5</v>
      </c>
      <c r="O151" s="58">
        <v>20.5</v>
      </c>
      <c r="P151" s="59">
        <f t="shared" si="17"/>
        <v>1</v>
      </c>
      <c r="Q151" s="102">
        <v>51.36430825776038</v>
      </c>
      <c r="R151" s="102">
        <v>51.84475323430762</v>
      </c>
      <c r="S151" s="57" t="b">
        <f t="shared" si="18"/>
        <v>0</v>
      </c>
      <c r="T151" s="102">
        <v>37.729402577118314</v>
      </c>
      <c r="U151" s="102">
        <v>36.576903488668194</v>
      </c>
      <c r="V151" s="57" t="b">
        <f t="shared" si="19"/>
        <v>0</v>
      </c>
      <c r="W151" s="106">
        <f t="shared" si="20"/>
        <v>1</v>
      </c>
      <c r="X151" s="54"/>
      <c r="Y151" s="54"/>
      <c r="Z151" s="145"/>
      <c r="AA151"/>
      <c r="AB151" s="147"/>
      <c r="AD151" s="149"/>
    </row>
    <row r="152" spans="1:30" s="40" customFormat="1" ht="12.75">
      <c r="A152" s="54">
        <v>729</v>
      </c>
      <c r="B152" s="2" t="s">
        <v>207</v>
      </c>
      <c r="C152" s="135">
        <v>10084</v>
      </c>
      <c r="D152" s="129">
        <v>9915</v>
      </c>
      <c r="E152" s="68">
        <v>372.47124157080526</v>
      </c>
      <c r="F152" s="68">
        <v>391.02370146243067</v>
      </c>
      <c r="G152" s="56" t="b">
        <f t="shared" si="14"/>
        <v>0</v>
      </c>
      <c r="H152" s="68">
        <v>2772.411741372471</v>
      </c>
      <c r="I152" s="68">
        <v>2859.40494200706</v>
      </c>
      <c r="J152" s="66" t="b">
        <f t="shared" si="15"/>
        <v>0</v>
      </c>
      <c r="K152" s="68">
        <v>583.7961126537089</v>
      </c>
      <c r="L152" s="68">
        <v>440.24205748865353</v>
      </c>
      <c r="M152" s="56" t="b">
        <f t="shared" si="16"/>
        <v>0</v>
      </c>
      <c r="N152" s="58">
        <v>21</v>
      </c>
      <c r="O152" s="58">
        <v>21.5</v>
      </c>
      <c r="P152" s="59">
        <f t="shared" si="17"/>
        <v>1</v>
      </c>
      <c r="Q152" s="102">
        <v>52.67034185042586</v>
      </c>
      <c r="R152" s="102">
        <v>50.23983952555381</v>
      </c>
      <c r="S152" s="57" t="b">
        <f t="shared" si="18"/>
        <v>0</v>
      </c>
      <c r="T152" s="102">
        <v>44.77272727272727</v>
      </c>
      <c r="U152" s="102">
        <v>46.419350455224894</v>
      </c>
      <c r="V152" s="57" t="b">
        <f t="shared" si="19"/>
        <v>0</v>
      </c>
      <c r="W152" s="106">
        <f t="shared" si="20"/>
        <v>1</v>
      </c>
      <c r="X152" s="55"/>
      <c r="Y152" s="54"/>
      <c r="Z152" s="145"/>
      <c r="AA152"/>
      <c r="AB152" s="147"/>
      <c r="AD152" s="149"/>
    </row>
    <row r="153" spans="1:30" s="40" customFormat="1" ht="12.75">
      <c r="A153" s="54">
        <v>560</v>
      </c>
      <c r="B153" s="2" t="s">
        <v>63</v>
      </c>
      <c r="C153" s="135">
        <v>16288</v>
      </c>
      <c r="D153" s="129">
        <v>16326</v>
      </c>
      <c r="E153" s="68">
        <v>280.63605108055015</v>
      </c>
      <c r="F153" s="68">
        <v>188.41112336150925</v>
      </c>
      <c r="G153" s="56" t="b">
        <f t="shared" si="14"/>
        <v>0</v>
      </c>
      <c r="H153" s="68">
        <v>2105.476424361493</v>
      </c>
      <c r="I153" s="68">
        <v>2207.8280044101434</v>
      </c>
      <c r="J153" s="66" t="b">
        <f t="shared" si="15"/>
        <v>0</v>
      </c>
      <c r="K153" s="68">
        <v>422.0284872298625</v>
      </c>
      <c r="L153" s="68">
        <v>440.5855690309935</v>
      </c>
      <c r="M153" s="56" t="b">
        <f t="shared" si="16"/>
        <v>0</v>
      </c>
      <c r="N153" s="58">
        <v>20.5</v>
      </c>
      <c r="O153" s="58">
        <v>20.5</v>
      </c>
      <c r="P153" s="59">
        <f t="shared" si="17"/>
        <v>1</v>
      </c>
      <c r="Q153" s="102">
        <v>52.20645244658856</v>
      </c>
      <c r="R153" s="102">
        <v>51.06053309323897</v>
      </c>
      <c r="S153" s="57" t="b">
        <f t="shared" si="18"/>
        <v>0</v>
      </c>
      <c r="T153" s="102">
        <v>44.10243037446542</v>
      </c>
      <c r="U153" s="102">
        <v>46.786007450906105</v>
      </c>
      <c r="V153" s="57" t="b">
        <f t="shared" si="19"/>
        <v>0</v>
      </c>
      <c r="W153" s="106">
        <f t="shared" si="20"/>
        <v>1</v>
      </c>
      <c r="X153" s="54"/>
      <c r="Y153" s="54"/>
      <c r="Z153" s="145"/>
      <c r="AA153"/>
      <c r="AB153" s="147"/>
      <c r="AD153" s="149"/>
    </row>
    <row r="154" spans="1:30" s="40" customFormat="1" ht="12.75">
      <c r="A154" s="54">
        <v>563</v>
      </c>
      <c r="B154" s="2" t="s">
        <v>33</v>
      </c>
      <c r="C154" s="135">
        <v>7725</v>
      </c>
      <c r="D154" s="129">
        <v>7610</v>
      </c>
      <c r="E154" s="68">
        <v>482.3300970873786</v>
      </c>
      <c r="F154" s="68">
        <v>392.772667542707</v>
      </c>
      <c r="G154" s="56" t="b">
        <f t="shared" si="14"/>
        <v>0</v>
      </c>
      <c r="H154" s="68">
        <v>3386.4077669902913</v>
      </c>
      <c r="I154" s="68">
        <v>3817.3455978975035</v>
      </c>
      <c r="J154" s="66" t="b">
        <f t="shared" si="15"/>
        <v>0</v>
      </c>
      <c r="K154" s="68">
        <v>308.47896440129455</v>
      </c>
      <c r="L154" s="68">
        <v>442.04993429697765</v>
      </c>
      <c r="M154" s="56" t="b">
        <f t="shared" si="16"/>
        <v>0</v>
      </c>
      <c r="N154" s="58">
        <v>21.5</v>
      </c>
      <c r="O154" s="58">
        <v>21.75</v>
      </c>
      <c r="P154" s="59">
        <f t="shared" si="17"/>
        <v>1</v>
      </c>
      <c r="Q154" s="102">
        <v>48.930879395827894</v>
      </c>
      <c r="R154" s="102">
        <v>47.91371942771304</v>
      </c>
      <c r="S154" s="57">
        <f t="shared" si="18"/>
        <v>1</v>
      </c>
      <c r="T154" s="102">
        <v>60.70958777211672</v>
      </c>
      <c r="U154" s="102">
        <v>63.58965113134409</v>
      </c>
      <c r="V154" s="57">
        <f t="shared" si="19"/>
        <v>1</v>
      </c>
      <c r="W154" s="106">
        <f t="shared" si="20"/>
        <v>3</v>
      </c>
      <c r="X154" s="54"/>
      <c r="Y154" s="54" t="s">
        <v>348</v>
      </c>
      <c r="Z154" s="145"/>
      <c r="AA154"/>
      <c r="AB154" s="147"/>
      <c r="AD154" s="149"/>
    </row>
    <row r="155" spans="1:30" s="40" customFormat="1" ht="12.75">
      <c r="A155" s="54">
        <v>921</v>
      </c>
      <c r="B155" s="2" t="s">
        <v>48</v>
      </c>
      <c r="C155" s="135">
        <v>2244</v>
      </c>
      <c r="D155" s="129">
        <v>2191</v>
      </c>
      <c r="E155" s="68">
        <v>216.1319073083779</v>
      </c>
      <c r="F155" s="68">
        <v>279.32450935645824</v>
      </c>
      <c r="G155" s="56" t="b">
        <f t="shared" si="14"/>
        <v>0</v>
      </c>
      <c r="H155" s="68">
        <v>2338.2352941176473</v>
      </c>
      <c r="I155" s="68">
        <v>2667.2752167959834</v>
      </c>
      <c r="J155" s="66" t="b">
        <f t="shared" si="15"/>
        <v>0</v>
      </c>
      <c r="K155" s="68">
        <v>438.50267379679144</v>
      </c>
      <c r="L155" s="68">
        <v>446.82793245093563</v>
      </c>
      <c r="M155" s="56" t="b">
        <f t="shared" si="16"/>
        <v>0</v>
      </c>
      <c r="N155" s="58">
        <v>20.5</v>
      </c>
      <c r="O155" s="58">
        <v>21</v>
      </c>
      <c r="P155" s="59">
        <f t="shared" si="17"/>
        <v>1</v>
      </c>
      <c r="Q155" s="102">
        <v>57.89348549690918</v>
      </c>
      <c r="R155" s="102">
        <v>54.651097513052264</v>
      </c>
      <c r="S155" s="57" t="b">
        <f t="shared" si="18"/>
        <v>0</v>
      </c>
      <c r="T155" s="102">
        <v>36.37264618434093</v>
      </c>
      <c r="U155" s="102">
        <v>41.55519700202988</v>
      </c>
      <c r="V155" s="57" t="b">
        <f t="shared" si="19"/>
        <v>0</v>
      </c>
      <c r="W155" s="106">
        <f t="shared" si="20"/>
        <v>1</v>
      </c>
      <c r="X155" s="54"/>
      <c r="Y155" s="54"/>
      <c r="Z155" s="145"/>
      <c r="AA155"/>
      <c r="AB155" s="147"/>
      <c r="AD155" s="149"/>
    </row>
    <row r="156" spans="1:30" s="40" customFormat="1" ht="12.75">
      <c r="A156" s="54">
        <v>532</v>
      </c>
      <c r="B156" s="2" t="s">
        <v>115</v>
      </c>
      <c r="C156" s="135">
        <v>14890</v>
      </c>
      <c r="D156" s="129">
        <v>14825</v>
      </c>
      <c r="E156" s="68">
        <v>327.9382135661518</v>
      </c>
      <c r="F156" s="68">
        <v>648.3642495784148</v>
      </c>
      <c r="G156" s="56" t="b">
        <f t="shared" si="14"/>
        <v>0</v>
      </c>
      <c r="H156" s="68">
        <v>2980.5238415043655</v>
      </c>
      <c r="I156" s="68">
        <v>2996.2900505902194</v>
      </c>
      <c r="J156" s="66" t="b">
        <f t="shared" si="15"/>
        <v>0</v>
      </c>
      <c r="K156" s="68">
        <v>215.71524513096037</v>
      </c>
      <c r="L156" s="68">
        <v>456.59359190556495</v>
      </c>
      <c r="M156" s="56" t="b">
        <f t="shared" si="16"/>
        <v>0</v>
      </c>
      <c r="N156" s="58">
        <v>20.5</v>
      </c>
      <c r="O156" s="58">
        <v>20.75</v>
      </c>
      <c r="P156" s="59">
        <f t="shared" si="17"/>
        <v>1</v>
      </c>
      <c r="Q156" s="102">
        <v>46.06454701400247</v>
      </c>
      <c r="R156" s="102">
        <v>47.78807819780009</v>
      </c>
      <c r="S156" s="57">
        <f t="shared" si="18"/>
        <v>1</v>
      </c>
      <c r="T156" s="102">
        <v>66.28041145999558</v>
      </c>
      <c r="U156" s="102">
        <v>63.00143764782266</v>
      </c>
      <c r="V156" s="57">
        <f t="shared" si="19"/>
        <v>1</v>
      </c>
      <c r="W156" s="106">
        <f t="shared" si="20"/>
        <v>3</v>
      </c>
      <c r="X156" s="54" t="s">
        <v>346</v>
      </c>
      <c r="Y156" s="54"/>
      <c r="Z156" s="145"/>
      <c r="AA156"/>
      <c r="AB156" s="147"/>
      <c r="AD156" s="149"/>
    </row>
    <row r="157" spans="1:30" s="40" customFormat="1" ht="12.75">
      <c r="A157" s="54">
        <v>851</v>
      </c>
      <c r="B157" s="2" t="s">
        <v>155</v>
      </c>
      <c r="C157" s="135">
        <v>22322</v>
      </c>
      <c r="D157" s="129">
        <v>22199</v>
      </c>
      <c r="E157" s="68">
        <v>76.38204461965773</v>
      </c>
      <c r="F157" s="68">
        <v>76.17460245957025</v>
      </c>
      <c r="G157" s="56" t="b">
        <f t="shared" si="14"/>
        <v>0</v>
      </c>
      <c r="H157" s="68">
        <v>2220.2311620822506</v>
      </c>
      <c r="I157" s="68">
        <v>2537.81701878463</v>
      </c>
      <c r="J157" s="66" t="b">
        <f t="shared" si="15"/>
        <v>0</v>
      </c>
      <c r="K157" s="68">
        <v>659.1703252396738</v>
      </c>
      <c r="L157" s="68">
        <v>459.93062750574353</v>
      </c>
      <c r="M157" s="56" t="b">
        <f t="shared" si="16"/>
        <v>0</v>
      </c>
      <c r="N157" s="58">
        <v>20.5</v>
      </c>
      <c r="O157" s="58">
        <v>20.5</v>
      </c>
      <c r="P157" s="59">
        <f t="shared" si="17"/>
        <v>1</v>
      </c>
      <c r="Q157" s="102">
        <v>45.212491535807565</v>
      </c>
      <c r="R157" s="102">
        <v>40.496374221223576</v>
      </c>
      <c r="S157" s="57">
        <f t="shared" si="18"/>
        <v>1</v>
      </c>
      <c r="T157" s="102">
        <v>49.48165422188339</v>
      </c>
      <c r="U157" s="102">
        <v>54.06821639339443</v>
      </c>
      <c r="V157" s="57" t="b">
        <f t="shared" si="19"/>
        <v>0</v>
      </c>
      <c r="W157" s="106">
        <f t="shared" si="20"/>
        <v>2</v>
      </c>
      <c r="X157" s="54"/>
      <c r="Y157" s="54"/>
      <c r="Z157" s="145"/>
      <c r="AA157"/>
      <c r="AB157" s="147"/>
      <c r="AD157" s="149"/>
    </row>
    <row r="158" spans="1:30" s="40" customFormat="1" ht="12.75">
      <c r="A158" s="54">
        <v>562</v>
      </c>
      <c r="B158" s="2" t="s">
        <v>181</v>
      </c>
      <c r="C158" s="135">
        <v>9579</v>
      </c>
      <c r="D158" s="129">
        <v>9408</v>
      </c>
      <c r="E158" s="68">
        <v>0</v>
      </c>
      <c r="F158" s="68">
        <v>414.2219387755102</v>
      </c>
      <c r="G158" s="56" t="b">
        <f t="shared" si="14"/>
        <v>0</v>
      </c>
      <c r="H158" s="68">
        <v>2994.153878275394</v>
      </c>
      <c r="I158" s="68">
        <v>3079.4005102040815</v>
      </c>
      <c r="J158" s="66" t="b">
        <f t="shared" si="15"/>
        <v>0</v>
      </c>
      <c r="K158" s="68">
        <v>413.50871698507154</v>
      </c>
      <c r="L158" s="68">
        <v>469.6003401360544</v>
      </c>
      <c r="M158" s="56" t="b">
        <f t="shared" si="16"/>
        <v>0</v>
      </c>
      <c r="N158" s="58">
        <v>21.5</v>
      </c>
      <c r="O158" s="58">
        <v>22.25</v>
      </c>
      <c r="P158" s="59">
        <f t="shared" si="17"/>
        <v>1</v>
      </c>
      <c r="Q158" s="102">
        <v>40.62604508059662</v>
      </c>
      <c r="R158" s="102">
        <v>41.23575664689812</v>
      </c>
      <c r="S158" s="57">
        <f t="shared" si="18"/>
        <v>1</v>
      </c>
      <c r="T158" s="102">
        <v>54.47424711078282</v>
      </c>
      <c r="U158" s="102">
        <v>54.01883806333646</v>
      </c>
      <c r="V158" s="57">
        <f t="shared" si="19"/>
        <v>1</v>
      </c>
      <c r="W158" s="106">
        <f t="shared" si="20"/>
        <v>3</v>
      </c>
      <c r="X158" s="54"/>
      <c r="Y158" s="54"/>
      <c r="Z158" s="145"/>
      <c r="AA158"/>
      <c r="AB158" s="147"/>
      <c r="AD158" s="149"/>
    </row>
    <row r="159" spans="1:30" s="40" customFormat="1" ht="12.75">
      <c r="A159" s="54">
        <v>50</v>
      </c>
      <c r="B159" s="2" t="s">
        <v>183</v>
      </c>
      <c r="C159" s="135">
        <v>12314</v>
      </c>
      <c r="D159" s="129">
        <v>12128</v>
      </c>
      <c r="E159" s="68">
        <v>43.202858535000814</v>
      </c>
      <c r="F159" s="68">
        <v>263.43997361477574</v>
      </c>
      <c r="G159" s="56" t="b">
        <f t="shared" si="14"/>
        <v>0</v>
      </c>
      <c r="H159" s="68">
        <v>2010.0698392074064</v>
      </c>
      <c r="I159" s="68">
        <v>2195.8278364116095</v>
      </c>
      <c r="J159" s="66" t="b">
        <f t="shared" si="15"/>
        <v>0</v>
      </c>
      <c r="K159" s="68">
        <v>470.68377456553515</v>
      </c>
      <c r="L159" s="68">
        <v>471.38852242744065</v>
      </c>
      <c r="M159" s="56" t="b">
        <f t="shared" si="16"/>
        <v>0</v>
      </c>
      <c r="N159" s="58">
        <v>20.5</v>
      </c>
      <c r="O159" s="58">
        <v>20.5</v>
      </c>
      <c r="P159" s="59">
        <f t="shared" si="17"/>
        <v>1</v>
      </c>
      <c r="Q159" s="102">
        <v>49.141892911527854</v>
      </c>
      <c r="R159" s="102">
        <v>47.505919284897175</v>
      </c>
      <c r="S159" s="57">
        <f t="shared" si="18"/>
        <v>1</v>
      </c>
      <c r="T159" s="102">
        <v>47.471226064443364</v>
      </c>
      <c r="U159" s="102">
        <v>48.56358285411716</v>
      </c>
      <c r="V159" s="57" t="b">
        <f t="shared" si="19"/>
        <v>0</v>
      </c>
      <c r="W159" s="106">
        <f t="shared" si="20"/>
        <v>2</v>
      </c>
      <c r="Y159" s="54"/>
      <c r="Z159" s="145"/>
      <c r="AA159"/>
      <c r="AB159" s="147"/>
      <c r="AD159" s="149"/>
    </row>
    <row r="160" spans="1:30" s="40" customFormat="1" ht="12.75">
      <c r="A160" s="54">
        <v>753</v>
      </c>
      <c r="B160" s="2" t="s">
        <v>209</v>
      </c>
      <c r="C160" s="135">
        <v>19034</v>
      </c>
      <c r="D160" s="129">
        <v>19399</v>
      </c>
      <c r="E160" s="68">
        <v>344.8565724493012</v>
      </c>
      <c r="F160" s="68">
        <v>816.2791896489509</v>
      </c>
      <c r="G160" s="56" t="b">
        <f t="shared" si="14"/>
        <v>0</v>
      </c>
      <c r="H160" s="68">
        <v>2286.802563833141</v>
      </c>
      <c r="I160" s="68">
        <v>1996.3915665755967</v>
      </c>
      <c r="J160" s="66" t="b">
        <f t="shared" si="15"/>
        <v>0</v>
      </c>
      <c r="K160" s="68">
        <v>415.2043711253546</v>
      </c>
      <c r="L160" s="68">
        <v>472.1892881076344</v>
      </c>
      <c r="M160" s="56" t="b">
        <f t="shared" si="16"/>
        <v>0</v>
      </c>
      <c r="N160" s="58">
        <v>19.25</v>
      </c>
      <c r="O160" s="58">
        <v>19.25</v>
      </c>
      <c r="P160" s="59" t="b">
        <f t="shared" si="17"/>
        <v>0</v>
      </c>
      <c r="Q160" s="102">
        <v>60.614583942459504</v>
      </c>
      <c r="R160" s="102">
        <v>63.40155806151085</v>
      </c>
      <c r="S160" s="57" t="b">
        <f t="shared" si="18"/>
        <v>0</v>
      </c>
      <c r="T160" s="102">
        <v>55.076492844217796</v>
      </c>
      <c r="U160" s="102">
        <v>49.04774046002055</v>
      </c>
      <c r="V160" s="57" t="b">
        <f t="shared" si="19"/>
        <v>0</v>
      </c>
      <c r="W160" s="106">
        <f t="shared" si="20"/>
        <v>0</v>
      </c>
      <c r="X160" s="54"/>
      <c r="Y160" s="54"/>
      <c r="Z160" s="145"/>
      <c r="AA160"/>
      <c r="AB160" s="147"/>
      <c r="AD160" s="149"/>
    </row>
    <row r="161" spans="1:30" s="40" customFormat="1" ht="12.75">
      <c r="A161" s="54">
        <v>61</v>
      </c>
      <c r="B161" s="2" t="s">
        <v>232</v>
      </c>
      <c r="C161" s="135">
        <v>17521</v>
      </c>
      <c r="D161" s="129">
        <v>17422</v>
      </c>
      <c r="E161" s="68">
        <v>282.68934421551285</v>
      </c>
      <c r="F161" s="68">
        <v>381.3569050625646</v>
      </c>
      <c r="G161" s="56" t="b">
        <f t="shared" si="14"/>
        <v>0</v>
      </c>
      <c r="H161" s="68">
        <v>2101.24992865704</v>
      </c>
      <c r="I161" s="68">
        <v>2553.438181609459</v>
      </c>
      <c r="J161" s="66" t="b">
        <f t="shared" si="15"/>
        <v>0</v>
      </c>
      <c r="K161" s="68">
        <v>487.4721762456481</v>
      </c>
      <c r="L161" s="68">
        <v>491.2180002295948</v>
      </c>
      <c r="M161" s="56" t="b">
        <f t="shared" si="16"/>
        <v>0</v>
      </c>
      <c r="N161" s="58">
        <v>20</v>
      </c>
      <c r="O161" s="58">
        <v>20</v>
      </c>
      <c r="P161" s="59" t="b">
        <f t="shared" si="17"/>
        <v>0</v>
      </c>
      <c r="Q161" s="102">
        <v>58.54523084134052</v>
      </c>
      <c r="R161" s="102">
        <v>55.77957552640036</v>
      </c>
      <c r="S161" s="57" t="b">
        <f t="shared" si="18"/>
        <v>0</v>
      </c>
      <c r="T161" s="102">
        <v>40.65662030104474</v>
      </c>
      <c r="U161" s="102">
        <v>45.74066195864886</v>
      </c>
      <c r="V161" s="57" t="b">
        <f t="shared" si="19"/>
        <v>0</v>
      </c>
      <c r="W161" s="106">
        <f t="shared" si="20"/>
        <v>0</v>
      </c>
      <c r="X161" s="54"/>
      <c r="Y161" s="62"/>
      <c r="Z161" s="145"/>
      <c r="AA161"/>
      <c r="AB161" s="147"/>
      <c r="AD161" s="149"/>
    </row>
    <row r="162" spans="1:30" s="40" customFormat="1" ht="12.75">
      <c r="A162" s="54">
        <v>475</v>
      </c>
      <c r="B162" s="2" t="s">
        <v>165</v>
      </c>
      <c r="C162" s="135">
        <v>5573</v>
      </c>
      <c r="D162" s="129">
        <v>5545</v>
      </c>
      <c r="E162" s="68">
        <v>450.0269154853759</v>
      </c>
      <c r="F162" s="68">
        <v>260.95581605049597</v>
      </c>
      <c r="G162" s="56" t="b">
        <f t="shared" si="14"/>
        <v>0</v>
      </c>
      <c r="H162" s="68">
        <v>2262.874573838148</v>
      </c>
      <c r="I162" s="68">
        <v>2888.0072137060415</v>
      </c>
      <c r="J162" s="66" t="b">
        <f t="shared" si="15"/>
        <v>0</v>
      </c>
      <c r="K162" s="68">
        <v>491.8356361026377</v>
      </c>
      <c r="L162" s="68">
        <v>503.33633904418394</v>
      </c>
      <c r="M162" s="56" t="b">
        <f t="shared" si="16"/>
        <v>0</v>
      </c>
      <c r="N162" s="58">
        <v>21</v>
      </c>
      <c r="O162" s="58">
        <v>21.5</v>
      </c>
      <c r="P162" s="59">
        <f t="shared" si="17"/>
        <v>1</v>
      </c>
      <c r="Q162" s="102">
        <v>47.65603398436518</v>
      </c>
      <c r="R162" s="102">
        <v>43.57585494606381</v>
      </c>
      <c r="S162" s="57">
        <f t="shared" si="18"/>
        <v>1</v>
      </c>
      <c r="T162" s="102">
        <v>45.09103169251517</v>
      </c>
      <c r="U162" s="102">
        <v>54.6914119025197</v>
      </c>
      <c r="V162" s="57" t="b">
        <f t="shared" si="19"/>
        <v>0</v>
      </c>
      <c r="W162" s="106">
        <f t="shared" si="20"/>
        <v>2</v>
      </c>
      <c r="X162" s="54"/>
      <c r="Y162" s="54"/>
      <c r="Z162" s="145"/>
      <c r="AA162"/>
      <c r="AB162" s="147"/>
      <c r="AD162" s="149"/>
    </row>
    <row r="163" spans="1:30" s="40" customFormat="1" ht="12.75">
      <c r="A163" s="54">
        <v>98</v>
      </c>
      <c r="B163" s="2" t="s">
        <v>187</v>
      </c>
      <c r="C163" s="135">
        <v>21892</v>
      </c>
      <c r="D163" s="129">
        <v>21813</v>
      </c>
      <c r="E163" s="68">
        <v>331.673670747305</v>
      </c>
      <c r="F163" s="95">
        <v>315.5457754550039</v>
      </c>
      <c r="G163" s="56" t="b">
        <f t="shared" si="14"/>
        <v>0</v>
      </c>
      <c r="H163" s="68">
        <v>2336.3785857847615</v>
      </c>
      <c r="I163" s="68">
        <v>2460.0009168844267</v>
      </c>
      <c r="J163" s="66" t="b">
        <f t="shared" si="15"/>
        <v>0</v>
      </c>
      <c r="K163" s="68">
        <v>637.8585784761557</v>
      </c>
      <c r="L163" s="68">
        <v>513.822032732774</v>
      </c>
      <c r="M163" s="56" t="b">
        <f t="shared" si="16"/>
        <v>0</v>
      </c>
      <c r="N163" s="58">
        <v>20.75</v>
      </c>
      <c r="O163" s="58">
        <v>21</v>
      </c>
      <c r="P163" s="59">
        <f t="shared" si="17"/>
        <v>1</v>
      </c>
      <c r="Q163" s="102">
        <v>47.953544354051004</v>
      </c>
      <c r="R163" s="102">
        <v>45.635859013292176</v>
      </c>
      <c r="S163" s="57">
        <f t="shared" si="18"/>
        <v>1</v>
      </c>
      <c r="T163" s="102">
        <v>39.68803075427851</v>
      </c>
      <c r="U163" s="102">
        <v>42.139491319209746</v>
      </c>
      <c r="V163" s="57" t="b">
        <f t="shared" si="19"/>
        <v>0</v>
      </c>
      <c r="W163" s="106">
        <f t="shared" si="20"/>
        <v>2</v>
      </c>
      <c r="X163" s="54" t="s">
        <v>351</v>
      </c>
      <c r="Y163" s="54"/>
      <c r="Z163" s="145"/>
      <c r="AA163"/>
      <c r="AB163" s="147"/>
      <c r="AD163" s="149"/>
    </row>
    <row r="164" spans="1:30" s="40" customFormat="1" ht="12.75">
      <c r="A164" s="54">
        <v>82</v>
      </c>
      <c r="B164" s="2" t="s">
        <v>285</v>
      </c>
      <c r="C164" s="135">
        <v>9738</v>
      </c>
      <c r="D164" s="129">
        <v>9747</v>
      </c>
      <c r="E164" s="95">
        <v>304.99075785582255</v>
      </c>
      <c r="F164" s="95">
        <v>319.9958961731815</v>
      </c>
      <c r="G164" s="56" t="b">
        <f t="shared" si="14"/>
        <v>0</v>
      </c>
      <c r="H164" s="95">
        <v>2301.3965906757035</v>
      </c>
      <c r="I164" s="95">
        <v>2912.588488765774</v>
      </c>
      <c r="J164" s="66" t="b">
        <f t="shared" si="15"/>
        <v>0</v>
      </c>
      <c r="K164" s="68">
        <v>491.47668925857465</v>
      </c>
      <c r="L164" s="68">
        <v>516.9795834615779</v>
      </c>
      <c r="M164" s="56" t="b">
        <f t="shared" si="16"/>
        <v>0</v>
      </c>
      <c r="N164" s="58">
        <v>20</v>
      </c>
      <c r="O164" s="113">
        <v>20</v>
      </c>
      <c r="P164" s="59" t="b">
        <f t="shared" si="17"/>
        <v>0</v>
      </c>
      <c r="Q164" s="102">
        <v>46.1428869935224</v>
      </c>
      <c r="R164" s="102">
        <v>41.6</v>
      </c>
      <c r="S164" s="57">
        <f t="shared" si="18"/>
        <v>1</v>
      </c>
      <c r="T164" s="102">
        <v>54.7067692426644</v>
      </c>
      <c r="U164" s="102">
        <v>63.59183361077626</v>
      </c>
      <c r="V164" s="57">
        <f t="shared" si="19"/>
        <v>1</v>
      </c>
      <c r="W164" s="106">
        <f t="shared" si="20"/>
        <v>2</v>
      </c>
      <c r="X164" s="54"/>
      <c r="Y164" s="54"/>
      <c r="Z164" s="145"/>
      <c r="AA164"/>
      <c r="AB164" s="147"/>
      <c r="AD164" s="149"/>
    </row>
    <row r="165" spans="1:30" s="40" customFormat="1" ht="12.75">
      <c r="A165" s="54">
        <v>844</v>
      </c>
      <c r="B165" s="2" t="s">
        <v>176</v>
      </c>
      <c r="C165" s="135">
        <v>1627</v>
      </c>
      <c r="D165" s="129">
        <v>1608</v>
      </c>
      <c r="E165" s="68">
        <v>426.55193607867244</v>
      </c>
      <c r="F165" s="68">
        <v>32.33830845771144</v>
      </c>
      <c r="G165" s="56" t="b">
        <f t="shared" si="14"/>
        <v>0</v>
      </c>
      <c r="H165" s="68">
        <v>2039.9508297480024</v>
      </c>
      <c r="I165" s="68">
        <v>2310.323383084577</v>
      </c>
      <c r="J165" s="66" t="b">
        <f t="shared" si="15"/>
        <v>0</v>
      </c>
      <c r="K165" s="68">
        <v>606.0233558696988</v>
      </c>
      <c r="L165" s="68">
        <v>523.0099502487562</v>
      </c>
      <c r="M165" s="56" t="b">
        <f t="shared" si="16"/>
        <v>0</v>
      </c>
      <c r="N165" s="58">
        <v>19.75</v>
      </c>
      <c r="O165" s="58">
        <v>19.75</v>
      </c>
      <c r="P165" s="59" t="b">
        <f t="shared" si="17"/>
        <v>0</v>
      </c>
      <c r="Q165" s="102">
        <v>65.83411246160011</v>
      </c>
      <c r="R165" s="102">
        <v>63.32420335359743</v>
      </c>
      <c r="S165" s="57" t="b">
        <f t="shared" si="18"/>
        <v>0</v>
      </c>
      <c r="T165" s="102">
        <v>35.97189359718936</v>
      </c>
      <c r="U165" s="102">
        <v>39.60149439601494</v>
      </c>
      <c r="V165" s="57" t="b">
        <f t="shared" si="19"/>
        <v>0</v>
      </c>
      <c r="W165" s="106">
        <f t="shared" si="20"/>
        <v>0</v>
      </c>
      <c r="X165" s="54"/>
      <c r="Y165" s="54"/>
      <c r="Z165" s="145"/>
      <c r="AA165"/>
      <c r="AB165" s="147"/>
      <c r="AD165" s="149"/>
    </row>
    <row r="166" spans="1:30" s="40" customFormat="1" ht="12.75">
      <c r="A166" s="54">
        <v>257</v>
      </c>
      <c r="B166" s="2" t="s">
        <v>215</v>
      </c>
      <c r="C166" s="135">
        <v>38220</v>
      </c>
      <c r="D166" s="129">
        <v>38649</v>
      </c>
      <c r="E166" s="68">
        <v>312.2448979591837</v>
      </c>
      <c r="F166" s="68">
        <v>289.73582757639264</v>
      </c>
      <c r="G166" s="56" t="b">
        <f t="shared" si="14"/>
        <v>0</v>
      </c>
      <c r="H166" s="68">
        <v>2363.736263736264</v>
      </c>
      <c r="I166" s="68">
        <v>2405.1592537969937</v>
      </c>
      <c r="J166" s="66" t="b">
        <f t="shared" si="15"/>
        <v>0</v>
      </c>
      <c r="K166" s="68">
        <v>583.0193615907901</v>
      </c>
      <c r="L166" s="68">
        <v>533.1573908768662</v>
      </c>
      <c r="M166" s="56" t="b">
        <f t="shared" si="16"/>
        <v>0</v>
      </c>
      <c r="N166" s="58">
        <v>19.5</v>
      </c>
      <c r="O166" s="58">
        <v>19.5</v>
      </c>
      <c r="P166" s="59" t="b">
        <f t="shared" si="17"/>
        <v>0</v>
      </c>
      <c r="Q166" s="102">
        <v>38.64762634916383</v>
      </c>
      <c r="R166" s="102">
        <v>36.24831428381933</v>
      </c>
      <c r="S166" s="57">
        <f t="shared" si="18"/>
        <v>1</v>
      </c>
      <c r="T166" s="102">
        <v>57.042303338992646</v>
      </c>
      <c r="U166" s="102">
        <v>59.65040984823106</v>
      </c>
      <c r="V166" s="57">
        <f t="shared" si="19"/>
        <v>1</v>
      </c>
      <c r="W166" s="106">
        <f t="shared" si="20"/>
        <v>2</v>
      </c>
      <c r="X166" s="54"/>
      <c r="Y166" s="54"/>
      <c r="Z166" s="145"/>
      <c r="AA166"/>
      <c r="AB166" s="147"/>
      <c r="AD166" s="149"/>
    </row>
    <row r="167" spans="1:30" s="40" customFormat="1" ht="12.75">
      <c r="A167" s="54">
        <v>759</v>
      </c>
      <c r="B167" s="2" t="s">
        <v>292</v>
      </c>
      <c r="C167" s="135">
        <v>2273</v>
      </c>
      <c r="D167" s="129">
        <v>2224</v>
      </c>
      <c r="E167" s="68">
        <v>398.15222173339197</v>
      </c>
      <c r="F167" s="68">
        <v>489.658273381295</v>
      </c>
      <c r="G167" s="56" t="b">
        <f t="shared" si="14"/>
        <v>0</v>
      </c>
      <c r="H167" s="68">
        <v>4140.343158820941</v>
      </c>
      <c r="I167" s="68">
        <v>4125</v>
      </c>
      <c r="J167" s="66" t="b">
        <f t="shared" si="15"/>
        <v>0</v>
      </c>
      <c r="K167" s="68">
        <v>265.2881654201496</v>
      </c>
      <c r="L167" s="68">
        <v>534.1726618705036</v>
      </c>
      <c r="M167" s="56" t="b">
        <f t="shared" si="16"/>
        <v>0</v>
      </c>
      <c r="N167" s="58">
        <v>21</v>
      </c>
      <c r="O167" s="58">
        <v>21.5</v>
      </c>
      <c r="P167" s="59">
        <f t="shared" si="17"/>
        <v>1</v>
      </c>
      <c r="Q167" s="102">
        <v>34.75831667435543</v>
      </c>
      <c r="R167" s="102">
        <v>38.28360536438299</v>
      </c>
      <c r="S167" s="57">
        <f t="shared" si="18"/>
        <v>1</v>
      </c>
      <c r="T167" s="102">
        <v>41.99980127844202</v>
      </c>
      <c r="U167" s="102">
        <v>40.032491707845395</v>
      </c>
      <c r="V167" s="57" t="b">
        <f t="shared" si="19"/>
        <v>0</v>
      </c>
      <c r="W167" s="106">
        <f t="shared" si="20"/>
        <v>2</v>
      </c>
      <c r="X167" s="54"/>
      <c r="Y167" s="54"/>
      <c r="Z167" s="145"/>
      <c r="AA167"/>
      <c r="AB167" s="147"/>
      <c r="AD167" s="149"/>
    </row>
    <row r="168" spans="1:30" s="40" customFormat="1" ht="12.75">
      <c r="A168" s="54">
        <v>420</v>
      </c>
      <c r="B168" s="2" t="s">
        <v>238</v>
      </c>
      <c r="C168" s="135">
        <v>10015</v>
      </c>
      <c r="D168" s="129">
        <v>9953</v>
      </c>
      <c r="E168" s="68">
        <v>500.7488766849726</v>
      </c>
      <c r="F168" s="68">
        <v>544.1575404400684</v>
      </c>
      <c r="G168" s="56" t="b">
        <f t="shared" si="14"/>
        <v>0</v>
      </c>
      <c r="H168" s="68">
        <v>927.309036445332</v>
      </c>
      <c r="I168" s="68">
        <v>801.2659499648347</v>
      </c>
      <c r="J168" s="66" t="b">
        <f t="shared" si="15"/>
        <v>0</v>
      </c>
      <c r="K168" s="68">
        <v>515.8262606090863</v>
      </c>
      <c r="L168" s="68">
        <v>535.5169295689742</v>
      </c>
      <c r="M168" s="56" t="b">
        <f t="shared" si="16"/>
        <v>0</v>
      </c>
      <c r="N168" s="58">
        <v>20</v>
      </c>
      <c r="O168" s="58">
        <v>20</v>
      </c>
      <c r="P168" s="59" t="b">
        <f t="shared" si="17"/>
        <v>0</v>
      </c>
      <c r="Q168" s="102">
        <v>76.66716529543754</v>
      </c>
      <c r="R168" s="102">
        <v>77.62758539004783</v>
      </c>
      <c r="S168" s="57" t="b">
        <f t="shared" si="18"/>
        <v>0</v>
      </c>
      <c r="T168" s="102">
        <v>22.62080923127513</v>
      </c>
      <c r="U168" s="102">
        <v>21.45502994099647</v>
      </c>
      <c r="V168" s="57" t="b">
        <f t="shared" si="19"/>
        <v>0</v>
      </c>
      <c r="W168" s="106">
        <f t="shared" si="20"/>
        <v>0</v>
      </c>
      <c r="X168" s="54"/>
      <c r="Y168" s="54"/>
      <c r="Z168" s="145"/>
      <c r="AA168"/>
      <c r="AB168" s="147"/>
      <c r="AD168" s="149"/>
    </row>
    <row r="169" spans="1:30" s="40" customFormat="1" ht="12.75">
      <c r="A169" s="54">
        <v>748</v>
      </c>
      <c r="B169" s="2" t="s">
        <v>22</v>
      </c>
      <c r="C169" s="135">
        <v>5526</v>
      </c>
      <c r="D169" s="129">
        <v>5466</v>
      </c>
      <c r="E169" s="68">
        <v>301.6648570394498</v>
      </c>
      <c r="F169" s="68">
        <v>593.304061470911</v>
      </c>
      <c r="G169" s="56" t="b">
        <f t="shared" si="14"/>
        <v>0</v>
      </c>
      <c r="H169" s="68">
        <v>2617.444806369888</v>
      </c>
      <c r="I169" s="68">
        <v>3018.111964873765</v>
      </c>
      <c r="J169" s="66" t="b">
        <f t="shared" si="15"/>
        <v>0</v>
      </c>
      <c r="K169" s="68">
        <v>201.04958378574014</v>
      </c>
      <c r="L169" s="68">
        <v>547.2008781558727</v>
      </c>
      <c r="M169" s="56" t="b">
        <f t="shared" si="16"/>
        <v>0</v>
      </c>
      <c r="N169" s="58">
        <v>22</v>
      </c>
      <c r="O169" s="58">
        <v>22</v>
      </c>
      <c r="P169" s="59">
        <f t="shared" si="17"/>
        <v>1</v>
      </c>
      <c r="Q169" s="102">
        <v>47.52997463684574</v>
      </c>
      <c r="R169" s="102">
        <v>48.11486362564519</v>
      </c>
      <c r="S169" s="57">
        <f t="shared" si="18"/>
        <v>1</v>
      </c>
      <c r="T169" s="102">
        <v>45.626308532911196</v>
      </c>
      <c r="U169" s="102">
        <v>50.377373071275855</v>
      </c>
      <c r="V169" s="57" t="b">
        <f t="shared" si="19"/>
        <v>0</v>
      </c>
      <c r="W169" s="106">
        <f t="shared" si="20"/>
        <v>2</v>
      </c>
      <c r="X169" s="54"/>
      <c r="Y169" s="54"/>
      <c r="Z169" s="145"/>
      <c r="AA169"/>
      <c r="AB169" s="147"/>
      <c r="AD169" s="149"/>
    </row>
    <row r="170" spans="1:30" s="40" customFormat="1" ht="12.75">
      <c r="A170" s="54">
        <v>106</v>
      </c>
      <c r="B170" s="2" t="s">
        <v>193</v>
      </c>
      <c r="C170" s="135">
        <v>46366</v>
      </c>
      <c r="D170" s="129">
        <v>46463</v>
      </c>
      <c r="E170" s="68">
        <v>373.0319630763922</v>
      </c>
      <c r="F170" s="68">
        <v>325.07586681875904</v>
      </c>
      <c r="G170" s="56" t="b">
        <f t="shared" si="14"/>
        <v>0</v>
      </c>
      <c r="H170" s="68">
        <v>2575.72359056205</v>
      </c>
      <c r="I170" s="68">
        <v>2463.917525773196</v>
      </c>
      <c r="J170" s="66" t="b">
        <f t="shared" si="15"/>
        <v>0</v>
      </c>
      <c r="K170" s="68">
        <v>622.6545313376181</v>
      </c>
      <c r="L170" s="68">
        <v>549.9644878720702</v>
      </c>
      <c r="M170" s="56" t="b">
        <f t="shared" si="16"/>
        <v>0</v>
      </c>
      <c r="N170" s="58">
        <v>19.75</v>
      </c>
      <c r="O170" s="58">
        <v>19.75</v>
      </c>
      <c r="P170" s="59" t="b">
        <f t="shared" si="17"/>
        <v>0</v>
      </c>
      <c r="Q170" s="102">
        <v>53.100686465701344</v>
      </c>
      <c r="R170" s="102">
        <v>53.359944010818246</v>
      </c>
      <c r="S170" s="57" t="b">
        <f t="shared" si="18"/>
        <v>0</v>
      </c>
      <c r="T170" s="102">
        <v>53.50523366550735</v>
      </c>
      <c r="U170" s="102">
        <v>54.54040010210611</v>
      </c>
      <c r="V170" s="57">
        <f t="shared" si="19"/>
        <v>1</v>
      </c>
      <c r="W170" s="106">
        <f t="shared" si="20"/>
        <v>1</v>
      </c>
      <c r="X170" s="54"/>
      <c r="Y170" s="54"/>
      <c r="Z170" s="145"/>
      <c r="AA170"/>
      <c r="AB170" s="147"/>
      <c r="AD170" s="149"/>
    </row>
    <row r="171" spans="1:30" s="40" customFormat="1" ht="12.75">
      <c r="A171" s="54">
        <v>178</v>
      </c>
      <c r="B171" s="2" t="s">
        <v>130</v>
      </c>
      <c r="C171" s="135">
        <v>6616</v>
      </c>
      <c r="D171" s="129">
        <v>6548</v>
      </c>
      <c r="E171" s="68">
        <v>218.56106408706165</v>
      </c>
      <c r="F171" s="95">
        <v>278.5583384239462</v>
      </c>
      <c r="G171" s="56" t="b">
        <f t="shared" si="14"/>
        <v>0</v>
      </c>
      <c r="H171" s="68">
        <v>2312.4244256348247</v>
      </c>
      <c r="I171" s="68">
        <v>2634.086744043983</v>
      </c>
      <c r="J171" s="66" t="b">
        <f t="shared" si="15"/>
        <v>0</v>
      </c>
      <c r="K171" s="68">
        <v>509.22007255139056</v>
      </c>
      <c r="L171" s="68">
        <v>554.2150274893097</v>
      </c>
      <c r="M171" s="56" t="b">
        <f t="shared" si="16"/>
        <v>0</v>
      </c>
      <c r="N171" s="58">
        <v>19.75</v>
      </c>
      <c r="O171" s="58">
        <v>19.75</v>
      </c>
      <c r="P171" s="59" t="b">
        <f t="shared" si="17"/>
        <v>0</v>
      </c>
      <c r="Q171" s="102">
        <v>65.95854138296262</v>
      </c>
      <c r="R171" s="102">
        <v>64.73542706886873</v>
      </c>
      <c r="S171" s="57" t="b">
        <f t="shared" si="18"/>
        <v>0</v>
      </c>
      <c r="T171" s="102">
        <v>45.43082004648697</v>
      </c>
      <c r="U171" s="102">
        <v>50.26314107344513</v>
      </c>
      <c r="V171" s="57" t="b">
        <f t="shared" si="19"/>
        <v>0</v>
      </c>
      <c r="W171" s="106">
        <f t="shared" si="20"/>
        <v>0</v>
      </c>
      <c r="X171" s="54"/>
      <c r="Y171" s="54"/>
      <c r="Z171" s="145"/>
      <c r="AA171"/>
      <c r="AB171" s="147"/>
      <c r="AD171" s="149"/>
    </row>
    <row r="172" spans="1:30" s="40" customFormat="1" ht="12.75">
      <c r="A172" s="54">
        <v>151</v>
      </c>
      <c r="B172" s="2" t="s">
        <v>225</v>
      </c>
      <c r="C172" s="135">
        <v>2198</v>
      </c>
      <c r="D172" s="129">
        <v>2123</v>
      </c>
      <c r="E172" s="68">
        <v>255.6869881710646</v>
      </c>
      <c r="F172" s="68">
        <v>439.4724446537918</v>
      </c>
      <c r="G172" s="56" t="b">
        <f t="shared" si="14"/>
        <v>0</v>
      </c>
      <c r="H172" s="68">
        <v>1211.1010009099182</v>
      </c>
      <c r="I172" s="68">
        <v>1007.0654733867169</v>
      </c>
      <c r="J172" s="66" t="b">
        <f t="shared" si="15"/>
        <v>0</v>
      </c>
      <c r="K172" s="68">
        <v>358.0527752502275</v>
      </c>
      <c r="L172" s="68">
        <v>561.4696184644371</v>
      </c>
      <c r="M172" s="56" t="b">
        <f t="shared" si="16"/>
        <v>0</v>
      </c>
      <c r="N172" s="58">
        <v>22</v>
      </c>
      <c r="O172" s="58">
        <v>22</v>
      </c>
      <c r="P172" s="59">
        <f t="shared" si="17"/>
        <v>1</v>
      </c>
      <c r="Q172" s="102">
        <v>71.44548937652385</v>
      </c>
      <c r="R172" s="102">
        <v>74.06712528663748</v>
      </c>
      <c r="S172" s="57" t="b">
        <f t="shared" si="18"/>
        <v>0</v>
      </c>
      <c r="T172" s="102">
        <v>24.92841912884557</v>
      </c>
      <c r="U172" s="102">
        <v>21.601280075856348</v>
      </c>
      <c r="V172" s="57" t="b">
        <f t="shared" si="19"/>
        <v>0</v>
      </c>
      <c r="W172" s="106">
        <f t="shared" si="20"/>
        <v>1</v>
      </c>
      <c r="X172" s="55"/>
      <c r="Y172" s="54"/>
      <c r="Z172" s="145"/>
      <c r="AA172"/>
      <c r="AB172" s="147"/>
      <c r="AD172" s="149"/>
    </row>
    <row r="173" spans="1:30" s="40" customFormat="1" ht="12.75">
      <c r="A173" s="54">
        <v>139</v>
      </c>
      <c r="B173" s="2" t="s">
        <v>19</v>
      </c>
      <c r="C173" s="135">
        <v>9666</v>
      </c>
      <c r="D173" s="129">
        <v>9663</v>
      </c>
      <c r="E173" s="68">
        <v>439.58204014069935</v>
      </c>
      <c r="F173" s="68">
        <v>319.3625168167236</v>
      </c>
      <c r="G173" s="56" t="b">
        <f t="shared" si="14"/>
        <v>0</v>
      </c>
      <c r="H173" s="68">
        <v>2575.2120835919723</v>
      </c>
      <c r="I173" s="68">
        <v>2854.910483286764</v>
      </c>
      <c r="J173" s="66" t="b">
        <f t="shared" si="15"/>
        <v>0</v>
      </c>
      <c r="K173" s="68">
        <v>564.7630871094558</v>
      </c>
      <c r="L173" s="68">
        <v>574.1488150677843</v>
      </c>
      <c r="M173" s="56" t="b">
        <f t="shared" si="16"/>
        <v>0</v>
      </c>
      <c r="N173" s="58">
        <v>21.25</v>
      </c>
      <c r="O173" s="58">
        <v>21.25</v>
      </c>
      <c r="P173" s="59">
        <f t="shared" si="17"/>
        <v>1</v>
      </c>
      <c r="Q173" s="102">
        <v>49.8822951719357</v>
      </c>
      <c r="R173" s="102">
        <v>47.410528049182126</v>
      </c>
      <c r="S173" s="57">
        <f t="shared" si="18"/>
        <v>1</v>
      </c>
      <c r="T173" s="102">
        <v>51.68364437732127</v>
      </c>
      <c r="U173" s="102">
        <v>56.71824041300215</v>
      </c>
      <c r="V173" s="57">
        <f t="shared" si="19"/>
        <v>1</v>
      </c>
      <c r="W173" s="106">
        <f t="shared" si="20"/>
        <v>3</v>
      </c>
      <c r="X173" s="54"/>
      <c r="Y173" s="54"/>
      <c r="Z173" s="145"/>
      <c r="AA173"/>
      <c r="AB173" s="147"/>
      <c r="AD173" s="149"/>
    </row>
    <row r="174" spans="1:30" s="40" customFormat="1" ht="12.75">
      <c r="A174" s="54">
        <v>694</v>
      </c>
      <c r="B174" s="2" t="s">
        <v>222</v>
      </c>
      <c r="C174" s="135">
        <v>29350</v>
      </c>
      <c r="D174" s="129">
        <v>29269</v>
      </c>
      <c r="E174" s="68">
        <v>271.92504258943785</v>
      </c>
      <c r="F174" s="68">
        <v>388.5681096040179</v>
      </c>
      <c r="G174" s="56" t="b">
        <f t="shared" si="14"/>
        <v>0</v>
      </c>
      <c r="H174" s="68">
        <v>4045.4173764906304</v>
      </c>
      <c r="I174" s="68">
        <v>4041.9898185793845</v>
      </c>
      <c r="J174" s="66" t="b">
        <f t="shared" si="15"/>
        <v>0</v>
      </c>
      <c r="K174" s="68">
        <v>669.1311754684838</v>
      </c>
      <c r="L174" s="68">
        <v>576.3435716970173</v>
      </c>
      <c r="M174" s="56" t="b">
        <f t="shared" si="16"/>
        <v>0</v>
      </c>
      <c r="N174" s="58">
        <v>20.5</v>
      </c>
      <c r="O174" s="58">
        <v>20.5</v>
      </c>
      <c r="P174" s="59">
        <f t="shared" si="17"/>
        <v>1</v>
      </c>
      <c r="Q174" s="102">
        <v>38.99829639294802</v>
      </c>
      <c r="R174" s="102">
        <v>37.58691434752004</v>
      </c>
      <c r="S174" s="57">
        <f t="shared" si="18"/>
        <v>1</v>
      </c>
      <c r="T174" s="102">
        <v>76.06007886168663</v>
      </c>
      <c r="U174" s="102">
        <v>74.07836550727103</v>
      </c>
      <c r="V174" s="57">
        <f t="shared" si="19"/>
        <v>1</v>
      </c>
      <c r="W174" s="106">
        <f t="shared" si="20"/>
        <v>3</v>
      </c>
      <c r="X174" s="54"/>
      <c r="Y174" s="54"/>
      <c r="Z174" s="145"/>
      <c r="AA174"/>
      <c r="AB174" s="147"/>
      <c r="AD174" s="149"/>
    </row>
    <row r="175" spans="1:30" s="40" customFormat="1" ht="12.75">
      <c r="A175" s="54">
        <v>90</v>
      </c>
      <c r="B175" s="2" t="s">
        <v>253</v>
      </c>
      <c r="C175" s="135">
        <v>3638</v>
      </c>
      <c r="D175" s="129">
        <v>3574</v>
      </c>
      <c r="E175" s="95">
        <v>332.6003298515668</v>
      </c>
      <c r="F175" s="95">
        <v>426.4129826524902</v>
      </c>
      <c r="G175" s="56" t="b">
        <f t="shared" si="14"/>
        <v>0</v>
      </c>
      <c r="H175" s="68">
        <v>3994.2275975810885</v>
      </c>
      <c r="I175" s="95">
        <v>4191.382204812535</v>
      </c>
      <c r="J175" s="66" t="b">
        <f t="shared" si="15"/>
        <v>0</v>
      </c>
      <c r="K175" s="68">
        <v>571.192963166575</v>
      </c>
      <c r="L175" s="68">
        <v>582.8203693340795</v>
      </c>
      <c r="M175" s="56" t="b">
        <f t="shared" si="16"/>
        <v>0</v>
      </c>
      <c r="N175" s="58">
        <v>20.75</v>
      </c>
      <c r="O175" s="58">
        <v>20.75</v>
      </c>
      <c r="P175" s="59">
        <f t="shared" si="17"/>
        <v>1</v>
      </c>
      <c r="Q175" s="102">
        <v>41.26737352694257</v>
      </c>
      <c r="R175" s="102">
        <v>40.563937670047</v>
      </c>
      <c r="S175" s="57">
        <f t="shared" si="18"/>
        <v>1</v>
      </c>
      <c r="T175" s="102">
        <v>61.50909573761785</v>
      </c>
      <c r="U175" s="102">
        <v>61.58759124087591</v>
      </c>
      <c r="V175" s="57">
        <f t="shared" si="19"/>
        <v>1</v>
      </c>
      <c r="W175" s="106">
        <f t="shared" si="20"/>
        <v>3</v>
      </c>
      <c r="X175" s="54"/>
      <c r="Y175" s="54"/>
      <c r="Z175" s="145"/>
      <c r="AA175"/>
      <c r="AB175" s="147"/>
      <c r="AD175" s="149"/>
    </row>
    <row r="176" spans="1:30" s="40" customFormat="1" ht="12.75">
      <c r="A176" s="54">
        <v>418</v>
      </c>
      <c r="B176" s="2" t="s">
        <v>254</v>
      </c>
      <c r="C176" s="135">
        <v>22233</v>
      </c>
      <c r="D176" s="129">
        <v>22536</v>
      </c>
      <c r="E176" s="68">
        <v>196.01493275761257</v>
      </c>
      <c r="F176" s="68">
        <v>237.39794107206248</v>
      </c>
      <c r="G176" s="56" t="b">
        <f t="shared" si="14"/>
        <v>0</v>
      </c>
      <c r="H176" s="68">
        <v>2966.4012953717447</v>
      </c>
      <c r="I176" s="68">
        <v>3467.6073837415693</v>
      </c>
      <c r="J176" s="66" t="b">
        <f t="shared" si="15"/>
        <v>0</v>
      </c>
      <c r="K176" s="68">
        <v>808.0331039445869</v>
      </c>
      <c r="L176" s="68">
        <v>583.7770678026269</v>
      </c>
      <c r="M176" s="56" t="b">
        <f t="shared" si="16"/>
        <v>0</v>
      </c>
      <c r="N176" s="58">
        <v>20.5</v>
      </c>
      <c r="O176" s="58">
        <v>20.5</v>
      </c>
      <c r="P176" s="59">
        <f t="shared" si="17"/>
        <v>1</v>
      </c>
      <c r="Q176" s="102">
        <v>42.765164799534155</v>
      </c>
      <c r="R176" s="102">
        <v>37.57459022584787</v>
      </c>
      <c r="S176" s="57">
        <f t="shared" si="18"/>
        <v>1</v>
      </c>
      <c r="T176" s="102">
        <v>63.910939012584706</v>
      </c>
      <c r="U176" s="102">
        <v>71.34341546796459</v>
      </c>
      <c r="V176" s="57">
        <f t="shared" si="19"/>
        <v>1</v>
      </c>
      <c r="W176" s="106">
        <f t="shared" si="20"/>
        <v>3</v>
      </c>
      <c r="X176" s="54"/>
      <c r="Y176" s="54"/>
      <c r="Z176" s="145"/>
      <c r="AA176"/>
      <c r="AB176" s="147"/>
      <c r="AD176" s="149"/>
    </row>
    <row r="177" spans="1:30" s="40" customFormat="1" ht="12.75">
      <c r="A177" s="54">
        <v>145</v>
      </c>
      <c r="B177" s="2" t="s">
        <v>264</v>
      </c>
      <c r="C177" s="135">
        <v>12181</v>
      </c>
      <c r="D177" s="129">
        <v>12159</v>
      </c>
      <c r="E177" s="68">
        <v>129.54601428454149</v>
      </c>
      <c r="F177" s="68">
        <v>208.65202730487704</v>
      </c>
      <c r="G177" s="56" t="b">
        <f aca="true" t="shared" si="21" ref="G177:G240">IF(E177&lt;0,IF(F177&lt;0,1))</f>
        <v>0</v>
      </c>
      <c r="H177" s="68">
        <v>3724.078482883179</v>
      </c>
      <c r="I177" s="68">
        <v>3777.20207253886</v>
      </c>
      <c r="J177" s="66" t="b">
        <f aca="true" t="shared" si="22" ref="J177:J240">IF(H177&gt;4042,IF(I177&gt;4260,1))</f>
        <v>0</v>
      </c>
      <c r="K177" s="68">
        <v>635.826286840161</v>
      </c>
      <c r="L177" s="68">
        <v>594.04556295748</v>
      </c>
      <c r="M177" s="56" t="b">
        <f aca="true" t="shared" si="23" ref="M177:M240">IF(K177&lt;0,IF(L177&lt;0,1))</f>
        <v>0</v>
      </c>
      <c r="N177" s="58">
        <v>19.75</v>
      </c>
      <c r="O177" s="58">
        <v>20.25</v>
      </c>
      <c r="P177" s="59" t="b">
        <f aca="true" t="shared" si="24" ref="P177:P240">IF(N177&gt;20.25,IF(O177&gt;20.35,1))</f>
        <v>0</v>
      </c>
      <c r="Q177" s="102">
        <v>42.253444366934076</v>
      </c>
      <c r="R177" s="102">
        <v>41.312073975651124</v>
      </c>
      <c r="S177" s="57">
        <f aca="true" t="shared" si="25" ref="S177:S240">IF(Q177&lt;50,IF(R177&lt;50,1))</f>
        <v>1</v>
      </c>
      <c r="T177" s="102">
        <v>72.95392804445854</v>
      </c>
      <c r="U177" s="102">
        <v>72.27528875744375</v>
      </c>
      <c r="V177" s="57">
        <f aca="true" t="shared" si="26" ref="V177:V240">IF(T177&gt;50,IF(U177&gt;50,1))</f>
        <v>1</v>
      </c>
      <c r="W177" s="106">
        <f aca="true" t="shared" si="27" ref="W177:W240">G177+J177+M177+P177+S177+V177</f>
        <v>2</v>
      </c>
      <c r="X177" s="54"/>
      <c r="Y177" s="54"/>
      <c r="Z177" s="145"/>
      <c r="AA177"/>
      <c r="AB177" s="147"/>
      <c r="AD177" s="149"/>
    </row>
    <row r="178" spans="1:30" s="40" customFormat="1" ht="12.75">
      <c r="A178" s="54">
        <v>924</v>
      </c>
      <c r="B178" s="2" t="s">
        <v>122</v>
      </c>
      <c r="C178" s="135">
        <v>3342</v>
      </c>
      <c r="D178" s="129">
        <v>3302</v>
      </c>
      <c r="E178" s="68">
        <v>562.5374027528426</v>
      </c>
      <c r="F178" s="95">
        <v>1486.069049061175</v>
      </c>
      <c r="G178" s="56" t="b">
        <f t="shared" si="21"/>
        <v>0</v>
      </c>
      <c r="H178" s="68">
        <v>4283.961699581088</v>
      </c>
      <c r="I178" s="68">
        <v>3968.503937007874</v>
      </c>
      <c r="J178" s="66" t="b">
        <f t="shared" si="22"/>
        <v>0</v>
      </c>
      <c r="K178" s="68">
        <v>-387.7917414721723</v>
      </c>
      <c r="L178" s="68">
        <v>601.7565112053301</v>
      </c>
      <c r="M178" s="56" t="b">
        <f t="shared" si="23"/>
        <v>0</v>
      </c>
      <c r="N178" s="58">
        <v>22</v>
      </c>
      <c r="O178" s="58">
        <v>22</v>
      </c>
      <c r="P178" s="59">
        <f t="shared" si="24"/>
        <v>1</v>
      </c>
      <c r="Q178" s="102">
        <v>27.846959807626245</v>
      </c>
      <c r="R178" s="102">
        <v>37.883257005355894</v>
      </c>
      <c r="S178" s="57">
        <f t="shared" si="25"/>
        <v>1</v>
      </c>
      <c r="T178" s="102">
        <v>68.5397850341248</v>
      </c>
      <c r="U178" s="102">
        <v>58.51952237931287</v>
      </c>
      <c r="V178" s="57">
        <f t="shared" si="26"/>
        <v>1</v>
      </c>
      <c r="W178" s="32">
        <f t="shared" si="27"/>
        <v>3</v>
      </c>
      <c r="X178" s="100"/>
      <c r="Y178" s="54"/>
      <c r="Z178" s="145"/>
      <c r="AA178"/>
      <c r="AB178" s="147"/>
      <c r="AD178" s="149"/>
    </row>
    <row r="179" spans="1:30" s="40" customFormat="1" ht="12.75">
      <c r="A179" s="54">
        <v>400</v>
      </c>
      <c r="B179" s="2" t="s">
        <v>114</v>
      </c>
      <c r="C179" s="135">
        <v>8542</v>
      </c>
      <c r="D179" s="129">
        <v>8520</v>
      </c>
      <c r="E179" s="68">
        <v>194.21681105127607</v>
      </c>
      <c r="F179" s="95">
        <v>301.76056338028167</v>
      </c>
      <c r="G179" s="56" t="b">
        <f t="shared" si="21"/>
        <v>0</v>
      </c>
      <c r="H179" s="68">
        <v>1510.7703114024816</v>
      </c>
      <c r="I179" s="68">
        <v>1575.7042253521126</v>
      </c>
      <c r="J179" s="66" t="b">
        <f t="shared" si="22"/>
        <v>0</v>
      </c>
      <c r="K179" s="68">
        <v>551.3931163661906</v>
      </c>
      <c r="L179" s="68">
        <v>607.981220657277</v>
      </c>
      <c r="M179" s="56" t="b">
        <f t="shared" si="23"/>
        <v>0</v>
      </c>
      <c r="N179" s="58">
        <v>20.25</v>
      </c>
      <c r="O179" s="58">
        <v>20.75</v>
      </c>
      <c r="P179" s="59" t="b">
        <f t="shared" si="24"/>
        <v>0</v>
      </c>
      <c r="Q179" s="102">
        <v>63.03784168516667</v>
      </c>
      <c r="R179" s="102">
        <v>62.387136467184355</v>
      </c>
      <c r="S179" s="57" t="b">
        <f t="shared" si="25"/>
        <v>0</v>
      </c>
      <c r="T179" s="102">
        <v>37.11230876216968</v>
      </c>
      <c r="U179" s="102">
        <v>37.56301802956507</v>
      </c>
      <c r="V179" s="57" t="b">
        <f t="shared" si="26"/>
        <v>0</v>
      </c>
      <c r="W179" s="106">
        <f t="shared" si="27"/>
        <v>0</v>
      </c>
      <c r="X179" s="54"/>
      <c r="Y179" s="54"/>
      <c r="Z179" s="145"/>
      <c r="AA179"/>
      <c r="AB179" s="147"/>
      <c r="AD179" s="149"/>
    </row>
    <row r="180" spans="1:30" s="40" customFormat="1" ht="12.75">
      <c r="A180" s="54">
        <v>233</v>
      </c>
      <c r="B180" s="2" t="s">
        <v>120</v>
      </c>
      <c r="C180" s="135">
        <v>16908</v>
      </c>
      <c r="D180" s="129">
        <v>16784</v>
      </c>
      <c r="E180" s="68">
        <v>328.36527087769105</v>
      </c>
      <c r="F180" s="68">
        <v>363.441372735939</v>
      </c>
      <c r="G180" s="56" t="b">
        <f t="shared" si="21"/>
        <v>0</v>
      </c>
      <c r="H180" s="68">
        <v>2150.9936124911287</v>
      </c>
      <c r="I180" s="68">
        <v>2297.0686367969492</v>
      </c>
      <c r="J180" s="66" t="b">
        <f t="shared" si="22"/>
        <v>0</v>
      </c>
      <c r="K180" s="68">
        <v>469.18618405488525</v>
      </c>
      <c r="L180" s="68">
        <v>612.0114394661582</v>
      </c>
      <c r="M180" s="56" t="b">
        <f t="shared" si="23"/>
        <v>0</v>
      </c>
      <c r="N180" s="58">
        <v>21.75</v>
      </c>
      <c r="O180" s="58">
        <v>21.75</v>
      </c>
      <c r="P180" s="59">
        <f t="shared" si="24"/>
        <v>1</v>
      </c>
      <c r="Q180" s="102">
        <v>54.29913331764369</v>
      </c>
      <c r="R180" s="102">
        <v>53.824036802760205</v>
      </c>
      <c r="S180" s="57" t="b">
        <f t="shared" si="25"/>
        <v>0</v>
      </c>
      <c r="T180" s="102">
        <v>38.410735061276974</v>
      </c>
      <c r="U180" s="102">
        <v>40.5079376131458</v>
      </c>
      <c r="V180" s="57" t="b">
        <f t="shared" si="26"/>
        <v>0</v>
      </c>
      <c r="W180" s="106">
        <f t="shared" si="27"/>
        <v>1</v>
      </c>
      <c r="X180" s="54"/>
      <c r="Y180" s="54"/>
      <c r="Z180" s="145"/>
      <c r="AA180"/>
      <c r="AB180" s="147"/>
      <c r="AD180" s="149"/>
    </row>
    <row r="181" spans="1:30" s="40" customFormat="1" ht="12.75">
      <c r="A181" s="54">
        <v>785</v>
      </c>
      <c r="B181" s="2" t="s">
        <v>38</v>
      </c>
      <c r="C181" s="135">
        <v>3139</v>
      </c>
      <c r="D181" s="129">
        <v>3074</v>
      </c>
      <c r="E181" s="68">
        <v>1014.335775724753</v>
      </c>
      <c r="F181" s="95">
        <v>783.3441769681198</v>
      </c>
      <c r="G181" s="56" t="b">
        <f t="shared" si="21"/>
        <v>0</v>
      </c>
      <c r="H181" s="68">
        <v>4286.3969417011795</v>
      </c>
      <c r="I181" s="68">
        <v>4325.309043591412</v>
      </c>
      <c r="J181" s="66">
        <f t="shared" si="22"/>
        <v>1</v>
      </c>
      <c r="K181" s="68">
        <v>358.3943931188276</v>
      </c>
      <c r="L181" s="68">
        <v>635.0032530904359</v>
      </c>
      <c r="M181" s="56" t="b">
        <f t="shared" si="23"/>
        <v>0</v>
      </c>
      <c r="N181" s="58">
        <v>21.5</v>
      </c>
      <c r="O181" s="58">
        <v>21.5</v>
      </c>
      <c r="P181" s="59">
        <f t="shared" si="24"/>
        <v>1</v>
      </c>
      <c r="Q181" s="102">
        <v>47.61148078260006</v>
      </c>
      <c r="R181" s="102">
        <v>49.19464830811197</v>
      </c>
      <c r="S181" s="57">
        <f t="shared" si="25"/>
        <v>1</v>
      </c>
      <c r="T181" s="102">
        <v>55.38671615139526</v>
      </c>
      <c r="U181" s="102">
        <v>54.55027202713206</v>
      </c>
      <c r="V181" s="57">
        <f t="shared" si="26"/>
        <v>1</v>
      </c>
      <c r="W181" s="106">
        <f t="shared" si="27"/>
        <v>4</v>
      </c>
      <c r="X181" s="54"/>
      <c r="Y181" s="54" t="s">
        <v>348</v>
      </c>
      <c r="Z181" s="145"/>
      <c r="AA181"/>
      <c r="AB181" s="147"/>
      <c r="AD181" s="149"/>
    </row>
    <row r="182" spans="1:30" s="40" customFormat="1" ht="12.75">
      <c r="A182" s="54">
        <v>172</v>
      </c>
      <c r="B182" s="2" t="s">
        <v>126</v>
      </c>
      <c r="C182" s="135">
        <v>4782</v>
      </c>
      <c r="D182" s="129">
        <v>4688</v>
      </c>
      <c r="E182" s="68">
        <v>638.2266833960686</v>
      </c>
      <c r="F182" s="68">
        <v>747.0136518771332</v>
      </c>
      <c r="G182" s="56" t="b">
        <f t="shared" si="21"/>
        <v>0</v>
      </c>
      <c r="H182" s="68">
        <v>3606.440819740694</v>
      </c>
      <c r="I182" s="68">
        <v>2946.88566552901</v>
      </c>
      <c r="J182" s="66" t="b">
        <f t="shared" si="22"/>
        <v>0</v>
      </c>
      <c r="K182" s="68">
        <v>158.30196570472606</v>
      </c>
      <c r="L182" s="68">
        <v>642.9180887372014</v>
      </c>
      <c r="M182" s="56" t="b">
        <f t="shared" si="23"/>
        <v>0</v>
      </c>
      <c r="N182" s="58">
        <v>21</v>
      </c>
      <c r="O182" s="58">
        <v>21</v>
      </c>
      <c r="P182" s="59">
        <f t="shared" si="24"/>
        <v>1</v>
      </c>
      <c r="Q182" s="102">
        <v>24.74537037037037</v>
      </c>
      <c r="R182" s="102">
        <v>33.1219961141221</v>
      </c>
      <c r="S182" s="57">
        <f t="shared" si="25"/>
        <v>1</v>
      </c>
      <c r="T182" s="102">
        <v>61.13068181818182</v>
      </c>
      <c r="U182" s="102">
        <v>50.29951853095958</v>
      </c>
      <c r="V182" s="57">
        <f t="shared" si="26"/>
        <v>1</v>
      </c>
      <c r="W182" s="106">
        <f t="shared" si="27"/>
        <v>3</v>
      </c>
      <c r="X182" s="54"/>
      <c r="Y182" s="54"/>
      <c r="Z182" s="145"/>
      <c r="AA182"/>
      <c r="AB182" s="147"/>
      <c r="AD182" s="149"/>
    </row>
    <row r="183" spans="1:30" s="40" customFormat="1" ht="12.75">
      <c r="A183" s="54">
        <v>283</v>
      </c>
      <c r="B183" s="2" t="s">
        <v>149</v>
      </c>
      <c r="C183" s="135">
        <v>2104</v>
      </c>
      <c r="D183" s="129">
        <v>2102</v>
      </c>
      <c r="E183" s="68">
        <v>277.09125475285174</v>
      </c>
      <c r="F183" s="68">
        <v>168.88677450047572</v>
      </c>
      <c r="G183" s="56" t="b">
        <f t="shared" si="21"/>
        <v>0</v>
      </c>
      <c r="H183" s="68">
        <v>4788.973384030419</v>
      </c>
      <c r="I183" s="68">
        <v>4472.882968601332</v>
      </c>
      <c r="J183" s="66">
        <f t="shared" si="22"/>
        <v>1</v>
      </c>
      <c r="K183" s="68">
        <v>953.8973384030418</v>
      </c>
      <c r="L183" s="68">
        <v>651.2844909609895</v>
      </c>
      <c r="M183" s="56" t="b">
        <f t="shared" si="23"/>
        <v>0</v>
      </c>
      <c r="N183" s="58">
        <v>21.5</v>
      </c>
      <c r="O183" s="58">
        <v>21.5</v>
      </c>
      <c r="P183" s="59">
        <f t="shared" si="24"/>
        <v>1</v>
      </c>
      <c r="Q183" s="102">
        <v>34.15955254636444</v>
      </c>
      <c r="R183" s="102">
        <v>31.94753773818362</v>
      </c>
      <c r="S183" s="57">
        <f t="shared" si="25"/>
        <v>1</v>
      </c>
      <c r="T183" s="102">
        <v>89.78764791700438</v>
      </c>
      <c r="U183" s="102">
        <v>84.60168769838198</v>
      </c>
      <c r="V183" s="57">
        <f t="shared" si="26"/>
        <v>1</v>
      </c>
      <c r="W183" s="106">
        <f t="shared" si="27"/>
        <v>4</v>
      </c>
      <c r="X183" s="54" t="s">
        <v>351</v>
      </c>
      <c r="Y183" s="54"/>
      <c r="Z183" s="145"/>
      <c r="AA183"/>
      <c r="AB183" s="147"/>
      <c r="AD183" s="149"/>
    </row>
    <row r="184" spans="1:30" s="40" customFormat="1" ht="12.75">
      <c r="A184" s="54">
        <v>850</v>
      </c>
      <c r="B184" s="2" t="s">
        <v>86</v>
      </c>
      <c r="C184" s="135">
        <v>2472</v>
      </c>
      <c r="D184" s="129">
        <v>2431</v>
      </c>
      <c r="E184" s="68">
        <v>618.9320388349514</v>
      </c>
      <c r="F184" s="68">
        <v>238.58494446729742</v>
      </c>
      <c r="G184" s="56" t="b">
        <f t="shared" si="21"/>
        <v>0</v>
      </c>
      <c r="H184" s="68">
        <v>819.1747572815534</v>
      </c>
      <c r="I184" s="68">
        <v>1497.737556561086</v>
      </c>
      <c r="J184" s="66" t="b">
        <f t="shared" si="22"/>
        <v>0</v>
      </c>
      <c r="K184" s="68">
        <v>625.8090614886731</v>
      </c>
      <c r="L184" s="68">
        <v>680.3784450843274</v>
      </c>
      <c r="M184" s="56" t="b">
        <f t="shared" si="23"/>
        <v>0</v>
      </c>
      <c r="N184" s="58">
        <v>20.5</v>
      </c>
      <c r="O184" s="58">
        <v>20.5</v>
      </c>
      <c r="P184" s="59">
        <f t="shared" si="24"/>
        <v>1</v>
      </c>
      <c r="Q184" s="102">
        <v>65.35607675906184</v>
      </c>
      <c r="R184" s="102">
        <v>56.180671355035166</v>
      </c>
      <c r="S184" s="57" t="b">
        <f t="shared" si="25"/>
        <v>0</v>
      </c>
      <c r="T184" s="102">
        <v>25.261821643922563</v>
      </c>
      <c r="U184" s="102">
        <v>37.66717133484734</v>
      </c>
      <c r="V184" s="57" t="b">
        <f t="shared" si="26"/>
        <v>0</v>
      </c>
      <c r="W184" s="106">
        <f t="shared" si="27"/>
        <v>1</v>
      </c>
      <c r="X184" s="54"/>
      <c r="Y184" s="54"/>
      <c r="Z184" s="145"/>
      <c r="AA184"/>
      <c r="AB184" s="147"/>
      <c r="AD184" s="149"/>
    </row>
    <row r="185" spans="1:30" s="40" customFormat="1" ht="12.75">
      <c r="A185" s="54">
        <v>738</v>
      </c>
      <c r="B185" s="2" t="s">
        <v>101</v>
      </c>
      <c r="C185" s="135">
        <v>2999</v>
      </c>
      <c r="D185" s="129">
        <v>3019</v>
      </c>
      <c r="E185" s="68">
        <v>-118.3727909303101</v>
      </c>
      <c r="F185" s="68">
        <v>-55.64756541901292</v>
      </c>
      <c r="G185" s="56">
        <f t="shared" si="21"/>
        <v>1</v>
      </c>
      <c r="H185" s="68">
        <v>2364.454818272757</v>
      </c>
      <c r="I185" s="68">
        <v>2616.0980457105</v>
      </c>
      <c r="J185" s="66" t="b">
        <f t="shared" si="22"/>
        <v>0</v>
      </c>
      <c r="K185" s="68">
        <v>868.9563187729243</v>
      </c>
      <c r="L185" s="68">
        <v>688.3073865518384</v>
      </c>
      <c r="M185" s="56" t="b">
        <f t="shared" si="23"/>
        <v>0</v>
      </c>
      <c r="N185" s="58">
        <v>20.75</v>
      </c>
      <c r="O185" s="58">
        <v>21</v>
      </c>
      <c r="P185" s="59">
        <f t="shared" si="24"/>
        <v>1</v>
      </c>
      <c r="Q185" s="102">
        <v>53.46053123830902</v>
      </c>
      <c r="R185" s="102">
        <v>49.156939040207526</v>
      </c>
      <c r="S185" s="57" t="b">
        <f t="shared" si="25"/>
        <v>0</v>
      </c>
      <c r="T185" s="102">
        <v>51.65365592038615</v>
      </c>
      <c r="U185" s="102">
        <v>56.62405578152237</v>
      </c>
      <c r="V185" s="57">
        <f t="shared" si="26"/>
        <v>1</v>
      </c>
      <c r="W185" s="106">
        <f t="shared" si="27"/>
        <v>3</v>
      </c>
      <c r="X185" s="54"/>
      <c r="Y185" s="54"/>
      <c r="Z185" s="145"/>
      <c r="AA185"/>
      <c r="AB185" s="147"/>
      <c r="AD185" s="149"/>
    </row>
    <row r="186" spans="1:30" s="40" customFormat="1" ht="12.75">
      <c r="A186" s="54">
        <v>148</v>
      </c>
      <c r="B186" s="2" t="s">
        <v>135</v>
      </c>
      <c r="C186" s="135">
        <v>6814</v>
      </c>
      <c r="D186" s="129">
        <v>6804</v>
      </c>
      <c r="E186" s="68">
        <v>720.1350161432345</v>
      </c>
      <c r="F186" s="68">
        <v>475.30864197530866</v>
      </c>
      <c r="G186" s="56" t="b">
        <f t="shared" si="21"/>
        <v>0</v>
      </c>
      <c r="H186" s="68">
        <v>2117.698855297916</v>
      </c>
      <c r="I186" s="68">
        <v>2093.47442680776</v>
      </c>
      <c r="J186" s="66" t="b">
        <f t="shared" si="22"/>
        <v>0</v>
      </c>
      <c r="K186" s="68">
        <v>974.4643381273847</v>
      </c>
      <c r="L186" s="68">
        <v>689.1534391534392</v>
      </c>
      <c r="M186" s="56" t="b">
        <f t="shared" si="23"/>
        <v>0</v>
      </c>
      <c r="N186" s="58">
        <v>19</v>
      </c>
      <c r="O186" s="58">
        <v>19</v>
      </c>
      <c r="P186" s="59" t="b">
        <f t="shared" si="24"/>
        <v>0</v>
      </c>
      <c r="Q186" s="102">
        <v>68.06547709517585</v>
      </c>
      <c r="R186" s="102">
        <v>69.5847464013867</v>
      </c>
      <c r="S186" s="57" t="b">
        <f t="shared" si="25"/>
        <v>0</v>
      </c>
      <c r="T186" s="102">
        <v>37.63767360799181</v>
      </c>
      <c r="U186" s="102">
        <v>35.65151139303306</v>
      </c>
      <c r="V186" s="57" t="b">
        <f t="shared" si="26"/>
        <v>0</v>
      </c>
      <c r="W186" s="106">
        <f t="shared" si="27"/>
        <v>0</v>
      </c>
      <c r="X186" s="54"/>
      <c r="Y186" s="54"/>
      <c r="Z186" s="145"/>
      <c r="AA186"/>
      <c r="AB186" s="147"/>
      <c r="AD186" s="149"/>
    </row>
    <row r="187" spans="1:30" s="40" customFormat="1" ht="12.75">
      <c r="A187" s="54">
        <v>202</v>
      </c>
      <c r="B187" s="2" t="s">
        <v>185</v>
      </c>
      <c r="C187" s="135">
        <v>32148</v>
      </c>
      <c r="D187" s="129">
        <v>32590</v>
      </c>
      <c r="E187" s="68">
        <v>230.40313549832027</v>
      </c>
      <c r="F187" s="95">
        <v>218.8401350107395</v>
      </c>
      <c r="G187" s="56" t="b">
        <f t="shared" si="21"/>
        <v>0</v>
      </c>
      <c r="H187" s="68">
        <v>1759.6740077143213</v>
      </c>
      <c r="I187" s="68">
        <v>1967.2905799324947</v>
      </c>
      <c r="J187" s="66" t="b">
        <f t="shared" si="22"/>
        <v>0</v>
      </c>
      <c r="K187" s="68">
        <v>725.9549583177802</v>
      </c>
      <c r="L187" s="68">
        <v>693.7710954280454</v>
      </c>
      <c r="M187" s="56" t="b">
        <f t="shared" si="23"/>
        <v>0</v>
      </c>
      <c r="N187" s="58">
        <v>19</v>
      </c>
      <c r="O187" s="58">
        <v>19.25</v>
      </c>
      <c r="P187" s="59" t="b">
        <f t="shared" si="24"/>
        <v>0</v>
      </c>
      <c r="Q187" s="102">
        <v>52.04063521231168</v>
      </c>
      <c r="R187" s="102">
        <v>49.89485786901862</v>
      </c>
      <c r="S187" s="57" t="b">
        <f t="shared" si="25"/>
        <v>0</v>
      </c>
      <c r="T187" s="102">
        <v>48.977318372921296</v>
      </c>
      <c r="U187" s="102">
        <v>52.047952047952045</v>
      </c>
      <c r="V187" s="57" t="b">
        <f t="shared" si="26"/>
        <v>0</v>
      </c>
      <c r="W187" s="106">
        <f t="shared" si="27"/>
        <v>0</v>
      </c>
      <c r="X187" s="54"/>
      <c r="Y187" s="54"/>
      <c r="Z187" s="145"/>
      <c r="AA187"/>
      <c r="AB187" s="147"/>
      <c r="AD187" s="149"/>
    </row>
    <row r="188" spans="1:30" s="40" customFormat="1" ht="12.75">
      <c r="A188" s="54">
        <v>620</v>
      </c>
      <c r="B188" s="2" t="s">
        <v>29</v>
      </c>
      <c r="C188" s="135">
        <v>2824</v>
      </c>
      <c r="D188" s="129">
        <v>2776</v>
      </c>
      <c r="E188" s="68">
        <v>278.68271954674225</v>
      </c>
      <c r="F188" s="68">
        <v>499.63976945244957</v>
      </c>
      <c r="G188" s="56" t="b">
        <f t="shared" si="21"/>
        <v>0</v>
      </c>
      <c r="H188" s="68">
        <v>3045.6798866855524</v>
      </c>
      <c r="I188" s="68">
        <v>2725.5043227665706</v>
      </c>
      <c r="J188" s="66" t="b">
        <f t="shared" si="22"/>
        <v>0</v>
      </c>
      <c r="K188" s="68">
        <v>519.4759206798867</v>
      </c>
      <c r="L188" s="68">
        <v>694.8847262247839</v>
      </c>
      <c r="M188" s="56" t="b">
        <f t="shared" si="23"/>
        <v>0</v>
      </c>
      <c r="N188" s="58">
        <v>21</v>
      </c>
      <c r="O188" s="58">
        <v>21.5</v>
      </c>
      <c r="P188" s="59">
        <f t="shared" si="24"/>
        <v>1</v>
      </c>
      <c r="Q188" s="102">
        <v>54.89547406208207</v>
      </c>
      <c r="R188" s="102">
        <v>59.072602992795126</v>
      </c>
      <c r="S188" s="57" t="b">
        <f t="shared" si="25"/>
        <v>0</v>
      </c>
      <c r="T188" s="102">
        <v>47.27481141842922</v>
      </c>
      <c r="U188" s="102">
        <v>39.82696467195386</v>
      </c>
      <c r="V188" s="57" t="b">
        <f t="shared" si="26"/>
        <v>0</v>
      </c>
      <c r="W188" s="106">
        <f t="shared" si="27"/>
        <v>1</v>
      </c>
      <c r="X188" s="54"/>
      <c r="Y188" s="54" t="s">
        <v>348</v>
      </c>
      <c r="Z188" s="145"/>
      <c r="AA188"/>
      <c r="AB188" s="147"/>
      <c r="AD188" s="149"/>
    </row>
    <row r="189" spans="1:30" s="40" customFormat="1" ht="12.75">
      <c r="A189" s="54">
        <v>445</v>
      </c>
      <c r="B189" s="2" t="s">
        <v>331</v>
      </c>
      <c r="C189" s="135">
        <v>15494</v>
      </c>
      <c r="D189" s="129">
        <v>15457</v>
      </c>
      <c r="E189" s="68">
        <v>328.4497224732154</v>
      </c>
      <c r="F189" s="68">
        <v>464.96732871838003</v>
      </c>
      <c r="G189" s="56" t="b">
        <f t="shared" si="21"/>
        <v>0</v>
      </c>
      <c r="H189" s="68">
        <v>2791.4676649025428</v>
      </c>
      <c r="I189" s="68">
        <v>2717.797761531992</v>
      </c>
      <c r="J189" s="66" t="b">
        <f t="shared" si="22"/>
        <v>0</v>
      </c>
      <c r="K189" s="68">
        <v>522.6539305537627</v>
      </c>
      <c r="L189" s="68">
        <v>695.2189946302647</v>
      </c>
      <c r="M189" s="56" t="b">
        <f t="shared" si="23"/>
        <v>0</v>
      </c>
      <c r="N189" s="58">
        <v>19.75</v>
      </c>
      <c r="O189" s="58">
        <v>19.75</v>
      </c>
      <c r="P189" s="59" t="b">
        <f t="shared" si="24"/>
        <v>0</v>
      </c>
      <c r="Q189" s="102">
        <v>53.93603638474937</v>
      </c>
      <c r="R189" s="102">
        <v>54.81291443005999</v>
      </c>
      <c r="S189" s="57" t="b">
        <f t="shared" si="25"/>
        <v>0</v>
      </c>
      <c r="T189" s="102">
        <v>50.09061453127574</v>
      </c>
      <c r="U189" s="102">
        <v>49.21293055480768</v>
      </c>
      <c r="V189" s="57" t="b">
        <f t="shared" si="26"/>
        <v>0</v>
      </c>
      <c r="W189" s="106">
        <f t="shared" si="27"/>
        <v>0</v>
      </c>
      <c r="X189" s="54"/>
      <c r="Y189" s="54"/>
      <c r="Z189" s="145"/>
      <c r="AA189"/>
      <c r="AB189" s="147"/>
      <c r="AD189" s="149"/>
    </row>
    <row r="190" spans="1:30" s="40" customFormat="1" ht="12.75">
      <c r="A190" s="54">
        <v>577</v>
      </c>
      <c r="B190" s="2" t="s">
        <v>138</v>
      </c>
      <c r="C190" s="135">
        <v>10628</v>
      </c>
      <c r="D190" s="129">
        <v>10620</v>
      </c>
      <c r="E190" s="68">
        <v>-111.87429431689876</v>
      </c>
      <c r="F190" s="68">
        <v>-169.77401129943502</v>
      </c>
      <c r="G190" s="56">
        <f t="shared" si="21"/>
        <v>1</v>
      </c>
      <c r="H190" s="68">
        <v>3749.7177267595034</v>
      </c>
      <c r="I190" s="68">
        <v>4547.551789077213</v>
      </c>
      <c r="J190" s="66" t="b">
        <f t="shared" si="22"/>
        <v>0</v>
      </c>
      <c r="K190" s="68">
        <v>1054.196462175386</v>
      </c>
      <c r="L190" s="68">
        <v>722.7871939736347</v>
      </c>
      <c r="M190" s="56" t="b">
        <f t="shared" si="23"/>
        <v>0</v>
      </c>
      <c r="N190" s="58">
        <v>20.25</v>
      </c>
      <c r="O190" s="58">
        <v>20.75</v>
      </c>
      <c r="P190" s="59" t="b">
        <f t="shared" si="24"/>
        <v>0</v>
      </c>
      <c r="Q190" s="102">
        <v>39.0261532395847</v>
      </c>
      <c r="R190" s="102">
        <v>32.07057666297799</v>
      </c>
      <c r="S190" s="57">
        <f t="shared" si="25"/>
        <v>1</v>
      </c>
      <c r="T190" s="102">
        <v>78.84536153265124</v>
      </c>
      <c r="U190" s="102">
        <v>90.35896252081719</v>
      </c>
      <c r="V190" s="57">
        <f t="shared" si="26"/>
        <v>1</v>
      </c>
      <c r="W190" s="106">
        <f t="shared" si="27"/>
        <v>3</v>
      </c>
      <c r="X190" s="54"/>
      <c r="Y190" s="54"/>
      <c r="Z190" s="145"/>
      <c r="AA190"/>
      <c r="AB190" s="147"/>
      <c r="AD190" s="149"/>
    </row>
    <row r="191" spans="1:30" s="40" customFormat="1" ht="12.75">
      <c r="A191" s="54">
        <v>305</v>
      </c>
      <c r="B191" s="2" t="s">
        <v>198</v>
      </c>
      <c r="C191" s="135">
        <v>15823</v>
      </c>
      <c r="D191" s="129">
        <v>15688</v>
      </c>
      <c r="E191" s="68">
        <v>523.984073816596</v>
      </c>
      <c r="F191" s="95">
        <v>334.9056603773585</v>
      </c>
      <c r="G191" s="56" t="b">
        <f t="shared" si="21"/>
        <v>0</v>
      </c>
      <c r="H191" s="68">
        <v>1753.649750363395</v>
      </c>
      <c r="I191" s="68">
        <v>1872.0678225395206</v>
      </c>
      <c r="J191" s="66" t="b">
        <f t="shared" si="22"/>
        <v>0</v>
      </c>
      <c r="K191" s="68">
        <v>711.7487202174051</v>
      </c>
      <c r="L191" s="68">
        <v>744.5181030086691</v>
      </c>
      <c r="M191" s="56" t="b">
        <f t="shared" si="23"/>
        <v>0</v>
      </c>
      <c r="N191" s="58">
        <v>20</v>
      </c>
      <c r="O191" s="58">
        <v>20</v>
      </c>
      <c r="P191" s="59" t="b">
        <f t="shared" si="24"/>
        <v>0</v>
      </c>
      <c r="Q191" s="102">
        <v>64.36110858550374</v>
      </c>
      <c r="R191" s="102">
        <v>63.453864420887705</v>
      </c>
      <c r="S191" s="57" t="b">
        <f t="shared" si="25"/>
        <v>0</v>
      </c>
      <c r="T191" s="102">
        <v>35.867252153352474</v>
      </c>
      <c r="U191" s="102">
        <v>38.00055138190089</v>
      </c>
      <c r="V191" s="57" t="b">
        <f t="shared" si="26"/>
        <v>0</v>
      </c>
      <c r="W191" s="106">
        <f t="shared" si="27"/>
        <v>0</v>
      </c>
      <c r="X191" s="54"/>
      <c r="Y191" s="54"/>
      <c r="Z191" s="145"/>
      <c r="AA191"/>
      <c r="AB191" s="147"/>
      <c r="AD191" s="149"/>
    </row>
    <row r="192" spans="1:30" s="40" customFormat="1" ht="12.75">
      <c r="A192" s="54">
        <v>609</v>
      </c>
      <c r="B192" s="2" t="s">
        <v>134</v>
      </c>
      <c r="C192" s="135">
        <v>83515</v>
      </c>
      <c r="D192" s="129">
        <v>85363</v>
      </c>
      <c r="E192" s="68">
        <v>372.1726635933665</v>
      </c>
      <c r="F192" s="68">
        <v>242.8218314726521</v>
      </c>
      <c r="G192" s="56" t="b">
        <f t="shared" si="21"/>
        <v>0</v>
      </c>
      <c r="H192" s="68">
        <v>2774.040591510507</v>
      </c>
      <c r="I192" s="68">
        <v>2783.2550402399165</v>
      </c>
      <c r="J192" s="66" t="b">
        <f t="shared" si="22"/>
        <v>0</v>
      </c>
      <c r="K192" s="68">
        <v>942.8366161767348</v>
      </c>
      <c r="L192" s="68">
        <v>748.6381687616415</v>
      </c>
      <c r="M192" s="56" t="b">
        <f t="shared" si="23"/>
        <v>0</v>
      </c>
      <c r="N192" s="58">
        <v>19.25</v>
      </c>
      <c r="O192" s="58">
        <v>19.75</v>
      </c>
      <c r="P192" s="59" t="b">
        <f t="shared" si="24"/>
        <v>0</v>
      </c>
      <c r="Q192" s="102">
        <v>60.528795922205</v>
      </c>
      <c r="R192" s="102">
        <v>59.464697523300366</v>
      </c>
      <c r="S192" s="57" t="b">
        <f t="shared" si="25"/>
        <v>0</v>
      </c>
      <c r="T192" s="102">
        <v>50.48442280617582</v>
      </c>
      <c r="U192" s="102">
        <v>52.276945039257676</v>
      </c>
      <c r="V192" s="57">
        <f t="shared" si="26"/>
        <v>1</v>
      </c>
      <c r="W192" s="106">
        <f t="shared" si="27"/>
        <v>1</v>
      </c>
      <c r="X192" s="54"/>
      <c r="Y192" s="54"/>
      <c r="Z192" s="145"/>
      <c r="AA192"/>
      <c r="AB192" s="147"/>
      <c r="AD192" s="149"/>
    </row>
    <row r="193" spans="1:30" s="40" customFormat="1" ht="12.75">
      <c r="A193" s="54">
        <v>859</v>
      </c>
      <c r="B193" s="2" t="s">
        <v>208</v>
      </c>
      <c r="C193" s="135">
        <v>6735</v>
      </c>
      <c r="D193" s="129">
        <v>6793</v>
      </c>
      <c r="E193" s="68">
        <v>257.7579806978471</v>
      </c>
      <c r="F193" s="68">
        <v>236.41984395701456</v>
      </c>
      <c r="G193" s="56" t="b">
        <f t="shared" si="21"/>
        <v>0</v>
      </c>
      <c r="H193" s="68">
        <v>2511.2100965107647</v>
      </c>
      <c r="I193" s="68">
        <v>2340.64478139261</v>
      </c>
      <c r="J193" s="66" t="b">
        <f t="shared" si="22"/>
        <v>0</v>
      </c>
      <c r="K193" s="68">
        <v>769.2650334075723</v>
      </c>
      <c r="L193" s="68">
        <v>750.92006477256</v>
      </c>
      <c r="M193" s="56" t="b">
        <f t="shared" si="23"/>
        <v>0</v>
      </c>
      <c r="N193" s="58">
        <v>20.5</v>
      </c>
      <c r="O193" s="58">
        <v>20.5</v>
      </c>
      <c r="P193" s="59">
        <f t="shared" si="24"/>
        <v>1</v>
      </c>
      <c r="Q193" s="102">
        <v>42.87354222651256</v>
      </c>
      <c r="R193" s="102">
        <v>42.89312796830311</v>
      </c>
      <c r="S193" s="57">
        <f t="shared" si="25"/>
        <v>1</v>
      </c>
      <c r="T193" s="102">
        <v>55.19746835443038</v>
      </c>
      <c r="U193" s="102">
        <v>53.355498091368055</v>
      </c>
      <c r="V193" s="57">
        <f t="shared" si="26"/>
        <v>1</v>
      </c>
      <c r="W193" s="106">
        <f t="shared" si="27"/>
        <v>3</v>
      </c>
      <c r="X193" s="54"/>
      <c r="Y193" s="54"/>
      <c r="Z193" s="145"/>
      <c r="AA193"/>
      <c r="AB193" s="147"/>
      <c r="AD193" s="149"/>
    </row>
    <row r="194" spans="1:30" s="40" customFormat="1" ht="12.75">
      <c r="A194" s="54">
        <v>790</v>
      </c>
      <c r="B194" s="2" t="s">
        <v>322</v>
      </c>
      <c r="C194" s="135">
        <v>25372</v>
      </c>
      <c r="D194" s="129">
        <v>25220</v>
      </c>
      <c r="E194" s="68">
        <v>206.96042881917074</v>
      </c>
      <c r="F194" s="68">
        <v>435.8445678033307</v>
      </c>
      <c r="G194" s="56" t="b">
        <f t="shared" si="21"/>
        <v>0</v>
      </c>
      <c r="H194" s="68">
        <v>2012.3758473908247</v>
      </c>
      <c r="I194" s="68">
        <v>2075.2973830293417</v>
      </c>
      <c r="J194" s="66" t="b">
        <f t="shared" si="22"/>
        <v>0</v>
      </c>
      <c r="K194" s="68">
        <v>649.5743339113984</v>
      </c>
      <c r="L194" s="68">
        <v>751.3481363996827</v>
      </c>
      <c r="M194" s="56" t="b">
        <f t="shared" si="23"/>
        <v>0</v>
      </c>
      <c r="N194" s="58">
        <v>20</v>
      </c>
      <c r="O194" s="58">
        <v>20.75</v>
      </c>
      <c r="P194" s="59" t="b">
        <f t="shared" si="24"/>
        <v>0</v>
      </c>
      <c r="Q194" s="102">
        <v>48.58365985358951</v>
      </c>
      <c r="R194" s="102">
        <v>50.620830197180794</v>
      </c>
      <c r="S194" s="57" t="b">
        <f t="shared" si="25"/>
        <v>0</v>
      </c>
      <c r="T194" s="102">
        <v>51.95704547173277</v>
      </c>
      <c r="U194" s="102">
        <v>48.627025883721544</v>
      </c>
      <c r="V194" s="57" t="b">
        <f t="shared" si="26"/>
        <v>0</v>
      </c>
      <c r="W194" s="106">
        <f t="shared" si="27"/>
        <v>0</v>
      </c>
      <c r="X194" s="54"/>
      <c r="Y194" s="54"/>
      <c r="Z194" s="145"/>
      <c r="AA194"/>
      <c r="AB194" s="147"/>
      <c r="AD194" s="149"/>
    </row>
    <row r="195" spans="1:30" s="40" customFormat="1" ht="12.75">
      <c r="A195" s="54">
        <v>981</v>
      </c>
      <c r="B195" s="2" t="s">
        <v>282</v>
      </c>
      <c r="C195" s="135">
        <v>2468</v>
      </c>
      <c r="D195" s="129">
        <v>2411</v>
      </c>
      <c r="E195" s="68">
        <v>238.24959481361427</v>
      </c>
      <c r="F195" s="68">
        <v>272.5010369141435</v>
      </c>
      <c r="G195" s="56" t="b">
        <f t="shared" si="21"/>
        <v>0</v>
      </c>
      <c r="H195" s="68">
        <v>726.0940032414911</v>
      </c>
      <c r="I195" s="68">
        <v>1042.306097055164</v>
      </c>
      <c r="J195" s="66" t="b">
        <f t="shared" si="22"/>
        <v>0</v>
      </c>
      <c r="K195" s="68">
        <v>760.9400324149108</v>
      </c>
      <c r="L195" s="68">
        <v>751.9701368726669</v>
      </c>
      <c r="M195" s="56" t="b">
        <f t="shared" si="23"/>
        <v>0</v>
      </c>
      <c r="N195" s="58">
        <v>20.25</v>
      </c>
      <c r="O195" s="58">
        <v>21</v>
      </c>
      <c r="P195" s="59" t="b">
        <f t="shared" si="24"/>
        <v>0</v>
      </c>
      <c r="Q195" s="102">
        <v>68.73584050747621</v>
      </c>
      <c r="R195" s="102">
        <v>65.76071116292626</v>
      </c>
      <c r="S195" s="57" t="b">
        <f t="shared" si="25"/>
        <v>0</v>
      </c>
      <c r="T195" s="102">
        <v>22.105493543444954</v>
      </c>
      <c r="U195" s="102">
        <v>24.601828033495703</v>
      </c>
      <c r="V195" s="57" t="b">
        <f t="shared" si="26"/>
        <v>0</v>
      </c>
      <c r="W195" s="106">
        <f t="shared" si="27"/>
        <v>0</v>
      </c>
      <c r="X195" s="55"/>
      <c r="Y195" s="62"/>
      <c r="Z195" s="145"/>
      <c r="AA195"/>
      <c r="AB195" s="147"/>
      <c r="AD195" s="149"/>
    </row>
    <row r="196" spans="1:30" s="40" customFormat="1" ht="12.75">
      <c r="A196" s="54">
        <v>747</v>
      </c>
      <c r="B196" s="2" t="s">
        <v>270</v>
      </c>
      <c r="C196" s="135">
        <v>1593</v>
      </c>
      <c r="D196" s="129">
        <v>1527</v>
      </c>
      <c r="E196" s="68">
        <v>202.76208411801633</v>
      </c>
      <c r="F196" s="68">
        <v>518.664047151277</v>
      </c>
      <c r="G196" s="56" t="b">
        <f t="shared" si="21"/>
        <v>0</v>
      </c>
      <c r="H196" s="68">
        <v>1514.1242937853108</v>
      </c>
      <c r="I196" s="68">
        <v>1538.9652914210872</v>
      </c>
      <c r="J196" s="66" t="b">
        <f t="shared" si="22"/>
        <v>0</v>
      </c>
      <c r="K196" s="68">
        <v>585.6873822975518</v>
      </c>
      <c r="L196" s="68">
        <v>754.4204322200393</v>
      </c>
      <c r="M196" s="56" t="b">
        <f t="shared" si="23"/>
        <v>0</v>
      </c>
      <c r="N196" s="58">
        <v>21</v>
      </c>
      <c r="O196" s="58">
        <v>21</v>
      </c>
      <c r="P196" s="59">
        <f t="shared" si="24"/>
        <v>1</v>
      </c>
      <c r="Q196" s="102">
        <v>66.88179347826087</v>
      </c>
      <c r="R196" s="102">
        <v>67.79731993299832</v>
      </c>
      <c r="S196" s="57" t="b">
        <f t="shared" si="25"/>
        <v>0</v>
      </c>
      <c r="T196" s="102">
        <v>32.58513271315183</v>
      </c>
      <c r="U196" s="102">
        <v>31.043298969072165</v>
      </c>
      <c r="V196" s="57" t="b">
        <f t="shared" si="26"/>
        <v>0</v>
      </c>
      <c r="W196" s="106">
        <f t="shared" si="27"/>
        <v>1</v>
      </c>
      <c r="X196" s="54"/>
      <c r="Y196" s="54"/>
      <c r="Z196" s="145"/>
      <c r="AA196"/>
      <c r="AB196" s="147"/>
      <c r="AD196" s="149"/>
    </row>
    <row r="197" spans="1:30" s="40" customFormat="1" ht="12.75">
      <c r="A197" s="54">
        <v>561</v>
      </c>
      <c r="B197" s="2" t="s">
        <v>69</v>
      </c>
      <c r="C197" s="135">
        <v>1417</v>
      </c>
      <c r="D197" s="129">
        <v>1377</v>
      </c>
      <c r="E197" s="68">
        <v>-47.28299223712068</v>
      </c>
      <c r="F197" s="68">
        <v>309.3681917211329</v>
      </c>
      <c r="G197" s="56" t="b">
        <f t="shared" si="21"/>
        <v>0</v>
      </c>
      <c r="H197" s="68">
        <v>2355.681016231475</v>
      </c>
      <c r="I197" s="68">
        <v>2379.0849673202615</v>
      </c>
      <c r="J197" s="66" t="b">
        <f t="shared" si="22"/>
        <v>0</v>
      </c>
      <c r="K197" s="68">
        <v>615.3846153846155</v>
      </c>
      <c r="L197" s="68">
        <v>768.3369644153958</v>
      </c>
      <c r="M197" s="56" t="b">
        <f t="shared" si="23"/>
        <v>0</v>
      </c>
      <c r="N197" s="58">
        <v>19.5</v>
      </c>
      <c r="O197" s="58">
        <v>19.5</v>
      </c>
      <c r="P197" s="59" t="b">
        <f t="shared" si="24"/>
        <v>0</v>
      </c>
      <c r="Q197" s="102">
        <v>50.39275583678813</v>
      </c>
      <c r="R197" s="102">
        <v>51.638637343682625</v>
      </c>
      <c r="S197" s="57" t="b">
        <f t="shared" si="25"/>
        <v>0</v>
      </c>
      <c r="T197" s="102">
        <v>50.36723792566214</v>
      </c>
      <c r="U197" s="102">
        <v>48.60067516062289</v>
      </c>
      <c r="V197" s="57" t="b">
        <f t="shared" si="26"/>
        <v>0</v>
      </c>
      <c r="W197" s="106">
        <f t="shared" si="27"/>
        <v>0</v>
      </c>
      <c r="X197" s="54"/>
      <c r="Y197" s="54"/>
      <c r="Z197" s="145"/>
      <c r="AA197"/>
      <c r="AB197" s="147"/>
      <c r="AD197" s="149"/>
    </row>
    <row r="198" spans="1:30" s="40" customFormat="1" ht="12.75">
      <c r="A198" s="54">
        <v>102</v>
      </c>
      <c r="B198" s="2" t="s">
        <v>50</v>
      </c>
      <c r="C198" s="135">
        <v>10487</v>
      </c>
      <c r="D198" s="129">
        <v>10473</v>
      </c>
      <c r="E198" s="68">
        <v>259.46409840755217</v>
      </c>
      <c r="F198" s="95">
        <v>456.3162417645374</v>
      </c>
      <c r="G198" s="56" t="b">
        <f t="shared" si="21"/>
        <v>0</v>
      </c>
      <c r="H198" s="68">
        <v>1784.4950891580052</v>
      </c>
      <c r="I198" s="68">
        <v>1944.142079633343</v>
      </c>
      <c r="J198" s="66" t="b">
        <f t="shared" si="22"/>
        <v>0</v>
      </c>
      <c r="K198" s="68">
        <v>642.7004863163918</v>
      </c>
      <c r="L198" s="68">
        <v>769.8844648142843</v>
      </c>
      <c r="M198" s="56" t="b">
        <f t="shared" si="23"/>
        <v>0</v>
      </c>
      <c r="N198" s="58">
        <v>20.25</v>
      </c>
      <c r="O198" s="58">
        <v>20.25</v>
      </c>
      <c r="P198" s="59" t="b">
        <f t="shared" si="24"/>
        <v>0</v>
      </c>
      <c r="Q198" s="102">
        <v>55.742717443702226</v>
      </c>
      <c r="R198" s="102">
        <v>56.14874766405399</v>
      </c>
      <c r="S198" s="57" t="b">
        <f t="shared" si="25"/>
        <v>0</v>
      </c>
      <c r="T198" s="102">
        <v>41.886992300484785</v>
      </c>
      <c r="U198" s="102">
        <v>42.50753775638512</v>
      </c>
      <c r="V198" s="57" t="b">
        <f t="shared" si="26"/>
        <v>0</v>
      </c>
      <c r="W198" s="106">
        <f t="shared" si="27"/>
        <v>0</v>
      </c>
      <c r="X198" s="54"/>
      <c r="Y198" s="54"/>
      <c r="Z198" s="145"/>
      <c r="AA198"/>
      <c r="AB198" s="147"/>
      <c r="AD198" s="149"/>
    </row>
    <row r="199" spans="1:30" s="40" customFormat="1" ht="12.75">
      <c r="A199" s="54">
        <v>226</v>
      </c>
      <c r="B199" s="2" t="s">
        <v>82</v>
      </c>
      <c r="C199" s="135">
        <v>4286</v>
      </c>
      <c r="D199" s="129">
        <v>4268</v>
      </c>
      <c r="E199" s="68">
        <v>601.4932337844143</v>
      </c>
      <c r="F199" s="95">
        <v>641.518275538894</v>
      </c>
      <c r="G199" s="56" t="b">
        <f t="shared" si="21"/>
        <v>0</v>
      </c>
      <c r="H199" s="68">
        <v>3406.439570695287</v>
      </c>
      <c r="I199" s="68">
        <v>3420.8059981255856</v>
      </c>
      <c r="J199" s="66" t="b">
        <f t="shared" si="22"/>
        <v>0</v>
      </c>
      <c r="K199" s="68">
        <v>520.5319645356976</v>
      </c>
      <c r="L199" s="68">
        <v>772.9615745079662</v>
      </c>
      <c r="M199" s="56" t="b">
        <f t="shared" si="23"/>
        <v>0</v>
      </c>
      <c r="N199" s="58">
        <v>19.5</v>
      </c>
      <c r="O199" s="58">
        <v>20</v>
      </c>
      <c r="P199" s="59" t="b">
        <f t="shared" si="24"/>
        <v>0</v>
      </c>
      <c r="Q199" s="102">
        <v>48.48132200628419</v>
      </c>
      <c r="R199" s="102">
        <v>50.27929792724076</v>
      </c>
      <c r="S199" s="57" t="b">
        <f t="shared" si="25"/>
        <v>0</v>
      </c>
      <c r="T199" s="102">
        <v>46.388101983002834</v>
      </c>
      <c r="U199" s="102">
        <v>47.251591325925126</v>
      </c>
      <c r="V199" s="57" t="b">
        <f t="shared" si="26"/>
        <v>0</v>
      </c>
      <c r="W199" s="106">
        <f t="shared" si="27"/>
        <v>0</v>
      </c>
      <c r="X199" s="54"/>
      <c r="Y199" s="54"/>
      <c r="Z199" s="145"/>
      <c r="AA199"/>
      <c r="AB199" s="147"/>
      <c r="AD199" s="149"/>
    </row>
    <row r="200" spans="1:30" s="40" customFormat="1" ht="12.75">
      <c r="A200" s="54">
        <v>405</v>
      </c>
      <c r="B200" s="2" t="s">
        <v>211</v>
      </c>
      <c r="C200" s="135">
        <v>72794</v>
      </c>
      <c r="D200" s="129">
        <v>72875</v>
      </c>
      <c r="E200" s="68">
        <v>357.4333049427151</v>
      </c>
      <c r="F200" s="68">
        <v>366.7650085763293</v>
      </c>
      <c r="G200" s="56" t="b">
        <f t="shared" si="21"/>
        <v>0</v>
      </c>
      <c r="H200" s="68">
        <v>3383.451932851609</v>
      </c>
      <c r="I200" s="68">
        <v>3199.451114922813</v>
      </c>
      <c r="J200" s="66" t="b">
        <f t="shared" si="22"/>
        <v>0</v>
      </c>
      <c r="K200" s="68">
        <v>715.9381267686897</v>
      </c>
      <c r="L200" s="68">
        <v>779.2933104631218</v>
      </c>
      <c r="M200" s="56" t="b">
        <f t="shared" si="23"/>
        <v>0</v>
      </c>
      <c r="N200" s="58">
        <v>21</v>
      </c>
      <c r="O200" s="58">
        <v>21</v>
      </c>
      <c r="P200" s="59">
        <f t="shared" si="24"/>
        <v>1</v>
      </c>
      <c r="Q200" s="102">
        <v>46.663247083203956</v>
      </c>
      <c r="R200" s="102">
        <v>48.50178565480146</v>
      </c>
      <c r="S200" s="57">
        <f t="shared" si="25"/>
        <v>1</v>
      </c>
      <c r="T200" s="102">
        <v>70.78943580393313</v>
      </c>
      <c r="U200" s="102">
        <v>69.85453781873541</v>
      </c>
      <c r="V200" s="57">
        <f t="shared" si="26"/>
        <v>1</v>
      </c>
      <c r="W200" s="106">
        <f t="shared" si="27"/>
        <v>3</v>
      </c>
      <c r="X200" s="54"/>
      <c r="Y200" s="54"/>
      <c r="Z200" s="145"/>
      <c r="AA200"/>
      <c r="AB200" s="147"/>
      <c r="AD200" s="149"/>
    </row>
    <row r="201" spans="1:30" s="40" customFormat="1" ht="12.75">
      <c r="A201" s="54">
        <v>249</v>
      </c>
      <c r="B201" s="2" t="s">
        <v>109</v>
      </c>
      <c r="C201" s="135">
        <v>10177</v>
      </c>
      <c r="D201" s="129">
        <v>10117</v>
      </c>
      <c r="E201" s="68">
        <v>563.3290753660214</v>
      </c>
      <c r="F201" s="68">
        <v>391.7169121281012</v>
      </c>
      <c r="G201" s="56" t="b">
        <f t="shared" si="21"/>
        <v>0</v>
      </c>
      <c r="H201" s="68">
        <v>3447.184828534932</v>
      </c>
      <c r="I201" s="68">
        <v>4707.521992685579</v>
      </c>
      <c r="J201" s="66" t="b">
        <f t="shared" si="22"/>
        <v>0</v>
      </c>
      <c r="K201" s="68">
        <v>802.9871278372801</v>
      </c>
      <c r="L201" s="68">
        <v>792.8239596718395</v>
      </c>
      <c r="M201" s="56" t="b">
        <f t="shared" si="23"/>
        <v>0</v>
      </c>
      <c r="N201" s="58">
        <v>20.5</v>
      </c>
      <c r="O201" s="58">
        <v>20.5</v>
      </c>
      <c r="P201" s="59">
        <f t="shared" si="24"/>
        <v>1</v>
      </c>
      <c r="Q201" s="102">
        <v>48.661051779762985</v>
      </c>
      <c r="R201" s="102">
        <v>42.62318094614197</v>
      </c>
      <c r="S201" s="57">
        <f t="shared" si="25"/>
        <v>1</v>
      </c>
      <c r="T201" s="102">
        <v>59.33871406996608</v>
      </c>
      <c r="U201" s="102">
        <v>76.49461799681717</v>
      </c>
      <c r="V201" s="57">
        <f t="shared" si="26"/>
        <v>1</v>
      </c>
      <c r="W201" s="106">
        <f t="shared" si="27"/>
        <v>3</v>
      </c>
      <c r="X201" s="54"/>
      <c r="Y201" s="54"/>
      <c r="Z201" s="145"/>
      <c r="AA201"/>
      <c r="AB201" s="147"/>
      <c r="AD201" s="149"/>
    </row>
    <row r="202" spans="1:30" s="40" customFormat="1" ht="12.75">
      <c r="A202" s="54">
        <v>288</v>
      </c>
      <c r="B202" s="2" t="s">
        <v>151</v>
      </c>
      <c r="C202" s="135">
        <v>6662</v>
      </c>
      <c r="D202" s="129">
        <v>6682</v>
      </c>
      <c r="E202" s="68">
        <v>83.15821074752326</v>
      </c>
      <c r="F202" s="68">
        <v>107.90182580065849</v>
      </c>
      <c r="G202" s="56" t="b">
        <f t="shared" si="21"/>
        <v>0</v>
      </c>
      <c r="H202" s="68">
        <v>2772.2906034223956</v>
      </c>
      <c r="I202" s="68">
        <v>3047.5905417539657</v>
      </c>
      <c r="J202" s="66" t="b">
        <f t="shared" si="22"/>
        <v>0</v>
      </c>
      <c r="K202" s="68">
        <v>882.317622335635</v>
      </c>
      <c r="L202" s="68">
        <v>809.3385214007782</v>
      </c>
      <c r="M202" s="56" t="b">
        <f t="shared" si="23"/>
        <v>0</v>
      </c>
      <c r="N202" s="58">
        <v>20</v>
      </c>
      <c r="O202" s="58">
        <v>20.75</v>
      </c>
      <c r="P202" s="59" t="b">
        <f t="shared" si="24"/>
        <v>0</v>
      </c>
      <c r="Q202" s="102">
        <v>32.71747049395308</v>
      </c>
      <c r="R202" s="102">
        <v>31.43942715183399</v>
      </c>
      <c r="S202" s="57">
        <f t="shared" si="25"/>
        <v>1</v>
      </c>
      <c r="T202" s="102">
        <v>51.75395256916996</v>
      </c>
      <c r="U202" s="102">
        <v>54.445013025679195</v>
      </c>
      <c r="V202" s="57">
        <f t="shared" si="26"/>
        <v>1</v>
      </c>
      <c r="W202" s="106">
        <f t="shared" si="27"/>
        <v>2</v>
      </c>
      <c r="X202" s="54"/>
      <c r="Y202" s="54"/>
      <c r="Z202" s="145"/>
      <c r="AA202"/>
      <c r="AB202" s="147"/>
      <c r="AD202" s="149"/>
    </row>
    <row r="203" spans="1:30" s="40" customFormat="1" ht="12.75">
      <c r="A203" s="54">
        <v>507</v>
      </c>
      <c r="B203" s="2" t="s">
        <v>55</v>
      </c>
      <c r="C203" s="135">
        <v>6266</v>
      </c>
      <c r="D203" s="129">
        <v>6159</v>
      </c>
      <c r="E203" s="68">
        <v>369.45419725502717</v>
      </c>
      <c r="F203" s="68">
        <v>494.2360772852736</v>
      </c>
      <c r="G203" s="56" t="b">
        <f t="shared" si="21"/>
        <v>0</v>
      </c>
      <c r="H203" s="68">
        <v>1830.9926587934885</v>
      </c>
      <c r="I203" s="68">
        <v>1996.7527195973373</v>
      </c>
      <c r="J203" s="66" t="b">
        <f t="shared" si="22"/>
        <v>0</v>
      </c>
      <c r="K203" s="68">
        <v>659.1126715608043</v>
      </c>
      <c r="L203" s="68">
        <v>811.3330086052931</v>
      </c>
      <c r="M203" s="56" t="b">
        <f t="shared" si="23"/>
        <v>0</v>
      </c>
      <c r="N203" s="58">
        <v>19.75</v>
      </c>
      <c r="O203" s="58">
        <v>19.75</v>
      </c>
      <c r="P203" s="59" t="b">
        <f t="shared" si="24"/>
        <v>0</v>
      </c>
      <c r="Q203" s="102">
        <v>51.13716295427901</v>
      </c>
      <c r="R203" s="102">
        <v>51.779804461511254</v>
      </c>
      <c r="S203" s="57" t="b">
        <f t="shared" si="25"/>
        <v>0</v>
      </c>
      <c r="T203" s="102">
        <v>38.398014539544484</v>
      </c>
      <c r="U203" s="102">
        <v>39.86872389395619</v>
      </c>
      <c r="V203" s="57" t="b">
        <f t="shared" si="26"/>
        <v>0</v>
      </c>
      <c r="W203" s="106">
        <f t="shared" si="27"/>
        <v>0</v>
      </c>
      <c r="X203" s="55"/>
      <c r="Y203" s="54"/>
      <c r="Z203" s="145"/>
      <c r="AA203"/>
      <c r="AB203" s="147"/>
      <c r="AD203" s="149"/>
    </row>
    <row r="204" spans="1:30" s="40" customFormat="1" ht="12.75">
      <c r="A204" s="54">
        <v>541</v>
      </c>
      <c r="B204" s="2" t="s">
        <v>190</v>
      </c>
      <c r="C204" s="135">
        <v>8082</v>
      </c>
      <c r="D204" s="129">
        <v>7996</v>
      </c>
      <c r="E204" s="68">
        <v>421.5540707745607</v>
      </c>
      <c r="F204" s="68">
        <v>542.2711355677839</v>
      </c>
      <c r="G204" s="56" t="b">
        <f t="shared" si="21"/>
        <v>0</v>
      </c>
      <c r="H204" s="68">
        <v>1611.9772333580797</v>
      </c>
      <c r="I204" s="68">
        <v>1658.7043521760882</v>
      </c>
      <c r="J204" s="66" t="b">
        <f t="shared" si="22"/>
        <v>0</v>
      </c>
      <c r="K204" s="68">
        <v>757.114575600099</v>
      </c>
      <c r="L204" s="68">
        <v>814.9074537268634</v>
      </c>
      <c r="M204" s="56" t="b">
        <f t="shared" si="23"/>
        <v>0</v>
      </c>
      <c r="N204" s="58">
        <v>20.5</v>
      </c>
      <c r="O204" s="58">
        <v>20.5</v>
      </c>
      <c r="P204" s="59">
        <f t="shared" si="24"/>
        <v>1</v>
      </c>
      <c r="Q204" s="102">
        <v>66.63095684468013</v>
      </c>
      <c r="R204" s="102">
        <v>66.53634138180026</v>
      </c>
      <c r="S204" s="57" t="b">
        <f t="shared" si="25"/>
        <v>0</v>
      </c>
      <c r="T204" s="102">
        <v>31.129401781926177</v>
      </c>
      <c r="U204" s="102">
        <v>30.848354555978172</v>
      </c>
      <c r="V204" s="57" t="b">
        <f t="shared" si="26"/>
        <v>0</v>
      </c>
      <c r="W204" s="106">
        <f t="shared" si="27"/>
        <v>1</v>
      </c>
      <c r="X204" s="54"/>
      <c r="Y204" s="54"/>
      <c r="Z204" s="145"/>
      <c r="AA204"/>
      <c r="AB204" s="147"/>
      <c r="AD204" s="149"/>
    </row>
    <row r="205" spans="1:30" s="40" customFormat="1" ht="12.75">
      <c r="A205" s="54">
        <v>408</v>
      </c>
      <c r="B205" s="2" t="s">
        <v>269</v>
      </c>
      <c r="C205" s="135">
        <v>14733</v>
      </c>
      <c r="D205" s="129">
        <v>14609</v>
      </c>
      <c r="E205" s="68">
        <v>417.2945089255413</v>
      </c>
      <c r="F205" s="68">
        <v>340.4750496269423</v>
      </c>
      <c r="G205" s="56" t="b">
        <f t="shared" si="21"/>
        <v>0</v>
      </c>
      <c r="H205" s="68">
        <v>3038.8244077920317</v>
      </c>
      <c r="I205" s="68">
        <v>3158.2586077075775</v>
      </c>
      <c r="J205" s="66" t="b">
        <f t="shared" si="22"/>
        <v>0</v>
      </c>
      <c r="K205" s="68">
        <v>782.6647661711803</v>
      </c>
      <c r="L205" s="68">
        <v>815.7984803888014</v>
      </c>
      <c r="M205" s="56" t="b">
        <f t="shared" si="23"/>
        <v>0</v>
      </c>
      <c r="N205" s="58">
        <v>21</v>
      </c>
      <c r="O205" s="58">
        <v>21</v>
      </c>
      <c r="P205" s="59">
        <f t="shared" si="24"/>
        <v>1</v>
      </c>
      <c r="Q205" s="102">
        <v>39.867115995864125</v>
      </c>
      <c r="R205" s="102">
        <v>39.8689028439166</v>
      </c>
      <c r="S205" s="57">
        <f t="shared" si="25"/>
        <v>1</v>
      </c>
      <c r="T205" s="102">
        <v>66.49243143488047</v>
      </c>
      <c r="U205" s="102">
        <v>66.5771726951779</v>
      </c>
      <c r="V205" s="57">
        <f t="shared" si="26"/>
        <v>1</v>
      </c>
      <c r="W205" s="106">
        <f t="shared" si="27"/>
        <v>3</v>
      </c>
      <c r="X205" s="54"/>
      <c r="Y205" s="54"/>
      <c r="Z205" s="145"/>
      <c r="AA205"/>
      <c r="AB205" s="147"/>
      <c r="AD205" s="149"/>
    </row>
    <row r="206" spans="1:30" s="40" customFormat="1" ht="12.75">
      <c r="A206" s="54">
        <v>890</v>
      </c>
      <c r="B206" s="2" t="s">
        <v>26</v>
      </c>
      <c r="C206" s="135">
        <v>1260</v>
      </c>
      <c r="D206" s="129">
        <v>1250</v>
      </c>
      <c r="E206" s="68">
        <v>1204.7619047619046</v>
      </c>
      <c r="F206" s="68">
        <v>376.8</v>
      </c>
      <c r="G206" s="56" t="b">
        <f t="shared" si="21"/>
        <v>0</v>
      </c>
      <c r="H206" s="68">
        <v>3037.301587301587</v>
      </c>
      <c r="I206" s="68">
        <v>3424.8</v>
      </c>
      <c r="J206" s="66" t="b">
        <f t="shared" si="22"/>
        <v>0</v>
      </c>
      <c r="K206" s="68">
        <v>811.9047619047619</v>
      </c>
      <c r="L206" s="68">
        <v>832</v>
      </c>
      <c r="M206" s="56" t="b">
        <f t="shared" si="23"/>
        <v>0</v>
      </c>
      <c r="N206" s="58">
        <v>20.75</v>
      </c>
      <c r="O206" s="58">
        <v>20.75</v>
      </c>
      <c r="P206" s="59">
        <f t="shared" si="24"/>
        <v>1</v>
      </c>
      <c r="Q206" s="102">
        <v>41.5874855156431</v>
      </c>
      <c r="R206" s="102">
        <v>37.060637204522095</v>
      </c>
      <c r="S206" s="57">
        <f t="shared" si="25"/>
        <v>1</v>
      </c>
      <c r="T206" s="102">
        <v>37.13379086414287</v>
      </c>
      <c r="U206" s="102">
        <v>45.401914940993095</v>
      </c>
      <c r="V206" s="57" t="b">
        <f t="shared" si="26"/>
        <v>0</v>
      </c>
      <c r="W206" s="106">
        <f t="shared" si="27"/>
        <v>2</v>
      </c>
      <c r="X206" s="54"/>
      <c r="Y206" s="54" t="s">
        <v>348</v>
      </c>
      <c r="Z206" s="145"/>
      <c r="AA206"/>
      <c r="AB206" s="147"/>
      <c r="AD206" s="149"/>
    </row>
    <row r="207" spans="1:30" s="40" customFormat="1" ht="12.75">
      <c r="A207" s="54">
        <v>946</v>
      </c>
      <c r="B207" s="2" t="s">
        <v>330</v>
      </c>
      <c r="C207" s="135">
        <v>6705</v>
      </c>
      <c r="D207" s="129">
        <v>6714</v>
      </c>
      <c r="E207" s="68">
        <v>399.1051454138703</v>
      </c>
      <c r="F207" s="68">
        <v>267.94757223711645</v>
      </c>
      <c r="G207" s="56" t="b">
        <f t="shared" si="21"/>
        <v>0</v>
      </c>
      <c r="H207" s="68">
        <v>761.2229679343774</v>
      </c>
      <c r="I207" s="68">
        <v>934.4652963955913</v>
      </c>
      <c r="J207" s="66" t="b">
        <f t="shared" si="22"/>
        <v>0</v>
      </c>
      <c r="K207" s="68">
        <v>781.5063385533184</v>
      </c>
      <c r="L207" s="68">
        <v>835.2695859398273</v>
      </c>
      <c r="M207" s="56" t="b">
        <f t="shared" si="23"/>
        <v>0</v>
      </c>
      <c r="N207" s="58">
        <v>20</v>
      </c>
      <c r="O207" s="58">
        <v>21</v>
      </c>
      <c r="P207" s="59" t="b">
        <f t="shared" si="24"/>
        <v>0</v>
      </c>
      <c r="Q207" s="102">
        <v>58.59358345768493</v>
      </c>
      <c r="R207" s="102">
        <v>55.41944140741477</v>
      </c>
      <c r="S207" s="57" t="b">
        <f t="shared" si="25"/>
        <v>0</v>
      </c>
      <c r="T207" s="102">
        <v>26.072201088983366</v>
      </c>
      <c r="U207" s="102">
        <v>28.541903844469743</v>
      </c>
      <c r="V207" s="57" t="b">
        <f t="shared" si="26"/>
        <v>0</v>
      </c>
      <c r="W207" s="106">
        <f t="shared" si="27"/>
        <v>0</v>
      </c>
      <c r="X207" s="54"/>
      <c r="Y207" s="54"/>
      <c r="Z207" s="145"/>
      <c r="AA207"/>
      <c r="AB207" s="147"/>
      <c r="AD207" s="149"/>
    </row>
    <row r="208" spans="1:30" s="40" customFormat="1" ht="12.75">
      <c r="A208" s="54">
        <v>177</v>
      </c>
      <c r="B208" s="2" t="s">
        <v>148</v>
      </c>
      <c r="C208" s="135">
        <v>2033</v>
      </c>
      <c r="D208" s="129">
        <v>1988</v>
      </c>
      <c r="E208" s="68">
        <v>514.018691588785</v>
      </c>
      <c r="F208" s="68">
        <v>634.8088531187122</v>
      </c>
      <c r="G208" s="56" t="b">
        <f t="shared" si="21"/>
        <v>0</v>
      </c>
      <c r="H208" s="68">
        <v>2030.988686669946</v>
      </c>
      <c r="I208" s="68">
        <v>1984.4064386317907</v>
      </c>
      <c r="J208" s="66" t="b">
        <f t="shared" si="22"/>
        <v>0</v>
      </c>
      <c r="K208" s="68">
        <v>435.3172651254304</v>
      </c>
      <c r="L208" s="68">
        <v>843.0583501006037</v>
      </c>
      <c r="M208" s="56" t="b">
        <f t="shared" si="23"/>
        <v>0</v>
      </c>
      <c r="N208" s="58">
        <v>20</v>
      </c>
      <c r="O208" s="58">
        <v>21</v>
      </c>
      <c r="P208" s="59" t="b">
        <f t="shared" si="24"/>
        <v>0</v>
      </c>
      <c r="Q208" s="102">
        <v>58.94423678388893</v>
      </c>
      <c r="R208" s="102">
        <v>61.50231347599769</v>
      </c>
      <c r="S208" s="57" t="b">
        <f t="shared" si="25"/>
        <v>0</v>
      </c>
      <c r="T208" s="102">
        <v>39.25302087147565</v>
      </c>
      <c r="U208" s="102">
        <v>40.110639587753866</v>
      </c>
      <c r="V208" s="57" t="b">
        <f t="shared" si="26"/>
        <v>0</v>
      </c>
      <c r="W208" s="106">
        <f t="shared" si="27"/>
        <v>0</v>
      </c>
      <c r="X208" s="54"/>
      <c r="Y208" s="54"/>
      <c r="Z208" s="145"/>
      <c r="AA208"/>
      <c r="AB208" s="147"/>
      <c r="AD208" s="149"/>
    </row>
    <row r="209" spans="1:30" s="40" customFormat="1" ht="12.75">
      <c r="A209" s="54">
        <v>500</v>
      </c>
      <c r="B209" s="2" t="s">
        <v>218</v>
      </c>
      <c r="C209" s="135">
        <v>9700</v>
      </c>
      <c r="D209" s="129">
        <v>9791</v>
      </c>
      <c r="E209" s="68">
        <v>488.7628865979382</v>
      </c>
      <c r="F209" s="68">
        <v>326.93289755898275</v>
      </c>
      <c r="G209" s="56" t="b">
        <f t="shared" si="21"/>
        <v>0</v>
      </c>
      <c r="H209" s="68">
        <v>2095.773195876289</v>
      </c>
      <c r="I209" s="68">
        <v>2423.143703401083</v>
      </c>
      <c r="J209" s="66" t="b">
        <f t="shared" si="22"/>
        <v>0</v>
      </c>
      <c r="K209" s="68">
        <v>876.2886597938144</v>
      </c>
      <c r="L209" s="68">
        <v>844.959656827699</v>
      </c>
      <c r="M209" s="56" t="b">
        <f t="shared" si="23"/>
        <v>0</v>
      </c>
      <c r="N209" s="58">
        <v>19.5</v>
      </c>
      <c r="O209" s="58">
        <v>19.5</v>
      </c>
      <c r="P209" s="59" t="b">
        <f t="shared" si="24"/>
        <v>0</v>
      </c>
      <c r="Q209" s="102">
        <v>49.24896302179861</v>
      </c>
      <c r="R209" s="102">
        <v>45.986274737874076</v>
      </c>
      <c r="S209" s="57">
        <f t="shared" si="25"/>
        <v>1</v>
      </c>
      <c r="T209" s="102">
        <v>53.487286711720124</v>
      </c>
      <c r="U209" s="102">
        <v>60.87716331247534</v>
      </c>
      <c r="V209" s="57">
        <f t="shared" si="26"/>
        <v>1</v>
      </c>
      <c r="W209" s="106">
        <f t="shared" si="27"/>
        <v>2</v>
      </c>
      <c r="X209" s="54"/>
      <c r="Y209" s="54"/>
      <c r="Z209" s="145"/>
      <c r="AA209"/>
      <c r="AB209" s="147"/>
      <c r="AD209" s="149"/>
    </row>
    <row r="210" spans="1:30" s="40" customFormat="1" ht="12.75">
      <c r="A210" s="54">
        <v>831</v>
      </c>
      <c r="B210" s="2" t="s">
        <v>248</v>
      </c>
      <c r="C210" s="135">
        <v>4798</v>
      </c>
      <c r="D210" s="129">
        <v>4815</v>
      </c>
      <c r="E210" s="68">
        <v>224.67694872863694</v>
      </c>
      <c r="F210" s="68">
        <v>146.2097611630322</v>
      </c>
      <c r="G210" s="56" t="b">
        <f t="shared" si="21"/>
        <v>0</v>
      </c>
      <c r="H210" s="68">
        <v>1623.1763234681118</v>
      </c>
      <c r="I210" s="68">
        <v>3020.768431983385</v>
      </c>
      <c r="J210" s="66" t="b">
        <f t="shared" si="22"/>
        <v>0</v>
      </c>
      <c r="K210" s="68">
        <v>1025.4272613588996</v>
      </c>
      <c r="L210" s="68">
        <v>852.9595015576324</v>
      </c>
      <c r="M210" s="56" t="b">
        <f t="shared" si="23"/>
        <v>0</v>
      </c>
      <c r="N210" s="58">
        <v>19.75</v>
      </c>
      <c r="O210" s="58">
        <v>20</v>
      </c>
      <c r="P210" s="59" t="b">
        <f t="shared" si="24"/>
        <v>0</v>
      </c>
      <c r="Q210" s="102">
        <v>57.48479342760092</v>
      </c>
      <c r="R210" s="102">
        <v>44.14257067080665</v>
      </c>
      <c r="S210" s="57" t="b">
        <f t="shared" si="25"/>
        <v>0</v>
      </c>
      <c r="T210" s="102">
        <v>38.28082710836852</v>
      </c>
      <c r="U210" s="102">
        <v>63.64211074337139</v>
      </c>
      <c r="V210" s="57" t="b">
        <f t="shared" si="26"/>
        <v>0</v>
      </c>
      <c r="W210" s="106">
        <f t="shared" si="27"/>
        <v>0</v>
      </c>
      <c r="X210" s="54"/>
      <c r="Y210" s="54"/>
      <c r="Z210" s="145"/>
      <c r="AA210"/>
      <c r="AB210" s="147"/>
      <c r="AD210" s="149"/>
    </row>
    <row r="211" spans="1:30" s="40" customFormat="1" ht="12.75">
      <c r="A211" s="54">
        <v>218</v>
      </c>
      <c r="B211" s="2" t="s">
        <v>189</v>
      </c>
      <c r="C211" s="135">
        <v>1409</v>
      </c>
      <c r="D211" s="129">
        <v>1369</v>
      </c>
      <c r="E211" s="68">
        <v>352.0227111426544</v>
      </c>
      <c r="F211" s="68">
        <v>360.8473338203068</v>
      </c>
      <c r="G211" s="56" t="b">
        <f t="shared" si="21"/>
        <v>0</v>
      </c>
      <c r="H211" s="68">
        <v>1608.2327892122073</v>
      </c>
      <c r="I211" s="68">
        <v>1884.5872899926953</v>
      </c>
      <c r="J211" s="66" t="b">
        <f t="shared" si="22"/>
        <v>0</v>
      </c>
      <c r="K211" s="68">
        <v>660.0425833924769</v>
      </c>
      <c r="L211" s="68">
        <v>858.290723155588</v>
      </c>
      <c r="M211" s="56" t="b">
        <f t="shared" si="23"/>
        <v>0</v>
      </c>
      <c r="N211" s="58">
        <v>21.5</v>
      </c>
      <c r="O211" s="58">
        <v>22</v>
      </c>
      <c r="P211" s="59">
        <f t="shared" si="24"/>
        <v>1</v>
      </c>
      <c r="Q211" s="102">
        <v>56.87181311514289</v>
      </c>
      <c r="R211" s="102">
        <v>57.011988237955215</v>
      </c>
      <c r="S211" s="57" t="b">
        <f t="shared" si="25"/>
        <v>0</v>
      </c>
      <c r="T211" s="102">
        <v>32.063649925410246</v>
      </c>
      <c r="U211" s="102">
        <v>35.17541136293077</v>
      </c>
      <c r="V211" s="57" t="b">
        <f t="shared" si="26"/>
        <v>0</v>
      </c>
      <c r="W211" s="106">
        <f t="shared" si="27"/>
        <v>1</v>
      </c>
      <c r="X211" s="54"/>
      <c r="Y211" s="54"/>
      <c r="Z211" s="145"/>
      <c r="AA211"/>
      <c r="AB211" s="147"/>
      <c r="AD211" s="149"/>
    </row>
    <row r="212" spans="1:30" s="40" customFormat="1" ht="12.75">
      <c r="A212" s="54">
        <v>111</v>
      </c>
      <c r="B212" s="2" t="s">
        <v>39</v>
      </c>
      <c r="C212" s="135">
        <v>19695</v>
      </c>
      <c r="D212" s="129">
        <v>19575</v>
      </c>
      <c r="E212" s="68">
        <v>475.7552678344758</v>
      </c>
      <c r="F212" s="95">
        <v>162.80970625798213</v>
      </c>
      <c r="G212" s="56" t="b">
        <f t="shared" si="21"/>
        <v>0</v>
      </c>
      <c r="H212" s="95">
        <v>2310.12947448591</v>
      </c>
      <c r="I212" s="95">
        <v>2462.9374201787996</v>
      </c>
      <c r="J212" s="66" t="b">
        <f t="shared" si="22"/>
        <v>0</v>
      </c>
      <c r="K212" s="68">
        <v>904.7981721249048</v>
      </c>
      <c r="L212" s="68">
        <v>867.228607918263</v>
      </c>
      <c r="M212" s="56" t="b">
        <f t="shared" si="23"/>
        <v>0</v>
      </c>
      <c r="N212" s="58">
        <v>20.5</v>
      </c>
      <c r="O212" s="113">
        <v>20.5</v>
      </c>
      <c r="P212" s="59">
        <f t="shared" si="24"/>
        <v>1</v>
      </c>
      <c r="Q212" s="102">
        <v>65.6714515589402</v>
      </c>
      <c r="R212" s="102">
        <v>64.03536271866575</v>
      </c>
      <c r="S212" s="57" t="b">
        <f t="shared" si="25"/>
        <v>0</v>
      </c>
      <c r="T212" s="102">
        <v>48.051451177240274</v>
      </c>
      <c r="U212" s="102">
        <v>52.334586082712846</v>
      </c>
      <c r="V212" s="57" t="b">
        <f t="shared" si="26"/>
        <v>0</v>
      </c>
      <c r="W212" s="106">
        <f t="shared" si="27"/>
        <v>1</v>
      </c>
      <c r="X212" s="54"/>
      <c r="Y212" s="54"/>
      <c r="Z212" s="145"/>
      <c r="AA212"/>
      <c r="AB212" s="147"/>
      <c r="AD212" s="149"/>
    </row>
    <row r="213" spans="1:30" s="40" customFormat="1" ht="12.75">
      <c r="A213" s="54">
        <v>638</v>
      </c>
      <c r="B213" s="2" t="s">
        <v>260</v>
      </c>
      <c r="C213" s="135">
        <v>49728</v>
      </c>
      <c r="D213" s="129">
        <v>49928</v>
      </c>
      <c r="E213" s="68">
        <v>318.99533462033463</v>
      </c>
      <c r="F213" s="68">
        <v>467.2728729370293</v>
      </c>
      <c r="G213" s="56" t="b">
        <f t="shared" si="21"/>
        <v>0</v>
      </c>
      <c r="H213" s="68">
        <v>2328.366312741313</v>
      </c>
      <c r="I213" s="68">
        <v>2304.4984778080434</v>
      </c>
      <c r="J213" s="66" t="b">
        <f t="shared" si="22"/>
        <v>0</v>
      </c>
      <c r="K213" s="68">
        <v>920.3869047619048</v>
      </c>
      <c r="L213" s="68">
        <v>876.7625380547989</v>
      </c>
      <c r="M213" s="56" t="b">
        <f t="shared" si="23"/>
        <v>0</v>
      </c>
      <c r="N213" s="58">
        <v>19.25</v>
      </c>
      <c r="O213" s="58">
        <v>19.75</v>
      </c>
      <c r="P213" s="59" t="b">
        <f t="shared" si="24"/>
        <v>0</v>
      </c>
      <c r="Q213" s="102">
        <v>44.742697518205745</v>
      </c>
      <c r="R213" s="102">
        <v>44.35206993313102</v>
      </c>
      <c r="S213" s="57">
        <f t="shared" si="25"/>
        <v>1</v>
      </c>
      <c r="T213" s="102">
        <v>49.512345811829725</v>
      </c>
      <c r="U213" s="102">
        <v>47.81386400097991</v>
      </c>
      <c r="V213" s="57" t="b">
        <f t="shared" si="26"/>
        <v>0</v>
      </c>
      <c r="W213" s="106">
        <f t="shared" si="27"/>
        <v>1</v>
      </c>
      <c r="X213" s="54"/>
      <c r="Y213" s="54"/>
      <c r="Z213" s="145"/>
      <c r="AA213"/>
      <c r="AB213" s="147"/>
      <c r="AD213" s="149"/>
    </row>
    <row r="214" spans="1:30" s="40" customFormat="1" ht="12.75">
      <c r="A214" s="54">
        <v>422</v>
      </c>
      <c r="B214" s="2" t="s">
        <v>121</v>
      </c>
      <c r="C214" s="135">
        <v>12117</v>
      </c>
      <c r="D214" s="129">
        <v>11772</v>
      </c>
      <c r="E214" s="68">
        <v>715.5236444664521</v>
      </c>
      <c r="F214" s="68">
        <v>620.6252123683316</v>
      </c>
      <c r="G214" s="56" t="b">
        <f t="shared" si="21"/>
        <v>0</v>
      </c>
      <c r="H214" s="68">
        <v>1501.8568952711066</v>
      </c>
      <c r="I214" s="68">
        <v>1290.4349303431873</v>
      </c>
      <c r="J214" s="66" t="b">
        <f t="shared" si="22"/>
        <v>0</v>
      </c>
      <c r="K214" s="68">
        <v>794.7511760336718</v>
      </c>
      <c r="L214" s="68">
        <v>877.8457356439008</v>
      </c>
      <c r="M214" s="56" t="b">
        <f t="shared" si="23"/>
        <v>0</v>
      </c>
      <c r="N214" s="58">
        <v>21</v>
      </c>
      <c r="O214" s="58">
        <v>21</v>
      </c>
      <c r="P214" s="59">
        <f t="shared" si="24"/>
        <v>1</v>
      </c>
      <c r="Q214" s="102">
        <v>61.605560513316824</v>
      </c>
      <c r="R214" s="102">
        <v>65.53641476140302</v>
      </c>
      <c r="S214" s="57" t="b">
        <f t="shared" si="25"/>
        <v>0</v>
      </c>
      <c r="T214" s="102">
        <v>31.299779166274188</v>
      </c>
      <c r="U214" s="102">
        <v>28.350382808981536</v>
      </c>
      <c r="V214" s="57" t="b">
        <f t="shared" si="26"/>
        <v>0</v>
      </c>
      <c r="W214" s="106">
        <f t="shared" si="27"/>
        <v>1</v>
      </c>
      <c r="X214" s="54"/>
      <c r="Y214" s="54"/>
      <c r="Z214" s="145"/>
      <c r="AA214"/>
      <c r="AB214" s="147"/>
      <c r="AD214" s="149"/>
    </row>
    <row r="215" spans="1:30" s="40" customFormat="1" ht="12.75">
      <c r="A215" s="54">
        <v>915</v>
      </c>
      <c r="B215" s="2" t="s">
        <v>34</v>
      </c>
      <c r="C215" s="135">
        <v>21860</v>
      </c>
      <c r="D215" s="129">
        <v>21638</v>
      </c>
      <c r="E215" s="68">
        <v>215.96523330283622</v>
      </c>
      <c r="F215" s="68">
        <v>382.8912099084943</v>
      </c>
      <c r="G215" s="56" t="b">
        <f t="shared" si="21"/>
        <v>0</v>
      </c>
      <c r="H215" s="68">
        <v>2427.127172918573</v>
      </c>
      <c r="I215" s="68">
        <v>2372.5852666605047</v>
      </c>
      <c r="J215" s="66" t="b">
        <f t="shared" si="22"/>
        <v>0</v>
      </c>
      <c r="K215" s="68">
        <v>720.9515096065874</v>
      </c>
      <c r="L215" s="68">
        <v>877.9462057491451</v>
      </c>
      <c r="M215" s="56" t="b">
        <f t="shared" si="23"/>
        <v>0</v>
      </c>
      <c r="N215" s="58">
        <v>20.5</v>
      </c>
      <c r="O215" s="58">
        <v>20.75</v>
      </c>
      <c r="P215" s="59">
        <f t="shared" si="24"/>
        <v>1</v>
      </c>
      <c r="Q215" s="102">
        <v>61.32997753556868</v>
      </c>
      <c r="R215" s="102">
        <v>62.375559787924026</v>
      </c>
      <c r="S215" s="57" t="b">
        <f t="shared" si="25"/>
        <v>0</v>
      </c>
      <c r="T215" s="102">
        <v>42.38016932311429</v>
      </c>
      <c r="U215" s="102">
        <v>40.981923932257516</v>
      </c>
      <c r="V215" s="57" t="b">
        <f t="shared" si="26"/>
        <v>0</v>
      </c>
      <c r="W215" s="106">
        <f t="shared" si="27"/>
        <v>1</v>
      </c>
      <c r="X215" s="54"/>
      <c r="Y215" s="54"/>
      <c r="Z215" s="145"/>
      <c r="AA215"/>
      <c r="AB215" s="147"/>
      <c r="AD215" s="149"/>
    </row>
    <row r="216" spans="1:30" s="40" customFormat="1" ht="12.75">
      <c r="A216" s="54">
        <v>892</v>
      </c>
      <c r="B216" s="2" t="s">
        <v>167</v>
      </c>
      <c r="C216" s="135">
        <v>3611</v>
      </c>
      <c r="D216" s="129">
        <v>3666</v>
      </c>
      <c r="E216" s="68">
        <v>485.1841595126004</v>
      </c>
      <c r="F216" s="68">
        <v>324.3316966721222</v>
      </c>
      <c r="G216" s="56" t="b">
        <f t="shared" si="21"/>
        <v>0</v>
      </c>
      <c r="H216" s="68">
        <v>3025.477707006369</v>
      </c>
      <c r="I216" s="68">
        <v>3002.7277686852153</v>
      </c>
      <c r="J216" s="66" t="b">
        <f t="shared" si="22"/>
        <v>0</v>
      </c>
      <c r="K216" s="68">
        <v>854.3339795070618</v>
      </c>
      <c r="L216" s="68">
        <v>878.6142935079105</v>
      </c>
      <c r="M216" s="56" t="b">
        <f t="shared" si="23"/>
        <v>0</v>
      </c>
      <c r="N216" s="58">
        <v>20.5</v>
      </c>
      <c r="O216" s="58">
        <v>20.5</v>
      </c>
      <c r="P216" s="59">
        <f t="shared" si="24"/>
        <v>1</v>
      </c>
      <c r="Q216" s="102">
        <v>50.54415257541919</v>
      </c>
      <c r="R216" s="102">
        <v>51.050912447631895</v>
      </c>
      <c r="S216" s="57" t="b">
        <f t="shared" si="25"/>
        <v>0</v>
      </c>
      <c r="T216" s="102">
        <v>60.18097588431398</v>
      </c>
      <c r="U216" s="102">
        <v>60.627423334508286</v>
      </c>
      <c r="V216" s="57">
        <f t="shared" si="26"/>
        <v>1</v>
      </c>
      <c r="W216" s="106">
        <f t="shared" si="27"/>
        <v>2</v>
      </c>
      <c r="X216" s="54"/>
      <c r="Y216" s="54"/>
      <c r="Z216" s="145"/>
      <c r="AA216"/>
      <c r="AB216" s="147"/>
      <c r="AD216" s="149"/>
    </row>
    <row r="217" spans="1:30" s="40" customFormat="1" ht="12.75">
      <c r="A217" s="54">
        <v>425</v>
      </c>
      <c r="B217" s="2" t="s">
        <v>169</v>
      </c>
      <c r="C217" s="135">
        <v>9740</v>
      </c>
      <c r="D217" s="129">
        <v>9937</v>
      </c>
      <c r="E217" s="68">
        <v>594.0451745379877</v>
      </c>
      <c r="F217" s="68">
        <v>595.1494414813324</v>
      </c>
      <c r="G217" s="56" t="b">
        <f t="shared" si="21"/>
        <v>0</v>
      </c>
      <c r="H217" s="68">
        <v>2488.193018480493</v>
      </c>
      <c r="I217" s="68">
        <v>1970.514239710174</v>
      </c>
      <c r="J217" s="66" t="b">
        <f t="shared" si="22"/>
        <v>0</v>
      </c>
      <c r="K217" s="68">
        <v>878.3367556468172</v>
      </c>
      <c r="L217" s="68">
        <v>882.5601288115125</v>
      </c>
      <c r="M217" s="56" t="b">
        <f t="shared" si="23"/>
        <v>0</v>
      </c>
      <c r="N217" s="58">
        <v>20.5</v>
      </c>
      <c r="O217" s="58">
        <v>20.5</v>
      </c>
      <c r="P217" s="59">
        <f t="shared" si="24"/>
        <v>1</v>
      </c>
      <c r="Q217" s="102">
        <v>57.649892088224455</v>
      </c>
      <c r="R217" s="102">
        <v>62.69237645958547</v>
      </c>
      <c r="S217" s="57" t="b">
        <f t="shared" si="25"/>
        <v>0</v>
      </c>
      <c r="T217" s="102">
        <v>52.889284694100446</v>
      </c>
      <c r="U217" s="102">
        <v>42.78196097481985</v>
      </c>
      <c r="V217" s="57" t="b">
        <f t="shared" si="26"/>
        <v>0</v>
      </c>
      <c r="W217" s="106">
        <f t="shared" si="27"/>
        <v>1</v>
      </c>
      <c r="X217" s="54"/>
      <c r="Y217" s="54"/>
      <c r="Z217" s="145"/>
      <c r="AA217"/>
      <c r="AB217" s="147"/>
      <c r="AD217" s="149"/>
    </row>
    <row r="218" spans="1:30" s="40" customFormat="1" ht="12.75">
      <c r="A218" s="54">
        <v>619</v>
      </c>
      <c r="B218" s="2" t="s">
        <v>281</v>
      </c>
      <c r="C218" s="135">
        <v>3117</v>
      </c>
      <c r="D218" s="129">
        <v>3049</v>
      </c>
      <c r="E218" s="68">
        <v>169.07282643567532</v>
      </c>
      <c r="F218" s="68">
        <v>430.63299442440143</v>
      </c>
      <c r="G218" s="56" t="b">
        <f t="shared" si="21"/>
        <v>0</v>
      </c>
      <c r="H218" s="68">
        <v>1035.6111645813282</v>
      </c>
      <c r="I218" s="68">
        <v>774.0242702525418</v>
      </c>
      <c r="J218" s="66" t="b">
        <f t="shared" si="22"/>
        <v>0</v>
      </c>
      <c r="K218" s="68">
        <v>694.5781199871672</v>
      </c>
      <c r="L218" s="68">
        <v>906.5267300754346</v>
      </c>
      <c r="M218" s="56" t="b">
        <f t="shared" si="23"/>
        <v>0</v>
      </c>
      <c r="N218" s="58">
        <v>20.5</v>
      </c>
      <c r="O218" s="58">
        <v>21.5</v>
      </c>
      <c r="P218" s="59">
        <f t="shared" si="24"/>
        <v>1</v>
      </c>
      <c r="Q218" s="102">
        <v>69.49326699475421</v>
      </c>
      <c r="R218" s="102">
        <v>75.88101983002832</v>
      </c>
      <c r="S218" s="57" t="b">
        <f t="shared" si="25"/>
        <v>0</v>
      </c>
      <c r="T218" s="102">
        <v>24.060513045384784</v>
      </c>
      <c r="U218" s="102">
        <v>18.06122897175737</v>
      </c>
      <c r="V218" s="57" t="b">
        <f t="shared" si="26"/>
        <v>0</v>
      </c>
      <c r="W218" s="106">
        <f t="shared" si="27"/>
        <v>1</v>
      </c>
      <c r="X218" s="54"/>
      <c r="Y218" s="54"/>
      <c r="Z218" s="145"/>
      <c r="AA218"/>
      <c r="AB218" s="147"/>
      <c r="AD218" s="149"/>
    </row>
    <row r="219" spans="1:30" s="40" customFormat="1" ht="12.75">
      <c r="A219" s="54">
        <v>504</v>
      </c>
      <c r="B219" s="2" t="s">
        <v>147</v>
      </c>
      <c r="C219" s="135">
        <v>1985</v>
      </c>
      <c r="D219" s="129">
        <v>1969</v>
      </c>
      <c r="E219" s="68">
        <v>119.8992443324937</v>
      </c>
      <c r="F219" s="68">
        <v>502.7932960893855</v>
      </c>
      <c r="G219" s="56" t="b">
        <f t="shared" si="21"/>
        <v>0</v>
      </c>
      <c r="H219" s="68">
        <v>1540.5541561712846</v>
      </c>
      <c r="I219" s="68">
        <v>1546.9781615033012</v>
      </c>
      <c r="J219" s="66" t="b">
        <f t="shared" si="22"/>
        <v>0</v>
      </c>
      <c r="K219" s="68">
        <v>716.8765743073047</v>
      </c>
      <c r="L219" s="68">
        <v>907.0594210259014</v>
      </c>
      <c r="M219" s="56" t="b">
        <f t="shared" si="23"/>
        <v>0</v>
      </c>
      <c r="N219" s="58">
        <v>21</v>
      </c>
      <c r="O219" s="58">
        <v>21.5</v>
      </c>
      <c r="P219" s="59">
        <f t="shared" si="24"/>
        <v>1</v>
      </c>
      <c r="Q219" s="102">
        <v>61.133910928712574</v>
      </c>
      <c r="R219" s="102">
        <v>63.196271517702776</v>
      </c>
      <c r="S219" s="57" t="b">
        <f t="shared" si="25"/>
        <v>0</v>
      </c>
      <c r="T219" s="102">
        <v>44.08843596165472</v>
      </c>
      <c r="U219" s="102">
        <v>40.52778011972009</v>
      </c>
      <c r="V219" s="57" t="b">
        <f t="shared" si="26"/>
        <v>0</v>
      </c>
      <c r="W219" s="106">
        <f t="shared" si="27"/>
        <v>1</v>
      </c>
      <c r="X219" s="54"/>
      <c r="Y219" s="54"/>
      <c r="Z219" s="145"/>
      <c r="AA219"/>
      <c r="AB219" s="147"/>
      <c r="AD219" s="149"/>
    </row>
    <row r="220" spans="1:30" s="40" customFormat="1" ht="12.75">
      <c r="A220" s="54">
        <v>213</v>
      </c>
      <c r="B220" s="2" t="s">
        <v>95</v>
      </c>
      <c r="C220" s="135">
        <v>5693</v>
      </c>
      <c r="D220" s="129">
        <v>5628</v>
      </c>
      <c r="E220" s="68">
        <v>256.2796416652029</v>
      </c>
      <c r="F220" s="95">
        <v>355.54371002132194</v>
      </c>
      <c r="G220" s="56" t="b">
        <f t="shared" si="21"/>
        <v>0</v>
      </c>
      <c r="H220" s="68">
        <v>2135.60512910592</v>
      </c>
      <c r="I220" s="68">
        <v>3107.675906183369</v>
      </c>
      <c r="J220" s="66" t="b">
        <f t="shared" si="22"/>
        <v>0</v>
      </c>
      <c r="K220" s="68">
        <v>899.1744247321271</v>
      </c>
      <c r="L220" s="68">
        <v>913.6460554371002</v>
      </c>
      <c r="M220" s="56" t="b">
        <f t="shared" si="23"/>
        <v>0</v>
      </c>
      <c r="N220" s="58">
        <v>20</v>
      </c>
      <c r="O220" s="58">
        <v>20</v>
      </c>
      <c r="P220" s="59" t="b">
        <f t="shared" si="24"/>
        <v>0</v>
      </c>
      <c r="Q220" s="102">
        <v>55.6141014129767</v>
      </c>
      <c r="R220" s="102">
        <v>49.56347954139056</v>
      </c>
      <c r="S220" s="57" t="b">
        <f t="shared" si="25"/>
        <v>0</v>
      </c>
      <c r="T220" s="102">
        <v>41.225939076808075</v>
      </c>
      <c r="U220" s="102">
        <v>54.735830030720166</v>
      </c>
      <c r="V220" s="57" t="b">
        <f t="shared" si="26"/>
        <v>0</v>
      </c>
      <c r="W220" s="106">
        <f t="shared" si="27"/>
        <v>0</v>
      </c>
      <c r="X220" s="54"/>
      <c r="Y220" s="54"/>
      <c r="Z220" s="145"/>
      <c r="AA220"/>
      <c r="AB220" s="147"/>
      <c r="AD220" s="149"/>
    </row>
    <row r="221" spans="1:30" s="40" customFormat="1" ht="12.75">
      <c r="A221" s="54">
        <v>691</v>
      </c>
      <c r="B221" s="2" t="s">
        <v>267</v>
      </c>
      <c r="C221" s="135">
        <v>2901</v>
      </c>
      <c r="D221" s="129">
        <v>2894</v>
      </c>
      <c r="E221" s="68">
        <v>1322.6473629782834</v>
      </c>
      <c r="F221" s="95">
        <v>473.0476848652384</v>
      </c>
      <c r="G221" s="56" t="b">
        <f t="shared" si="21"/>
        <v>0</v>
      </c>
      <c r="H221" s="68">
        <v>6443.984832816271</v>
      </c>
      <c r="I221" s="95">
        <v>6810.642709053213</v>
      </c>
      <c r="J221" s="66">
        <f t="shared" si="22"/>
        <v>1</v>
      </c>
      <c r="K221" s="68">
        <v>854.1882109617374</v>
      </c>
      <c r="L221" s="68">
        <v>916.0331720801659</v>
      </c>
      <c r="M221" s="56" t="b">
        <f t="shared" si="23"/>
        <v>0</v>
      </c>
      <c r="N221" s="58">
        <v>22</v>
      </c>
      <c r="O221" s="58">
        <v>22</v>
      </c>
      <c r="P221" s="59">
        <f t="shared" si="24"/>
        <v>1</v>
      </c>
      <c r="Q221" s="102">
        <v>36.19952195244685</v>
      </c>
      <c r="R221" s="102">
        <v>35.57226806320982</v>
      </c>
      <c r="S221" s="57">
        <f t="shared" si="25"/>
        <v>1</v>
      </c>
      <c r="T221" s="102">
        <v>70.4609497303879</v>
      </c>
      <c r="U221" s="102">
        <v>78.67356818351084</v>
      </c>
      <c r="V221" s="57">
        <f t="shared" si="26"/>
        <v>1</v>
      </c>
      <c r="W221" s="106">
        <f t="shared" si="27"/>
        <v>4</v>
      </c>
      <c r="X221" s="54"/>
      <c r="Y221" s="54"/>
      <c r="Z221" s="145"/>
      <c r="AA221"/>
      <c r="AB221" s="147"/>
      <c r="AD221" s="149"/>
    </row>
    <row r="222" spans="1:30" s="40" customFormat="1" ht="12.75">
      <c r="A222" s="54">
        <v>686</v>
      </c>
      <c r="B222" s="2" t="s">
        <v>104</v>
      </c>
      <c r="C222" s="135">
        <v>3374</v>
      </c>
      <c r="D222" s="129">
        <v>3303</v>
      </c>
      <c r="E222" s="68">
        <v>552.163604030824</v>
      </c>
      <c r="F222" s="68">
        <v>855.2830759915229</v>
      </c>
      <c r="G222" s="56" t="b">
        <f t="shared" si="21"/>
        <v>0</v>
      </c>
      <c r="H222" s="68">
        <v>3234.736218138708</v>
      </c>
      <c r="I222" s="68">
        <v>3083.2576445655463</v>
      </c>
      <c r="J222" s="66" t="b">
        <f t="shared" si="22"/>
        <v>0</v>
      </c>
      <c r="K222" s="68">
        <v>258.15056312981625</v>
      </c>
      <c r="L222" s="68">
        <v>920.6781713593703</v>
      </c>
      <c r="M222" s="56" t="b">
        <f t="shared" si="23"/>
        <v>0</v>
      </c>
      <c r="N222" s="58">
        <v>21.5</v>
      </c>
      <c r="O222" s="58">
        <v>22</v>
      </c>
      <c r="P222" s="59">
        <f t="shared" si="24"/>
        <v>1</v>
      </c>
      <c r="Q222" s="102">
        <v>39.90099451456094</v>
      </c>
      <c r="R222" s="102">
        <v>46.28997335109927</v>
      </c>
      <c r="S222" s="57">
        <f t="shared" si="25"/>
        <v>1</v>
      </c>
      <c r="T222" s="102">
        <v>51.99378761405552</v>
      </c>
      <c r="U222" s="102">
        <v>48.1264549072614</v>
      </c>
      <c r="V222" s="57" t="b">
        <f t="shared" si="26"/>
        <v>0</v>
      </c>
      <c r="W222" s="106">
        <f t="shared" si="27"/>
        <v>2</v>
      </c>
      <c r="X222" s="54"/>
      <c r="Y222" s="54"/>
      <c r="Z222" s="145"/>
      <c r="AA222"/>
      <c r="AB222" s="147"/>
      <c r="AD222" s="149"/>
    </row>
    <row r="223" spans="1:30" s="40" customFormat="1" ht="12.75">
      <c r="A223" s="54">
        <v>10</v>
      </c>
      <c r="B223" s="2" t="s">
        <v>220</v>
      </c>
      <c r="C223" s="135">
        <v>12103</v>
      </c>
      <c r="D223" s="129">
        <v>12050</v>
      </c>
      <c r="E223" s="68">
        <v>385.5242501859043</v>
      </c>
      <c r="F223" s="95">
        <v>131.45228215767634</v>
      </c>
      <c r="G223" s="56" t="b">
        <f t="shared" si="21"/>
        <v>0</v>
      </c>
      <c r="H223" s="68">
        <v>2571.4285714285716</v>
      </c>
      <c r="I223" s="95">
        <v>2833.0290456431535</v>
      </c>
      <c r="J223" s="66" t="b">
        <f t="shared" si="22"/>
        <v>0</v>
      </c>
      <c r="K223" s="68">
        <v>1056.1017929438983</v>
      </c>
      <c r="L223" s="68">
        <v>944.7302904564316</v>
      </c>
      <c r="M223" s="56" t="b">
        <f t="shared" si="23"/>
        <v>0</v>
      </c>
      <c r="N223" s="58">
        <v>20.75</v>
      </c>
      <c r="O223" s="58">
        <v>20.75</v>
      </c>
      <c r="P223" s="59">
        <f t="shared" si="24"/>
        <v>1</v>
      </c>
      <c r="Q223" s="102">
        <v>52.35276875901876</v>
      </c>
      <c r="R223" s="102">
        <v>49.61774037190447</v>
      </c>
      <c r="S223" s="57" t="b">
        <f t="shared" si="25"/>
        <v>0</v>
      </c>
      <c r="T223" s="102">
        <v>47.2200531884796</v>
      </c>
      <c r="U223" s="102">
        <v>51.803105475927964</v>
      </c>
      <c r="V223" s="57" t="b">
        <f t="shared" si="26"/>
        <v>0</v>
      </c>
      <c r="W223" s="106">
        <f t="shared" si="27"/>
        <v>1</v>
      </c>
      <c r="X223" s="54"/>
      <c r="Y223" s="62"/>
      <c r="Z223" s="145"/>
      <c r="AA223"/>
      <c r="AB223" s="147"/>
      <c r="AD223" s="149"/>
    </row>
    <row r="224" spans="1:30" s="40" customFormat="1" ht="12.75">
      <c r="A224" s="54">
        <v>700</v>
      </c>
      <c r="B224" s="2" t="s">
        <v>250</v>
      </c>
      <c r="C224" s="135">
        <v>5404</v>
      </c>
      <c r="D224" s="129">
        <v>5312</v>
      </c>
      <c r="E224" s="68">
        <v>418.3937823834197</v>
      </c>
      <c r="F224" s="68">
        <v>216.1144578313253</v>
      </c>
      <c r="G224" s="56" t="b">
        <f t="shared" si="21"/>
        <v>0</v>
      </c>
      <c r="H224" s="68">
        <v>1237.60177646188</v>
      </c>
      <c r="I224" s="68">
        <v>1159.6385542168675</v>
      </c>
      <c r="J224" s="66" t="b">
        <f t="shared" si="22"/>
        <v>0</v>
      </c>
      <c r="K224" s="68">
        <v>1240.3774981495187</v>
      </c>
      <c r="L224" s="68">
        <v>963.2906626506024</v>
      </c>
      <c r="M224" s="56" t="b">
        <f t="shared" si="23"/>
        <v>0</v>
      </c>
      <c r="N224" s="58">
        <v>19.5</v>
      </c>
      <c r="O224" s="58">
        <v>20.5</v>
      </c>
      <c r="P224" s="59" t="b">
        <f t="shared" si="24"/>
        <v>0</v>
      </c>
      <c r="Q224" s="102">
        <v>69.31106471816284</v>
      </c>
      <c r="R224" s="102">
        <v>69.469823492812</v>
      </c>
      <c r="S224" s="57" t="b">
        <f t="shared" si="25"/>
        <v>0</v>
      </c>
      <c r="T224" s="102">
        <v>27.34855847100745</v>
      </c>
      <c r="U224" s="102">
        <v>24.816098081023455</v>
      </c>
      <c r="V224" s="57" t="b">
        <f t="shared" si="26"/>
        <v>0</v>
      </c>
      <c r="W224" s="106">
        <f t="shared" si="27"/>
        <v>0</v>
      </c>
      <c r="X224" s="54"/>
      <c r="Y224" s="54"/>
      <c r="Z224" s="145"/>
      <c r="AA224"/>
      <c r="AB224" s="147"/>
      <c r="AD224" s="149"/>
    </row>
    <row r="225" spans="1:30" s="40" customFormat="1" ht="12.75">
      <c r="A225" s="54">
        <v>276</v>
      </c>
      <c r="B225" s="2" t="s">
        <v>227</v>
      </c>
      <c r="C225" s="135">
        <v>14681</v>
      </c>
      <c r="D225" s="129">
        <v>14827</v>
      </c>
      <c r="E225" s="68">
        <v>247.93951365710782</v>
      </c>
      <c r="F225" s="68">
        <v>450.25966142847506</v>
      </c>
      <c r="G225" s="56" t="b">
        <f t="shared" si="21"/>
        <v>0</v>
      </c>
      <c r="H225" s="68">
        <v>3030.5837477011105</v>
      </c>
      <c r="I225" s="68">
        <v>2940.6488163485533</v>
      </c>
      <c r="J225" s="66" t="b">
        <f t="shared" si="22"/>
        <v>0</v>
      </c>
      <c r="K225" s="68">
        <v>807.0294939036851</v>
      </c>
      <c r="L225" s="68">
        <v>970.45929722803</v>
      </c>
      <c r="M225" s="56" t="b">
        <f t="shared" si="23"/>
        <v>0</v>
      </c>
      <c r="N225" s="58">
        <v>19.75</v>
      </c>
      <c r="O225" s="58">
        <v>20.5</v>
      </c>
      <c r="P225" s="59" t="b">
        <f t="shared" si="24"/>
        <v>0</v>
      </c>
      <c r="Q225" s="102">
        <v>39.255445544554455</v>
      </c>
      <c r="R225" s="102">
        <v>41.58982440845433</v>
      </c>
      <c r="S225" s="57">
        <f t="shared" si="25"/>
        <v>1</v>
      </c>
      <c r="T225" s="102">
        <v>63.233818212597185</v>
      </c>
      <c r="U225" s="102">
        <v>59.392773892773896</v>
      </c>
      <c r="V225" s="57">
        <f t="shared" si="26"/>
        <v>1</v>
      </c>
      <c r="W225" s="106">
        <f t="shared" si="27"/>
        <v>2</v>
      </c>
      <c r="X225" s="54"/>
      <c r="Y225" s="54"/>
      <c r="Z225" s="145"/>
      <c r="AA225"/>
      <c r="AB225" s="147"/>
      <c r="AD225" s="149"/>
    </row>
    <row r="226" spans="1:30" s="40" customFormat="1" ht="12.75">
      <c r="A226" s="54">
        <v>980</v>
      </c>
      <c r="B226" s="2" t="s">
        <v>261</v>
      </c>
      <c r="C226" s="135">
        <v>32260</v>
      </c>
      <c r="D226" s="129">
        <v>32738</v>
      </c>
      <c r="E226" s="68">
        <v>390.48357098574087</v>
      </c>
      <c r="F226" s="68">
        <v>356.1304905614271</v>
      </c>
      <c r="G226" s="56" t="b">
        <f t="shared" si="21"/>
        <v>0</v>
      </c>
      <c r="H226" s="68">
        <v>3040.452572845629</v>
      </c>
      <c r="I226" s="68">
        <v>3025.872075264219</v>
      </c>
      <c r="J226" s="66" t="b">
        <f t="shared" si="22"/>
        <v>0</v>
      </c>
      <c r="K226" s="68">
        <v>1018.6608803471793</v>
      </c>
      <c r="L226" s="68">
        <v>992.1497953448592</v>
      </c>
      <c r="M226" s="56" t="b">
        <f t="shared" si="23"/>
        <v>0</v>
      </c>
      <c r="N226" s="58">
        <v>20.5</v>
      </c>
      <c r="O226" s="58">
        <v>20.5</v>
      </c>
      <c r="P226" s="59">
        <f t="shared" si="24"/>
        <v>1</v>
      </c>
      <c r="Q226" s="102">
        <v>45.65230334784975</v>
      </c>
      <c r="R226" s="102">
        <v>45.866877794176496</v>
      </c>
      <c r="S226" s="57">
        <f t="shared" si="25"/>
        <v>1</v>
      </c>
      <c r="T226" s="102">
        <v>67.49551109401051</v>
      </c>
      <c r="U226" s="102">
        <v>66.44991006907121</v>
      </c>
      <c r="V226" s="57">
        <f t="shared" si="26"/>
        <v>1</v>
      </c>
      <c r="W226" s="106">
        <f t="shared" si="27"/>
        <v>3</v>
      </c>
      <c r="X226" s="54"/>
      <c r="Y226" s="54"/>
      <c r="Z226" s="145"/>
      <c r="AA226"/>
      <c r="AB226" s="147"/>
      <c r="AD226" s="149"/>
    </row>
    <row r="227" spans="1:30" s="40" customFormat="1" ht="12.75">
      <c r="A227" s="54">
        <v>576</v>
      </c>
      <c r="B227" s="2" t="s">
        <v>124</v>
      </c>
      <c r="C227" s="135">
        <v>3197</v>
      </c>
      <c r="D227" s="129">
        <v>3143</v>
      </c>
      <c r="E227" s="68">
        <v>559.8999061620269</v>
      </c>
      <c r="F227" s="68">
        <v>612.4721603563474</v>
      </c>
      <c r="G227" s="56" t="b">
        <f t="shared" si="21"/>
        <v>0</v>
      </c>
      <c r="H227" s="68">
        <v>2923.6784485455114</v>
      </c>
      <c r="I227" s="68">
        <v>2743.557111040407</v>
      </c>
      <c r="J227" s="66" t="b">
        <f t="shared" si="22"/>
        <v>0</v>
      </c>
      <c r="K227" s="68">
        <v>824.8357835470754</v>
      </c>
      <c r="L227" s="68">
        <v>1000</v>
      </c>
      <c r="M227" s="56" t="b">
        <f t="shared" si="23"/>
        <v>0</v>
      </c>
      <c r="N227" s="58">
        <v>20</v>
      </c>
      <c r="O227" s="58">
        <v>21</v>
      </c>
      <c r="P227" s="59" t="b">
        <f t="shared" si="24"/>
        <v>0</v>
      </c>
      <c r="Q227" s="102">
        <v>63.55628455136383</v>
      </c>
      <c r="R227" s="102">
        <v>65.31685833129434</v>
      </c>
      <c r="S227" s="57" t="b">
        <f t="shared" si="25"/>
        <v>0</v>
      </c>
      <c r="T227" s="102">
        <v>50.813458262350935</v>
      </c>
      <c r="U227" s="102">
        <v>47.243995473026786</v>
      </c>
      <c r="V227" s="57" t="b">
        <f t="shared" si="26"/>
        <v>0</v>
      </c>
      <c r="W227" s="106">
        <f t="shared" si="27"/>
        <v>0</v>
      </c>
      <c r="X227" s="54"/>
      <c r="Y227" s="54"/>
      <c r="Z227" s="145"/>
      <c r="AA227"/>
      <c r="AB227" s="147"/>
      <c r="AD227" s="149"/>
    </row>
    <row r="228" spans="1:30" s="40" customFormat="1" ht="12.75">
      <c r="A228" s="54">
        <v>146</v>
      </c>
      <c r="B228" s="2" t="s">
        <v>158</v>
      </c>
      <c r="C228" s="135">
        <v>5504</v>
      </c>
      <c r="D228" s="129">
        <v>5336</v>
      </c>
      <c r="E228" s="68">
        <v>440.04360465116275</v>
      </c>
      <c r="F228" s="68">
        <v>327.023988005997</v>
      </c>
      <c r="G228" s="56" t="b">
        <f t="shared" si="21"/>
        <v>0</v>
      </c>
      <c r="H228" s="68">
        <v>1577.3982558139535</v>
      </c>
      <c r="I228" s="68">
        <v>1499.062968515742</v>
      </c>
      <c r="J228" s="66" t="b">
        <f t="shared" si="22"/>
        <v>0</v>
      </c>
      <c r="K228" s="68">
        <v>970.9302325581394</v>
      </c>
      <c r="L228" s="68">
        <v>1005.9970014992504</v>
      </c>
      <c r="M228" s="56" t="b">
        <f t="shared" si="23"/>
        <v>0</v>
      </c>
      <c r="N228" s="58">
        <v>20.25</v>
      </c>
      <c r="O228" s="58">
        <v>20.75</v>
      </c>
      <c r="P228" s="59" t="b">
        <f t="shared" si="24"/>
        <v>0</v>
      </c>
      <c r="Q228" s="102">
        <v>62.9656125117174</v>
      </c>
      <c r="R228" s="102">
        <v>63.370691583211155</v>
      </c>
      <c r="S228" s="57" t="b">
        <f t="shared" si="25"/>
        <v>0</v>
      </c>
      <c r="T228" s="102">
        <v>30.498896611462865</v>
      </c>
      <c r="U228" s="102">
        <v>30.316921217677578</v>
      </c>
      <c r="V228" s="57" t="b">
        <f t="shared" si="26"/>
        <v>0</v>
      </c>
      <c r="W228" s="106">
        <f t="shared" si="27"/>
        <v>0</v>
      </c>
      <c r="X228" s="54"/>
      <c r="Y228" s="54"/>
      <c r="Z228" s="145"/>
      <c r="AA228"/>
      <c r="AB228" s="147"/>
      <c r="AD228" s="149"/>
    </row>
    <row r="229" spans="1:30" s="40" customFormat="1" ht="12.75">
      <c r="A229" s="54">
        <v>407</v>
      </c>
      <c r="B229" s="2" t="s">
        <v>224</v>
      </c>
      <c r="C229" s="135">
        <v>2779</v>
      </c>
      <c r="D229" s="129">
        <v>2774</v>
      </c>
      <c r="E229" s="68">
        <v>128.10363440086363</v>
      </c>
      <c r="F229" s="68">
        <v>402.6676279740447</v>
      </c>
      <c r="G229" s="56" t="b">
        <f t="shared" si="21"/>
        <v>0</v>
      </c>
      <c r="H229" s="68">
        <v>2204.7499100395826</v>
      </c>
      <c r="I229" s="68">
        <v>1844.6286950252343</v>
      </c>
      <c r="J229" s="66" t="b">
        <f t="shared" si="22"/>
        <v>0</v>
      </c>
      <c r="K229" s="68">
        <v>879.8128823317741</v>
      </c>
      <c r="L229" s="68">
        <v>1007.9307858687815</v>
      </c>
      <c r="M229" s="56" t="b">
        <f t="shared" si="23"/>
        <v>0</v>
      </c>
      <c r="N229" s="58">
        <v>20.5</v>
      </c>
      <c r="O229" s="58">
        <v>20.5</v>
      </c>
      <c r="P229" s="59">
        <f t="shared" si="24"/>
        <v>1</v>
      </c>
      <c r="Q229" s="102">
        <v>55.25241066364152</v>
      </c>
      <c r="R229" s="102">
        <v>59.09357067572315</v>
      </c>
      <c r="S229" s="57" t="b">
        <f t="shared" si="25"/>
        <v>0</v>
      </c>
      <c r="T229" s="102">
        <v>40.672513102589384</v>
      </c>
      <c r="U229" s="102">
        <v>37.22776526123806</v>
      </c>
      <c r="V229" s="57" t="b">
        <f t="shared" si="26"/>
        <v>0</v>
      </c>
      <c r="W229" s="106">
        <f t="shared" si="27"/>
        <v>1</v>
      </c>
      <c r="X229" s="54"/>
      <c r="Y229" s="54"/>
      <c r="Z229" s="145"/>
      <c r="AA229"/>
      <c r="AB229" s="147"/>
      <c r="AD229" s="149"/>
    </row>
    <row r="230" spans="1:32" s="40" customFormat="1" ht="12.75">
      <c r="A230" s="54">
        <v>297</v>
      </c>
      <c r="B230" s="2" t="s">
        <v>99</v>
      </c>
      <c r="C230" s="135">
        <v>107543</v>
      </c>
      <c r="D230" s="129">
        <v>112119</v>
      </c>
      <c r="E230" s="68">
        <v>399.9702444603554</v>
      </c>
      <c r="F230" s="68">
        <v>327.732141742256</v>
      </c>
      <c r="G230" s="56" t="b">
        <f t="shared" si="21"/>
        <v>0</v>
      </c>
      <c r="H230" s="68">
        <v>2843.8950001394787</v>
      </c>
      <c r="I230" s="68">
        <v>2801.5412195970353</v>
      </c>
      <c r="J230" s="66" t="b">
        <f t="shared" si="22"/>
        <v>0</v>
      </c>
      <c r="K230" s="68">
        <v>1192.8995843523055</v>
      </c>
      <c r="L230" s="68">
        <v>1043.855189575362</v>
      </c>
      <c r="M230" s="56" t="b">
        <f t="shared" si="23"/>
        <v>0</v>
      </c>
      <c r="N230" s="58">
        <v>20.5</v>
      </c>
      <c r="O230" s="58">
        <v>20.5</v>
      </c>
      <c r="P230" s="59">
        <f t="shared" si="24"/>
        <v>1</v>
      </c>
      <c r="Q230" s="102">
        <v>57.318523418525665</v>
      </c>
      <c r="R230" s="102">
        <v>56.387069534239345</v>
      </c>
      <c r="S230" s="57" t="b">
        <f t="shared" si="25"/>
        <v>0</v>
      </c>
      <c r="T230" s="102">
        <v>50.56634936080046</v>
      </c>
      <c r="U230" s="102">
        <v>53.5928331936295</v>
      </c>
      <c r="V230" s="57">
        <f t="shared" si="26"/>
        <v>1</v>
      </c>
      <c r="W230" s="106">
        <f t="shared" si="27"/>
        <v>2</v>
      </c>
      <c r="X230" s="54" t="s">
        <v>345</v>
      </c>
      <c r="Y230" s="54"/>
      <c r="Z230" s="145"/>
      <c r="AA230"/>
      <c r="AB230" s="147"/>
      <c r="AD230" s="149"/>
      <c r="AF230" s="30"/>
    </row>
    <row r="231" spans="1:30" s="40" customFormat="1" ht="12.75">
      <c r="A231" s="54">
        <v>854</v>
      </c>
      <c r="B231" s="2" t="s">
        <v>35</v>
      </c>
      <c r="C231" s="135">
        <v>3676</v>
      </c>
      <c r="D231" s="129">
        <v>3623</v>
      </c>
      <c r="E231" s="68">
        <v>395.81066376496193</v>
      </c>
      <c r="F231" s="68">
        <v>59.3430858404637</v>
      </c>
      <c r="G231" s="56" t="b">
        <f t="shared" si="21"/>
        <v>0</v>
      </c>
      <c r="H231" s="68">
        <v>989.9347116430903</v>
      </c>
      <c r="I231" s="68">
        <v>900.3588186585703</v>
      </c>
      <c r="J231" s="66" t="b">
        <f t="shared" si="22"/>
        <v>0</v>
      </c>
      <c r="K231" s="68">
        <v>1267.4102285092492</v>
      </c>
      <c r="L231" s="68">
        <v>1044.1622964394148</v>
      </c>
      <c r="M231" s="56" t="b">
        <f t="shared" si="23"/>
        <v>0</v>
      </c>
      <c r="N231" s="58">
        <v>20.25</v>
      </c>
      <c r="O231" s="58">
        <v>20.25</v>
      </c>
      <c r="P231" s="59" t="b">
        <f t="shared" si="24"/>
        <v>0</v>
      </c>
      <c r="Q231" s="102">
        <v>68.82674772036474</v>
      </c>
      <c r="R231" s="102">
        <v>68.20170780406984</v>
      </c>
      <c r="S231" s="57" t="b">
        <f t="shared" si="25"/>
        <v>0</v>
      </c>
      <c r="T231" s="102">
        <v>24.324238376900084</v>
      </c>
      <c r="U231" s="102">
        <v>24.859756911980767</v>
      </c>
      <c r="V231" s="57" t="b">
        <f t="shared" si="26"/>
        <v>0</v>
      </c>
      <c r="W231" s="106">
        <f t="shared" si="27"/>
        <v>0</v>
      </c>
      <c r="X231" s="55"/>
      <c r="Y231" s="54" t="s">
        <v>348</v>
      </c>
      <c r="Z231" s="145"/>
      <c r="AA231"/>
      <c r="AB231" s="147"/>
      <c r="AD231" s="149"/>
    </row>
    <row r="232" spans="1:30" s="40" customFormat="1" ht="12.75">
      <c r="A232" s="54">
        <v>781</v>
      </c>
      <c r="B232" s="2" t="s">
        <v>145</v>
      </c>
      <c r="C232" s="135">
        <v>4097</v>
      </c>
      <c r="D232" s="129">
        <v>4040</v>
      </c>
      <c r="E232" s="68">
        <v>257.9936538930925</v>
      </c>
      <c r="F232" s="68">
        <v>703.4653465346535</v>
      </c>
      <c r="G232" s="56" t="b">
        <f t="shared" si="21"/>
        <v>0</v>
      </c>
      <c r="H232" s="68">
        <v>198.437881376617</v>
      </c>
      <c r="I232" s="68">
        <v>127.97029702970298</v>
      </c>
      <c r="J232" s="66" t="b">
        <f t="shared" si="22"/>
        <v>0</v>
      </c>
      <c r="K232" s="68">
        <v>1023.1876983158407</v>
      </c>
      <c r="L232" s="68">
        <v>1058.4158415841584</v>
      </c>
      <c r="M232" s="56" t="b">
        <f t="shared" si="23"/>
        <v>0</v>
      </c>
      <c r="N232" s="58">
        <v>19</v>
      </c>
      <c r="O232" s="58">
        <v>19</v>
      </c>
      <c r="P232" s="59" t="b">
        <f t="shared" si="24"/>
        <v>0</v>
      </c>
      <c r="Q232" s="102">
        <v>74.00569680346028</v>
      </c>
      <c r="R232" s="102">
        <v>76.79724350182317</v>
      </c>
      <c r="S232" s="57" t="b">
        <f t="shared" si="25"/>
        <v>0</v>
      </c>
      <c r="T232" s="102">
        <v>15.226484671693544</v>
      </c>
      <c r="U232" s="102">
        <v>15.39622641509434</v>
      </c>
      <c r="V232" s="57" t="b">
        <f t="shared" si="26"/>
        <v>0</v>
      </c>
      <c r="W232" s="106">
        <f t="shared" si="27"/>
        <v>0</v>
      </c>
      <c r="X232" s="54"/>
      <c r="Y232" s="62"/>
      <c r="Z232" s="145"/>
      <c r="AA232"/>
      <c r="AB232" s="147"/>
      <c r="AD232" s="149"/>
    </row>
    <row r="233" spans="1:30" s="40" customFormat="1" ht="12.75">
      <c r="A233" s="54">
        <v>698</v>
      </c>
      <c r="B233" s="2" t="s">
        <v>201</v>
      </c>
      <c r="C233" s="135">
        <v>61551</v>
      </c>
      <c r="D233" s="129">
        <v>61838</v>
      </c>
      <c r="E233" s="68">
        <v>156.6343357540901</v>
      </c>
      <c r="F233" s="68">
        <v>45.42514311588344</v>
      </c>
      <c r="G233" s="56" t="b">
        <f t="shared" si="21"/>
        <v>0</v>
      </c>
      <c r="H233" s="68">
        <v>1663.3685886500627</v>
      </c>
      <c r="I233" s="68">
        <v>1914.2274976551635</v>
      </c>
      <c r="J233" s="66" t="b">
        <f t="shared" si="22"/>
        <v>0</v>
      </c>
      <c r="K233" s="68">
        <v>612.3052428067781</v>
      </c>
      <c r="L233" s="68">
        <v>1059.688217600828</v>
      </c>
      <c r="M233" s="56" t="b">
        <f t="shared" si="23"/>
        <v>0</v>
      </c>
      <c r="N233" s="58">
        <v>21</v>
      </c>
      <c r="O233" s="58">
        <v>21</v>
      </c>
      <c r="P233" s="59">
        <f t="shared" si="24"/>
        <v>1</v>
      </c>
      <c r="Q233" s="102">
        <v>58.1197789271691</v>
      </c>
      <c r="R233" s="102">
        <v>59.88332442845911</v>
      </c>
      <c r="S233" s="57" t="b">
        <f t="shared" si="25"/>
        <v>0</v>
      </c>
      <c r="T233" s="102">
        <v>43.74134333742882</v>
      </c>
      <c r="U233" s="102">
        <v>47.12462568597463</v>
      </c>
      <c r="V233" s="57" t="b">
        <f t="shared" si="26"/>
        <v>0</v>
      </c>
      <c r="W233" s="106">
        <f t="shared" si="27"/>
        <v>1</v>
      </c>
      <c r="X233" s="54"/>
      <c r="Y233" s="54"/>
      <c r="Z233" s="145"/>
      <c r="AA233"/>
      <c r="AB233" s="147"/>
      <c r="AD233" s="149"/>
    </row>
    <row r="234" spans="1:30" s="40" customFormat="1" ht="12.75">
      <c r="A234" s="54">
        <v>611</v>
      </c>
      <c r="B234" s="2" t="s">
        <v>202</v>
      </c>
      <c r="C234" s="135">
        <v>5148</v>
      </c>
      <c r="D234" s="129">
        <v>5125</v>
      </c>
      <c r="E234" s="68">
        <v>292.3465423465423</v>
      </c>
      <c r="F234" s="68">
        <v>296.1951219512195</v>
      </c>
      <c r="G234" s="56" t="b">
        <f t="shared" si="21"/>
        <v>0</v>
      </c>
      <c r="H234" s="68">
        <v>3158.313908313908</v>
      </c>
      <c r="I234" s="68">
        <v>2879.8048780487807</v>
      </c>
      <c r="J234" s="66" t="b">
        <f t="shared" si="22"/>
        <v>0</v>
      </c>
      <c r="K234" s="68">
        <v>1053.4188034188035</v>
      </c>
      <c r="L234" s="68">
        <v>1088.780487804878</v>
      </c>
      <c r="M234" s="56" t="b">
        <f t="shared" si="23"/>
        <v>0</v>
      </c>
      <c r="N234" s="58">
        <v>20</v>
      </c>
      <c r="O234" s="58">
        <v>20</v>
      </c>
      <c r="P234" s="59" t="b">
        <f t="shared" si="24"/>
        <v>0</v>
      </c>
      <c r="Q234" s="102">
        <v>41.896557086430505</v>
      </c>
      <c r="R234" s="102">
        <v>44.246753246753244</v>
      </c>
      <c r="S234" s="57">
        <f t="shared" si="25"/>
        <v>1</v>
      </c>
      <c r="T234" s="102">
        <v>67.81755869913957</v>
      </c>
      <c r="U234" s="102">
        <v>63.17657497781721</v>
      </c>
      <c r="V234" s="57">
        <f t="shared" si="26"/>
        <v>1</v>
      </c>
      <c r="W234" s="106">
        <f t="shared" si="27"/>
        <v>2</v>
      </c>
      <c r="X234" s="54"/>
      <c r="Y234" s="54"/>
      <c r="Z234" s="145"/>
      <c r="AA234"/>
      <c r="AB234" s="147"/>
      <c r="AD234" s="149"/>
    </row>
    <row r="235" spans="1:30" s="40" customFormat="1" ht="12.75">
      <c r="A235" s="54">
        <v>434</v>
      </c>
      <c r="B235" s="2" t="s">
        <v>62</v>
      </c>
      <c r="C235" s="135">
        <v>15480</v>
      </c>
      <c r="D235" s="129">
        <v>15311</v>
      </c>
      <c r="E235" s="68">
        <v>223.96640826873386</v>
      </c>
      <c r="F235" s="68">
        <v>305.07478283586966</v>
      </c>
      <c r="G235" s="56" t="b">
        <f t="shared" si="21"/>
        <v>0</v>
      </c>
      <c r="H235" s="68">
        <v>1655.1033591731266</v>
      </c>
      <c r="I235" s="68">
        <v>2101.169094115342</v>
      </c>
      <c r="J235" s="66" t="b">
        <f t="shared" si="22"/>
        <v>0</v>
      </c>
      <c r="K235" s="68">
        <v>1045.671834625323</v>
      </c>
      <c r="L235" s="68">
        <v>1099.3403435438574</v>
      </c>
      <c r="M235" s="56" t="b">
        <f t="shared" si="23"/>
        <v>0</v>
      </c>
      <c r="N235" s="58">
        <v>19.75</v>
      </c>
      <c r="O235" s="58">
        <v>19.75</v>
      </c>
      <c r="P235" s="59" t="b">
        <f t="shared" si="24"/>
        <v>0</v>
      </c>
      <c r="Q235" s="102">
        <v>60.43086454519854</v>
      </c>
      <c r="R235" s="102">
        <v>58.21419591220949</v>
      </c>
      <c r="S235" s="57" t="b">
        <f t="shared" si="25"/>
        <v>0</v>
      </c>
      <c r="T235" s="102">
        <v>35.58537017357421</v>
      </c>
      <c r="U235" s="102">
        <v>39.96861034262609</v>
      </c>
      <c r="V235" s="57" t="b">
        <f t="shared" si="26"/>
        <v>0</v>
      </c>
      <c r="W235" s="106">
        <f t="shared" si="27"/>
        <v>0</v>
      </c>
      <c r="X235" s="54"/>
      <c r="Y235" s="54"/>
      <c r="Z235" s="145"/>
      <c r="AA235"/>
      <c r="AB235" s="147"/>
      <c r="AD235" s="149"/>
    </row>
    <row r="236" spans="1:30" s="40" customFormat="1" ht="12.75">
      <c r="A236" s="54">
        <v>16</v>
      </c>
      <c r="B236" s="2" t="s">
        <v>74</v>
      </c>
      <c r="C236" s="135">
        <v>8374</v>
      </c>
      <c r="D236" s="129">
        <v>8287</v>
      </c>
      <c r="E236" s="68">
        <v>264.1509433962264</v>
      </c>
      <c r="F236" s="95">
        <v>440.9315795824786</v>
      </c>
      <c r="G236" s="56" t="b">
        <f t="shared" si="21"/>
        <v>0</v>
      </c>
      <c r="H236" s="68">
        <v>2874.9701456890375</v>
      </c>
      <c r="I236" s="68">
        <v>2056.956679135996</v>
      </c>
      <c r="J236" s="66" t="b">
        <f t="shared" si="22"/>
        <v>0</v>
      </c>
      <c r="K236" s="68">
        <v>889.180797707189</v>
      </c>
      <c r="L236" s="68">
        <v>1104.8630384940268</v>
      </c>
      <c r="M236" s="56" t="b">
        <f t="shared" si="23"/>
        <v>0</v>
      </c>
      <c r="N236" s="58">
        <v>20.75</v>
      </c>
      <c r="O236" s="58">
        <v>20.75</v>
      </c>
      <c r="P236" s="59">
        <f t="shared" si="24"/>
        <v>1</v>
      </c>
      <c r="Q236" s="102">
        <v>52.559981931583245</v>
      </c>
      <c r="R236" s="102">
        <v>60.82450615516748</v>
      </c>
      <c r="S236" s="57" t="b">
        <f t="shared" si="25"/>
        <v>0</v>
      </c>
      <c r="T236" s="102">
        <v>51.1175862393082</v>
      </c>
      <c r="U236" s="102">
        <v>38.46095883959687</v>
      </c>
      <c r="V236" s="57" t="b">
        <f t="shared" si="26"/>
        <v>0</v>
      </c>
      <c r="W236" s="106">
        <f t="shared" si="27"/>
        <v>1</v>
      </c>
      <c r="X236" s="54"/>
      <c r="Y236" s="98"/>
      <c r="Z236" s="145"/>
      <c r="AA236"/>
      <c r="AB236" s="147"/>
      <c r="AD236" s="149"/>
    </row>
    <row r="237" spans="1:30" s="40" customFormat="1" ht="12.75">
      <c r="A237" s="54">
        <v>261</v>
      </c>
      <c r="B237" s="2" t="s">
        <v>203</v>
      </c>
      <c r="C237" s="135">
        <v>6470</v>
      </c>
      <c r="D237" s="129">
        <v>6416</v>
      </c>
      <c r="E237" s="68">
        <v>548.8408037094281</v>
      </c>
      <c r="F237" s="68">
        <v>665.5236907730673</v>
      </c>
      <c r="G237" s="56" t="b">
        <f t="shared" si="21"/>
        <v>0</v>
      </c>
      <c r="H237" s="68">
        <v>4691.653786707882</v>
      </c>
      <c r="I237" s="68">
        <v>4818.734413965088</v>
      </c>
      <c r="J237" s="66">
        <f t="shared" si="22"/>
        <v>1</v>
      </c>
      <c r="K237" s="68">
        <v>864.9149922720247</v>
      </c>
      <c r="L237" s="68">
        <v>1113.778054862843</v>
      </c>
      <c r="M237" s="56" t="b">
        <f t="shared" si="23"/>
        <v>0</v>
      </c>
      <c r="N237" s="58">
        <v>19.5</v>
      </c>
      <c r="O237" s="58">
        <v>19.5</v>
      </c>
      <c r="P237" s="59" t="b">
        <f t="shared" si="24"/>
        <v>0</v>
      </c>
      <c r="Q237" s="102">
        <v>37.359141822611754</v>
      </c>
      <c r="R237" s="102">
        <v>38.52546696288982</v>
      </c>
      <c r="S237" s="57">
        <f t="shared" si="25"/>
        <v>1</v>
      </c>
      <c r="T237" s="102">
        <v>66.69599411057045</v>
      </c>
      <c r="U237" s="102">
        <v>67.65899864682002</v>
      </c>
      <c r="V237" s="57">
        <f t="shared" si="26"/>
        <v>1</v>
      </c>
      <c r="W237" s="106">
        <f t="shared" si="27"/>
        <v>3</v>
      </c>
      <c r="X237" s="54"/>
      <c r="Y237" s="54"/>
      <c r="Z237" s="145"/>
      <c r="AA237"/>
      <c r="AB237" s="147"/>
      <c r="AD237" s="149"/>
    </row>
    <row r="238" spans="1:30" s="40" customFormat="1" ht="12.75">
      <c r="A238" s="54">
        <v>853</v>
      </c>
      <c r="B238" s="2" t="s">
        <v>258</v>
      </c>
      <c r="C238" s="135">
        <v>183824</v>
      </c>
      <c r="D238" s="129">
        <v>185908</v>
      </c>
      <c r="E238" s="68">
        <v>275.14361563234394</v>
      </c>
      <c r="F238" s="68">
        <v>324.3001914925662</v>
      </c>
      <c r="G238" s="56" t="b">
        <f t="shared" si="21"/>
        <v>0</v>
      </c>
      <c r="H238" s="68">
        <v>2946.6772565062233</v>
      </c>
      <c r="I238" s="68">
        <v>3216.7416141317212</v>
      </c>
      <c r="J238" s="66" t="b">
        <f t="shared" si="22"/>
        <v>0</v>
      </c>
      <c r="K238" s="68">
        <v>701.6004439028636</v>
      </c>
      <c r="L238" s="68">
        <v>1132.5924650902598</v>
      </c>
      <c r="M238" s="56" t="b">
        <f t="shared" si="23"/>
        <v>0</v>
      </c>
      <c r="N238" s="58">
        <v>19.5</v>
      </c>
      <c r="O238" s="58">
        <v>19.5</v>
      </c>
      <c r="P238" s="59" t="b">
        <f t="shared" si="24"/>
        <v>0</v>
      </c>
      <c r="Q238" s="102">
        <v>50.40551937152528</v>
      </c>
      <c r="R238" s="102">
        <v>51.39052969361804</v>
      </c>
      <c r="S238" s="57" t="b">
        <f t="shared" si="25"/>
        <v>0</v>
      </c>
      <c r="T238" s="102">
        <v>56.65893021502027</v>
      </c>
      <c r="U238" s="102">
        <v>59.38883964720654</v>
      </c>
      <c r="V238" s="57">
        <f t="shared" si="26"/>
        <v>1</v>
      </c>
      <c r="W238" s="106">
        <f t="shared" si="27"/>
        <v>1</v>
      </c>
      <c r="X238" s="54"/>
      <c r="Y238" s="54"/>
      <c r="Z238" s="145"/>
      <c r="AA238"/>
      <c r="AB238" s="147"/>
      <c r="AD238" s="149"/>
    </row>
    <row r="239" spans="1:30" s="40" customFormat="1" ht="12.75">
      <c r="A239" s="54">
        <v>599</v>
      </c>
      <c r="B239" s="2" t="s">
        <v>327</v>
      </c>
      <c r="C239" s="135">
        <v>11060</v>
      </c>
      <c r="D239" s="129">
        <v>11129</v>
      </c>
      <c r="E239" s="68">
        <v>416.72694394213386</v>
      </c>
      <c r="F239" s="68">
        <v>191.12229310809596</v>
      </c>
      <c r="G239" s="56" t="b">
        <f t="shared" si="21"/>
        <v>0</v>
      </c>
      <c r="H239" s="68">
        <v>1535.8047016274866</v>
      </c>
      <c r="I239" s="68">
        <v>1849.941594033606</v>
      </c>
      <c r="J239" s="66" t="b">
        <f t="shared" si="22"/>
        <v>0</v>
      </c>
      <c r="K239" s="68">
        <v>1128.75226039783</v>
      </c>
      <c r="L239" s="68">
        <v>1140.174319345853</v>
      </c>
      <c r="M239" s="56" t="b">
        <f t="shared" si="23"/>
        <v>0</v>
      </c>
      <c r="N239" s="58">
        <v>20.5</v>
      </c>
      <c r="O239" s="58">
        <v>20.5</v>
      </c>
      <c r="P239" s="59">
        <f t="shared" si="24"/>
        <v>1</v>
      </c>
      <c r="Q239" s="102">
        <v>57.01697276182113</v>
      </c>
      <c r="R239" s="102">
        <v>54.925468452907964</v>
      </c>
      <c r="S239" s="57" t="b">
        <f t="shared" si="25"/>
        <v>0</v>
      </c>
      <c r="T239" s="102">
        <v>36.029992618397024</v>
      </c>
      <c r="U239" s="102">
        <v>39.74851781875041</v>
      </c>
      <c r="V239" s="57" t="b">
        <f t="shared" si="26"/>
        <v>0</v>
      </c>
      <c r="W239" s="106">
        <f t="shared" si="27"/>
        <v>1</v>
      </c>
      <c r="X239" s="54"/>
      <c r="Y239" s="54"/>
      <c r="Z239" s="145"/>
      <c r="AA239"/>
      <c r="AB239" s="147"/>
      <c r="AD239" s="149"/>
    </row>
    <row r="240" spans="1:30" s="40" customFormat="1" ht="12.75">
      <c r="A240" s="54">
        <v>217</v>
      </c>
      <c r="B240" s="2" t="s">
        <v>228</v>
      </c>
      <c r="C240" s="135">
        <v>5643</v>
      </c>
      <c r="D240" s="129">
        <v>5590</v>
      </c>
      <c r="E240" s="68">
        <v>281.58780790359737</v>
      </c>
      <c r="F240" s="68">
        <v>308.76565295169945</v>
      </c>
      <c r="G240" s="56" t="b">
        <f t="shared" si="21"/>
        <v>0</v>
      </c>
      <c r="H240" s="68">
        <v>2448.1658692185006</v>
      </c>
      <c r="I240" s="68">
        <v>2520.3935599284437</v>
      </c>
      <c r="J240" s="66" t="b">
        <f t="shared" si="22"/>
        <v>0</v>
      </c>
      <c r="K240" s="68">
        <v>1000.354421407053</v>
      </c>
      <c r="L240" s="68">
        <v>1145.438282647585</v>
      </c>
      <c r="M240" s="56" t="b">
        <f t="shared" si="23"/>
        <v>0</v>
      </c>
      <c r="N240" s="58">
        <v>20.5</v>
      </c>
      <c r="O240" s="58">
        <v>20.5</v>
      </c>
      <c r="P240" s="59">
        <f t="shared" si="24"/>
        <v>1</v>
      </c>
      <c r="Q240" s="102">
        <v>50.50364919476446</v>
      </c>
      <c r="R240" s="102">
        <v>50.69925994988637</v>
      </c>
      <c r="S240" s="57" t="b">
        <f t="shared" si="25"/>
        <v>0</v>
      </c>
      <c r="T240" s="102">
        <v>46.354947801793855</v>
      </c>
      <c r="U240" s="102">
        <v>46.502177068214806</v>
      </c>
      <c r="V240" s="57" t="b">
        <f t="shared" si="26"/>
        <v>0</v>
      </c>
      <c r="W240" s="106">
        <f t="shared" si="27"/>
        <v>1</v>
      </c>
      <c r="X240" s="54"/>
      <c r="Y240" s="54"/>
      <c r="Z240" s="145"/>
      <c r="AA240"/>
      <c r="AB240" s="147"/>
      <c r="AD240" s="149"/>
    </row>
    <row r="241" spans="1:30" s="40" customFormat="1" ht="12.75">
      <c r="A241" s="54">
        <v>398</v>
      </c>
      <c r="B241" s="2" t="s">
        <v>223</v>
      </c>
      <c r="C241" s="135">
        <v>103754</v>
      </c>
      <c r="D241" s="129">
        <v>103918</v>
      </c>
      <c r="E241" s="68">
        <v>510.65019179983415</v>
      </c>
      <c r="F241" s="68">
        <v>237.55268577147365</v>
      </c>
      <c r="G241" s="56" t="b">
        <f aca="true" t="shared" si="28" ref="G241:G304">IF(E241&lt;0,IF(F241&lt;0,1))</f>
        <v>0</v>
      </c>
      <c r="H241" s="68">
        <v>5857.470555352083</v>
      </c>
      <c r="I241" s="68">
        <v>6636.819415308224</v>
      </c>
      <c r="J241" s="66">
        <f aca="true" t="shared" si="29" ref="J241:J304">IF(H241&gt;4042,IF(I241&gt;4260,1))</f>
        <v>1</v>
      </c>
      <c r="K241" s="68">
        <v>1211.2978776721861</v>
      </c>
      <c r="L241" s="68">
        <v>1162.5897342135145</v>
      </c>
      <c r="M241" s="56" t="b">
        <f aca="true" t="shared" si="30" ref="M241:M304">IF(K241&lt;0,IF(L241&lt;0,1))</f>
        <v>0</v>
      </c>
      <c r="N241" s="58">
        <v>20.25</v>
      </c>
      <c r="O241" s="58">
        <v>20.25</v>
      </c>
      <c r="P241" s="59" t="b">
        <f aca="true" t="shared" si="31" ref="P241:P304">IF(N241&gt;20.25,IF(O241&gt;20.35,1))</f>
        <v>0</v>
      </c>
      <c r="Q241" s="102">
        <v>44.11794846129831</v>
      </c>
      <c r="R241" s="102">
        <v>40.94517323824408</v>
      </c>
      <c r="S241" s="57">
        <f aca="true" t="shared" si="32" ref="S241:S304">IF(Q241&lt;50,IF(R241&lt;50,1))</f>
        <v>1</v>
      </c>
      <c r="T241" s="102">
        <v>103.90987150234179</v>
      </c>
      <c r="U241" s="102">
        <v>115.55505228920796</v>
      </c>
      <c r="V241" s="57">
        <f aca="true" t="shared" si="33" ref="V241:V304">IF(T241&gt;50,IF(U241&gt;50,1))</f>
        <v>1</v>
      </c>
      <c r="W241" s="106">
        <f aca="true" t="shared" si="34" ref="W241:W304">G241+J241+M241+P241+S241+V241</f>
        <v>3</v>
      </c>
      <c r="X241" s="55" t="s">
        <v>351</v>
      </c>
      <c r="Y241" s="54"/>
      <c r="Z241" s="145"/>
      <c r="AA241"/>
      <c r="AB241" s="147"/>
      <c r="AD241" s="149"/>
    </row>
    <row r="242" spans="1:30" s="40" customFormat="1" ht="12.75">
      <c r="A242" s="54">
        <v>623</v>
      </c>
      <c r="B242" s="2" t="s">
        <v>28</v>
      </c>
      <c r="C242" s="135">
        <v>2306</v>
      </c>
      <c r="D242" s="129">
        <v>2260</v>
      </c>
      <c r="E242" s="68">
        <v>769.7311361665221</v>
      </c>
      <c r="F242" s="68">
        <v>1030.5309734513273</v>
      </c>
      <c r="G242" s="56" t="b">
        <f t="shared" si="28"/>
        <v>0</v>
      </c>
      <c r="H242" s="68">
        <v>1423.2437120555076</v>
      </c>
      <c r="I242" s="68">
        <v>1198.2300884955753</v>
      </c>
      <c r="J242" s="66" t="b">
        <f t="shared" si="29"/>
        <v>0</v>
      </c>
      <c r="K242" s="68">
        <v>566.3486556808326</v>
      </c>
      <c r="L242" s="68">
        <v>1200.8849557522124</v>
      </c>
      <c r="M242" s="56" t="b">
        <f t="shared" si="30"/>
        <v>0</v>
      </c>
      <c r="N242" s="58">
        <v>20.5</v>
      </c>
      <c r="O242" s="58">
        <v>20.5</v>
      </c>
      <c r="P242" s="59">
        <f t="shared" si="31"/>
        <v>1</v>
      </c>
      <c r="Q242" s="102">
        <v>71.57190635451505</v>
      </c>
      <c r="R242" s="102">
        <v>76.49948589055181</v>
      </c>
      <c r="S242" s="57" t="b">
        <f t="shared" si="32"/>
        <v>0</v>
      </c>
      <c r="T242" s="102">
        <v>24.807823040317942</v>
      </c>
      <c r="U242" s="102">
        <v>20.537995291288883</v>
      </c>
      <c r="V242" s="57" t="b">
        <f t="shared" si="33"/>
        <v>0</v>
      </c>
      <c r="W242" s="106">
        <f t="shared" si="34"/>
        <v>1</v>
      </c>
      <c r="X242" s="54"/>
      <c r="Y242" s="54" t="s">
        <v>348</v>
      </c>
      <c r="Z242" s="145"/>
      <c r="AA242"/>
      <c r="AB242" s="147"/>
      <c r="AD242" s="149"/>
    </row>
    <row r="243" spans="1:30" s="40" customFormat="1" ht="12.75">
      <c r="A243" s="54">
        <v>480</v>
      </c>
      <c r="B243" s="2" t="s">
        <v>290</v>
      </c>
      <c r="C243" s="135">
        <v>2070</v>
      </c>
      <c r="D243" s="129">
        <v>2028</v>
      </c>
      <c r="E243" s="68">
        <v>1.932367149758454</v>
      </c>
      <c r="F243" s="68">
        <v>231.75542406311638</v>
      </c>
      <c r="G243" s="56" t="b">
        <f t="shared" si="28"/>
        <v>0</v>
      </c>
      <c r="H243" s="68">
        <v>1193.2367149758454</v>
      </c>
      <c r="I243" s="68">
        <v>1057.1992110453648</v>
      </c>
      <c r="J243" s="66" t="b">
        <f t="shared" si="29"/>
        <v>0</v>
      </c>
      <c r="K243" s="68">
        <v>1150.2415458937198</v>
      </c>
      <c r="L243" s="68">
        <v>1202.6627218934912</v>
      </c>
      <c r="M243" s="56" t="b">
        <f t="shared" si="30"/>
        <v>0</v>
      </c>
      <c r="N243" s="58">
        <v>20.25</v>
      </c>
      <c r="O243" s="58">
        <v>20.25</v>
      </c>
      <c r="P243" s="59" t="b">
        <f t="shared" si="31"/>
        <v>0</v>
      </c>
      <c r="Q243" s="102">
        <v>65.54682561184865</v>
      </c>
      <c r="R243" s="102">
        <v>65.68345323741008</v>
      </c>
      <c r="S243" s="57" t="b">
        <f t="shared" si="32"/>
        <v>0</v>
      </c>
      <c r="T243" s="102">
        <v>30.794701986754966</v>
      </c>
      <c r="U243" s="102">
        <v>26.95552147239264</v>
      </c>
      <c r="V243" s="57" t="b">
        <f t="shared" si="33"/>
        <v>0</v>
      </c>
      <c r="W243" s="106">
        <f t="shared" si="34"/>
        <v>0</v>
      </c>
      <c r="X243" s="54"/>
      <c r="Y243" s="54"/>
      <c r="Z243" s="145"/>
      <c r="AA243"/>
      <c r="AB243" s="147"/>
      <c r="AD243" s="149"/>
    </row>
    <row r="244" spans="1:30" s="40" customFormat="1" ht="12.75">
      <c r="A244" s="54">
        <v>581</v>
      </c>
      <c r="B244" s="2" t="s">
        <v>98</v>
      </c>
      <c r="C244" s="135">
        <v>6808</v>
      </c>
      <c r="D244" s="129">
        <v>6766</v>
      </c>
      <c r="E244" s="68">
        <v>202.11515863689777</v>
      </c>
      <c r="F244" s="68">
        <v>425.21430682825894</v>
      </c>
      <c r="G244" s="56" t="b">
        <f t="shared" si="28"/>
        <v>0</v>
      </c>
      <c r="H244" s="68">
        <v>2138.807285546416</v>
      </c>
      <c r="I244" s="68">
        <v>2831.9538870824713</v>
      </c>
      <c r="J244" s="66" t="b">
        <f t="shared" si="29"/>
        <v>0</v>
      </c>
      <c r="K244" s="68">
        <v>1095.7696827262046</v>
      </c>
      <c r="L244" s="68">
        <v>1204.2565770026604</v>
      </c>
      <c r="M244" s="56" t="b">
        <f t="shared" si="30"/>
        <v>0</v>
      </c>
      <c r="N244" s="58">
        <v>20.5</v>
      </c>
      <c r="O244" s="58">
        <v>20.5</v>
      </c>
      <c r="P244" s="59">
        <f t="shared" si="31"/>
        <v>1</v>
      </c>
      <c r="Q244" s="102">
        <v>48.83519670674089</v>
      </c>
      <c r="R244" s="102">
        <v>48.792959116722095</v>
      </c>
      <c r="S244" s="57">
        <f t="shared" si="32"/>
        <v>1</v>
      </c>
      <c r="T244" s="102">
        <v>46.731703124328504</v>
      </c>
      <c r="U244" s="102">
        <v>42.25951621976373</v>
      </c>
      <c r="V244" s="57" t="b">
        <f t="shared" si="33"/>
        <v>0</v>
      </c>
      <c r="W244" s="106">
        <f t="shared" si="34"/>
        <v>2</v>
      </c>
      <c r="X244" s="54"/>
      <c r="Y244" s="54"/>
      <c r="Z244" s="145"/>
      <c r="AA244"/>
      <c r="AB244" s="147"/>
      <c r="AD244" s="149"/>
    </row>
    <row r="245" spans="1:30" s="40" customFormat="1" ht="12.75">
      <c r="A245" s="54">
        <v>858</v>
      </c>
      <c r="B245" s="2" t="s">
        <v>275</v>
      </c>
      <c r="C245" s="135">
        <v>38198</v>
      </c>
      <c r="D245" s="129">
        <v>38459</v>
      </c>
      <c r="E245" s="68">
        <v>336.0385360490078</v>
      </c>
      <c r="F245" s="68">
        <v>286.04487896201147</v>
      </c>
      <c r="G245" s="56" t="b">
        <f t="shared" si="28"/>
        <v>0</v>
      </c>
      <c r="H245" s="68">
        <v>1163.830567045395</v>
      </c>
      <c r="I245" s="68">
        <v>1359.7597441431135</v>
      </c>
      <c r="J245" s="66" t="b">
        <f t="shared" si="29"/>
        <v>0</v>
      </c>
      <c r="K245" s="68">
        <v>1240.6408712498037</v>
      </c>
      <c r="L245" s="68">
        <v>1204.8155178241764</v>
      </c>
      <c r="M245" s="56" t="b">
        <f t="shared" si="30"/>
        <v>0</v>
      </c>
      <c r="N245" s="58">
        <v>19.25</v>
      </c>
      <c r="O245" s="58">
        <v>19.5</v>
      </c>
      <c r="P245" s="59" t="b">
        <f t="shared" si="31"/>
        <v>0</v>
      </c>
      <c r="Q245" s="102">
        <v>68.83534530209693</v>
      </c>
      <c r="R245" s="102">
        <v>66.55807827902079</v>
      </c>
      <c r="S245" s="57" t="b">
        <f t="shared" si="32"/>
        <v>0</v>
      </c>
      <c r="T245" s="102">
        <v>34.600827657556685</v>
      </c>
      <c r="U245" s="102">
        <v>38.10251501324256</v>
      </c>
      <c r="V245" s="57" t="b">
        <f t="shared" si="33"/>
        <v>0</v>
      </c>
      <c r="W245" s="106">
        <f t="shared" si="34"/>
        <v>0</v>
      </c>
      <c r="X245" s="54"/>
      <c r="Y245" s="54"/>
      <c r="Z245" s="145"/>
      <c r="AA245"/>
      <c r="AB245" s="147"/>
      <c r="AD245" s="149"/>
    </row>
    <row r="246" spans="1:30" s="40" customFormat="1" ht="12.75">
      <c r="A246" s="54">
        <v>317</v>
      </c>
      <c r="B246" s="2" t="s">
        <v>118</v>
      </c>
      <c r="C246" s="135">
        <v>2696</v>
      </c>
      <c r="D246" s="129">
        <v>2658</v>
      </c>
      <c r="E246" s="68">
        <v>312.68545994065283</v>
      </c>
      <c r="F246" s="95">
        <v>391.64785553047403</v>
      </c>
      <c r="G246" s="56" t="b">
        <f t="shared" si="28"/>
        <v>0</v>
      </c>
      <c r="H246" s="68">
        <v>4757.418397626113</v>
      </c>
      <c r="I246" s="68">
        <v>4857.035364936042</v>
      </c>
      <c r="J246" s="66">
        <f t="shared" si="29"/>
        <v>1</v>
      </c>
      <c r="K246" s="68">
        <v>977.7448071216617</v>
      </c>
      <c r="L246" s="68">
        <v>1211.060948081264</v>
      </c>
      <c r="M246" s="56" t="b">
        <f t="shared" si="30"/>
        <v>0</v>
      </c>
      <c r="N246" s="58">
        <v>21.5</v>
      </c>
      <c r="O246" s="58">
        <v>21.5</v>
      </c>
      <c r="P246" s="59">
        <f t="shared" si="31"/>
        <v>1</v>
      </c>
      <c r="Q246" s="102">
        <v>41.3653502679103</v>
      </c>
      <c r="R246" s="102">
        <v>40.73206115388908</v>
      </c>
      <c r="S246" s="57">
        <f t="shared" si="32"/>
        <v>1</v>
      </c>
      <c r="T246" s="102">
        <v>74.20986093552465</v>
      </c>
      <c r="U246" s="102">
        <v>76.95821185617103</v>
      </c>
      <c r="V246" s="57">
        <f t="shared" si="33"/>
        <v>1</v>
      </c>
      <c r="W246" s="106">
        <f t="shared" si="34"/>
        <v>4</v>
      </c>
      <c r="X246" s="54"/>
      <c r="Y246" s="54"/>
      <c r="Z246" s="145"/>
      <c r="AA246"/>
      <c r="AB246" s="147"/>
      <c r="AD246" s="149"/>
    </row>
    <row r="247" spans="1:30" s="40" customFormat="1" ht="12.75">
      <c r="A247" s="54">
        <v>171</v>
      </c>
      <c r="B247" s="2" t="s">
        <v>229</v>
      </c>
      <c r="C247" s="135">
        <v>5178</v>
      </c>
      <c r="D247" s="129">
        <v>5110</v>
      </c>
      <c r="E247" s="68">
        <v>370.0270374662032</v>
      </c>
      <c r="F247" s="68">
        <v>181.8003913894325</v>
      </c>
      <c r="G247" s="56" t="b">
        <f t="shared" si="28"/>
        <v>0</v>
      </c>
      <c r="H247" s="68">
        <v>3019.5056006179993</v>
      </c>
      <c r="I247" s="68">
        <v>3331.311154598826</v>
      </c>
      <c r="J247" s="66" t="b">
        <f t="shared" si="29"/>
        <v>0</v>
      </c>
      <c r="K247" s="68">
        <v>1215.3341058323676</v>
      </c>
      <c r="L247" s="68">
        <v>1220.5479452054794</v>
      </c>
      <c r="M247" s="56" t="b">
        <f t="shared" si="30"/>
        <v>0</v>
      </c>
      <c r="N247" s="58">
        <v>20.25</v>
      </c>
      <c r="O247" s="58">
        <v>20.25</v>
      </c>
      <c r="P247" s="59" t="b">
        <f t="shared" si="31"/>
        <v>0</v>
      </c>
      <c r="Q247" s="102">
        <v>54.58926397893534</v>
      </c>
      <c r="R247" s="102">
        <v>52.301017142044245</v>
      </c>
      <c r="S247" s="57" t="b">
        <f t="shared" si="32"/>
        <v>0</v>
      </c>
      <c r="T247" s="102">
        <v>48.69122572002679</v>
      </c>
      <c r="U247" s="102">
        <v>59.81484246677617</v>
      </c>
      <c r="V247" s="57" t="b">
        <f t="shared" si="33"/>
        <v>0</v>
      </c>
      <c r="W247" s="106">
        <f t="shared" si="34"/>
        <v>0</v>
      </c>
      <c r="X247" s="54"/>
      <c r="Y247" s="54"/>
      <c r="Z247" s="145"/>
      <c r="AA247"/>
      <c r="AB247" s="147"/>
      <c r="AD247" s="149"/>
    </row>
    <row r="248" spans="1:30" s="40" customFormat="1" ht="12.75">
      <c r="A248" s="54">
        <v>169</v>
      </c>
      <c r="B248" s="2" t="s">
        <v>180</v>
      </c>
      <c r="C248" s="135">
        <v>5516</v>
      </c>
      <c r="D248" s="129">
        <v>5425</v>
      </c>
      <c r="E248" s="68">
        <v>497.28063814358234</v>
      </c>
      <c r="F248" s="68">
        <v>469.86175115207374</v>
      </c>
      <c r="G248" s="56" t="b">
        <f t="shared" si="28"/>
        <v>0</v>
      </c>
      <c r="H248" s="68">
        <v>3112.400290065265</v>
      </c>
      <c r="I248" s="68">
        <v>3414.9308755760367</v>
      </c>
      <c r="J248" s="66" t="b">
        <f t="shared" si="29"/>
        <v>0</v>
      </c>
      <c r="K248" s="68">
        <v>1039.5213923132706</v>
      </c>
      <c r="L248" s="68">
        <v>1234.6543778801843</v>
      </c>
      <c r="M248" s="56" t="b">
        <f t="shared" si="30"/>
        <v>0</v>
      </c>
      <c r="N248" s="58">
        <v>20.5</v>
      </c>
      <c r="O248" s="58">
        <v>20.5</v>
      </c>
      <c r="P248" s="59">
        <f t="shared" si="31"/>
        <v>1</v>
      </c>
      <c r="Q248" s="102">
        <v>47.45502469483328</v>
      </c>
      <c r="R248" s="102">
        <v>47.708486182440694</v>
      </c>
      <c r="S248" s="57">
        <f t="shared" si="32"/>
        <v>1</v>
      </c>
      <c r="T248" s="102">
        <v>63.17662715483891</v>
      </c>
      <c r="U248" s="102">
        <v>63.6344366047906</v>
      </c>
      <c r="V248" s="57">
        <f t="shared" si="33"/>
        <v>1</v>
      </c>
      <c r="W248" s="106">
        <f t="shared" si="34"/>
        <v>3</v>
      </c>
      <c r="X248" s="54"/>
      <c r="Y248" s="54"/>
      <c r="Z248" s="145"/>
      <c r="AA248"/>
      <c r="AB248" s="147"/>
      <c r="AD248" s="149"/>
    </row>
    <row r="249" spans="1:30" s="40" customFormat="1" ht="12.75">
      <c r="A249" s="54">
        <v>615</v>
      </c>
      <c r="B249" s="2" t="s">
        <v>164</v>
      </c>
      <c r="C249" s="135">
        <v>8399</v>
      </c>
      <c r="D249" s="129">
        <v>8257</v>
      </c>
      <c r="E249" s="68">
        <v>614.001666865103</v>
      </c>
      <c r="F249" s="68">
        <v>721.8117960518348</v>
      </c>
      <c r="G249" s="56" t="b">
        <f t="shared" si="28"/>
        <v>0</v>
      </c>
      <c r="H249" s="68">
        <v>2523.871889510656</v>
      </c>
      <c r="I249" s="68">
        <v>2524.524645755117</v>
      </c>
      <c r="J249" s="66" t="b">
        <f t="shared" si="29"/>
        <v>0</v>
      </c>
      <c r="K249" s="68">
        <v>955.5899511846649</v>
      </c>
      <c r="L249" s="68">
        <v>1240.038754995761</v>
      </c>
      <c r="M249" s="56" t="b">
        <f t="shared" si="30"/>
        <v>0</v>
      </c>
      <c r="N249" s="58">
        <v>20.5</v>
      </c>
      <c r="O249" s="58">
        <v>20.5</v>
      </c>
      <c r="P249" s="59">
        <f t="shared" si="31"/>
        <v>1</v>
      </c>
      <c r="Q249" s="102">
        <v>66.30602087476267</v>
      </c>
      <c r="R249" s="102">
        <v>67.32866515961845</v>
      </c>
      <c r="S249" s="57" t="b">
        <f t="shared" si="32"/>
        <v>0</v>
      </c>
      <c r="T249" s="102">
        <v>37.53916303009959</v>
      </c>
      <c r="U249" s="102">
        <v>37.16815423063192</v>
      </c>
      <c r="V249" s="57" t="b">
        <f t="shared" si="33"/>
        <v>0</v>
      </c>
      <c r="W249" s="106">
        <f t="shared" si="34"/>
        <v>1</v>
      </c>
      <c r="X249" s="54"/>
      <c r="Y249" s="54"/>
      <c r="Z249" s="145"/>
      <c r="AA249"/>
      <c r="AB249" s="147"/>
      <c r="AD249" s="149"/>
    </row>
    <row r="250" spans="1:30" s="40" customFormat="1" ht="12.75">
      <c r="A250" s="54">
        <v>149</v>
      </c>
      <c r="B250" s="2" t="s">
        <v>117</v>
      </c>
      <c r="C250" s="135">
        <v>5560</v>
      </c>
      <c r="D250" s="129">
        <v>5541</v>
      </c>
      <c r="E250" s="68">
        <v>395.50359712230215</v>
      </c>
      <c r="F250" s="68">
        <v>408.22956145100164</v>
      </c>
      <c r="G250" s="56" t="b">
        <f t="shared" si="28"/>
        <v>0</v>
      </c>
      <c r="H250" s="68">
        <v>3179.856115107914</v>
      </c>
      <c r="I250" s="68">
        <v>3171.4491968958673</v>
      </c>
      <c r="J250" s="66" t="b">
        <f t="shared" si="29"/>
        <v>0</v>
      </c>
      <c r="K250" s="68">
        <v>1098.9208633093526</v>
      </c>
      <c r="L250" s="68">
        <v>1248.6915719184262</v>
      </c>
      <c r="M250" s="56" t="b">
        <f t="shared" si="30"/>
        <v>0</v>
      </c>
      <c r="N250" s="58">
        <v>20.75</v>
      </c>
      <c r="O250" s="58">
        <v>20.75</v>
      </c>
      <c r="P250" s="59">
        <f t="shared" si="31"/>
        <v>1</v>
      </c>
      <c r="Q250" s="102">
        <v>39.6925884734936</v>
      </c>
      <c r="R250" s="102">
        <v>40.4573028464769</v>
      </c>
      <c r="S250" s="57">
        <f t="shared" si="32"/>
        <v>1</v>
      </c>
      <c r="T250" s="102">
        <v>61.10210227601784</v>
      </c>
      <c r="U250" s="102">
        <v>59.489703335074644</v>
      </c>
      <c r="V250" s="57">
        <f t="shared" si="33"/>
        <v>1</v>
      </c>
      <c r="W250" s="106">
        <f t="shared" si="34"/>
        <v>3</v>
      </c>
      <c r="X250" s="54"/>
      <c r="Y250" s="54"/>
      <c r="Z250" s="145"/>
      <c r="AA250"/>
      <c r="AB250" s="147"/>
      <c r="AD250" s="149"/>
    </row>
    <row r="251" spans="1:30" s="40" customFormat="1" ht="12.75">
      <c r="A251" s="54">
        <v>834</v>
      </c>
      <c r="B251" s="2" t="s">
        <v>216</v>
      </c>
      <c r="C251" s="135">
        <v>6395</v>
      </c>
      <c r="D251" s="129">
        <v>6280</v>
      </c>
      <c r="E251" s="68">
        <v>426.2705238467553</v>
      </c>
      <c r="F251" s="68">
        <v>330.73248407643314</v>
      </c>
      <c r="G251" s="56" t="b">
        <f t="shared" si="28"/>
        <v>0</v>
      </c>
      <c r="H251" s="68">
        <v>1211.1024237685692</v>
      </c>
      <c r="I251" s="68">
        <v>1332.9617834394905</v>
      </c>
      <c r="J251" s="66" t="b">
        <f t="shared" si="29"/>
        <v>0</v>
      </c>
      <c r="K251" s="68">
        <v>1251.446442533229</v>
      </c>
      <c r="L251" s="68">
        <v>1280.095541401274</v>
      </c>
      <c r="M251" s="56" t="b">
        <f t="shared" si="30"/>
        <v>0</v>
      </c>
      <c r="N251" s="58">
        <v>19.5</v>
      </c>
      <c r="O251" s="58">
        <v>19.5</v>
      </c>
      <c r="P251" s="59" t="b">
        <f t="shared" si="31"/>
        <v>0</v>
      </c>
      <c r="Q251" s="102">
        <v>67.5786334698128</v>
      </c>
      <c r="R251" s="102">
        <v>70.32168799723279</v>
      </c>
      <c r="S251" s="57" t="b">
        <f t="shared" si="32"/>
        <v>0</v>
      </c>
      <c r="T251" s="102">
        <v>31.699579665318424</v>
      </c>
      <c r="U251" s="102">
        <v>30.623947811447813</v>
      </c>
      <c r="V251" s="57" t="b">
        <f t="shared" si="33"/>
        <v>0</v>
      </c>
      <c r="W251" s="106">
        <f t="shared" si="34"/>
        <v>0</v>
      </c>
      <c r="X251" s="54"/>
      <c r="Y251" s="54"/>
      <c r="Z251" s="145"/>
      <c r="AA251"/>
      <c r="AB251" s="147"/>
      <c r="AD251" s="149"/>
    </row>
    <row r="252" spans="1:30" s="40" customFormat="1" ht="12.75">
      <c r="A252" s="54">
        <v>543</v>
      </c>
      <c r="B252" s="2" t="s">
        <v>199</v>
      </c>
      <c r="C252" s="135">
        <v>41577</v>
      </c>
      <c r="D252" s="129">
        <v>41897</v>
      </c>
      <c r="E252" s="68">
        <v>276.25850830988287</v>
      </c>
      <c r="F252" s="68">
        <v>328.11418478650023</v>
      </c>
      <c r="G252" s="56" t="b">
        <f t="shared" si="28"/>
        <v>0</v>
      </c>
      <c r="H252" s="68">
        <v>2492.0508935228613</v>
      </c>
      <c r="I252" s="68">
        <v>2662.839821466931</v>
      </c>
      <c r="J252" s="66" t="b">
        <f t="shared" si="29"/>
        <v>0</v>
      </c>
      <c r="K252" s="68">
        <v>1314.9577891622773</v>
      </c>
      <c r="L252" s="68">
        <v>1297.4914671694871</v>
      </c>
      <c r="M252" s="56" t="b">
        <f t="shared" si="30"/>
        <v>0</v>
      </c>
      <c r="N252" s="58">
        <v>19.5</v>
      </c>
      <c r="O252" s="58">
        <v>19.5</v>
      </c>
      <c r="P252" s="59" t="b">
        <f t="shared" si="31"/>
        <v>0</v>
      </c>
      <c r="Q252" s="102">
        <v>48.381447454376136</v>
      </c>
      <c r="R252" s="102">
        <v>46.99275717770117</v>
      </c>
      <c r="S252" s="57">
        <f t="shared" si="32"/>
        <v>1</v>
      </c>
      <c r="T252" s="102">
        <v>61.250671510066255</v>
      </c>
      <c r="U252" s="102">
        <v>62.489034590974796</v>
      </c>
      <c r="V252" s="57">
        <f t="shared" si="33"/>
        <v>1</v>
      </c>
      <c r="W252" s="106">
        <f t="shared" si="34"/>
        <v>2</v>
      </c>
      <c r="X252" s="55"/>
      <c r="Y252" s="54"/>
      <c r="Z252" s="145"/>
      <c r="AA252"/>
      <c r="AB252" s="147"/>
      <c r="AD252" s="149"/>
    </row>
    <row r="253" spans="1:30" s="40" customFormat="1" ht="12.75">
      <c r="A253" s="54">
        <v>739</v>
      </c>
      <c r="B253" s="2" t="s">
        <v>249</v>
      </c>
      <c r="C253" s="135">
        <v>3667</v>
      </c>
      <c r="D253" s="129">
        <v>3613</v>
      </c>
      <c r="E253" s="68">
        <v>412.0534496863921</v>
      </c>
      <c r="F253" s="68">
        <v>302.51868253528926</v>
      </c>
      <c r="G253" s="56" t="b">
        <f t="shared" si="28"/>
        <v>0</v>
      </c>
      <c r="H253" s="68">
        <v>2237.2511589855467</v>
      </c>
      <c r="I253" s="68">
        <v>2089.399391087739</v>
      </c>
      <c r="J253" s="66" t="b">
        <f t="shared" si="29"/>
        <v>0</v>
      </c>
      <c r="K253" s="68">
        <v>1284.9740932642485</v>
      </c>
      <c r="L253" s="68">
        <v>1302.7954608358705</v>
      </c>
      <c r="M253" s="56" t="b">
        <f t="shared" si="30"/>
        <v>0</v>
      </c>
      <c r="N253" s="58">
        <v>21</v>
      </c>
      <c r="O253" s="58">
        <v>21</v>
      </c>
      <c r="P253" s="59">
        <f t="shared" si="31"/>
        <v>1</v>
      </c>
      <c r="Q253" s="102">
        <v>59.15174566722882</v>
      </c>
      <c r="R253" s="102">
        <v>60.03424283268369</v>
      </c>
      <c r="S253" s="57" t="b">
        <f t="shared" si="32"/>
        <v>0</v>
      </c>
      <c r="T253" s="102">
        <v>35.04959393958848</v>
      </c>
      <c r="U253" s="102">
        <v>33.942558746736296</v>
      </c>
      <c r="V253" s="57" t="b">
        <f t="shared" si="33"/>
        <v>0</v>
      </c>
      <c r="W253" s="106">
        <f t="shared" si="34"/>
        <v>1</v>
      </c>
      <c r="X253" s="54"/>
      <c r="Y253" s="54"/>
      <c r="Z253" s="145"/>
      <c r="AA253"/>
      <c r="AB253" s="147"/>
      <c r="AD253" s="149"/>
    </row>
    <row r="254" spans="1:30" s="40" customFormat="1" ht="12.75">
      <c r="A254" s="54">
        <v>186</v>
      </c>
      <c r="B254" s="2" t="s">
        <v>252</v>
      </c>
      <c r="C254" s="135">
        <v>40390</v>
      </c>
      <c r="D254" s="129">
        <v>40900</v>
      </c>
      <c r="E254" s="68">
        <v>353.20623916811087</v>
      </c>
      <c r="F254" s="68">
        <v>229.46210268948656</v>
      </c>
      <c r="G254" s="56" t="b">
        <f t="shared" si="28"/>
        <v>0</v>
      </c>
      <c r="H254" s="68">
        <v>1550.8046546174796</v>
      </c>
      <c r="I254" s="68">
        <v>1797.0660146699267</v>
      </c>
      <c r="J254" s="66" t="b">
        <f t="shared" si="29"/>
        <v>0</v>
      </c>
      <c r="K254" s="68">
        <v>1438.153008170339</v>
      </c>
      <c r="L254" s="68">
        <v>1307.921760391198</v>
      </c>
      <c r="M254" s="56" t="b">
        <f t="shared" si="30"/>
        <v>0</v>
      </c>
      <c r="N254" s="58">
        <v>19.75</v>
      </c>
      <c r="O254" s="58">
        <v>19.75</v>
      </c>
      <c r="P254" s="59" t="b">
        <f t="shared" si="31"/>
        <v>0</v>
      </c>
      <c r="Q254" s="102">
        <v>62.499222241335765</v>
      </c>
      <c r="R254" s="102">
        <v>59.453146271907826</v>
      </c>
      <c r="S254" s="57" t="b">
        <f t="shared" si="32"/>
        <v>0</v>
      </c>
      <c r="T254" s="102">
        <v>40.94738620118567</v>
      </c>
      <c r="U254" s="102">
        <v>44.61710726454736</v>
      </c>
      <c r="V254" s="57" t="b">
        <f t="shared" si="33"/>
        <v>0</v>
      </c>
      <c r="W254" s="106">
        <f t="shared" si="34"/>
        <v>0</v>
      </c>
      <c r="X254" s="54"/>
      <c r="Y254" s="54"/>
      <c r="Z254" s="145"/>
      <c r="AA254"/>
      <c r="AB254" s="147"/>
      <c r="AD254" s="149"/>
    </row>
    <row r="255" spans="1:30" s="40" customFormat="1" ht="12.75">
      <c r="A255" s="54">
        <v>893</v>
      </c>
      <c r="B255" s="2" t="s">
        <v>263</v>
      </c>
      <c r="C255" s="135">
        <v>7533</v>
      </c>
      <c r="D255" s="129">
        <v>7564</v>
      </c>
      <c r="E255" s="68">
        <v>156.37860082304528</v>
      </c>
      <c r="F255" s="68">
        <v>55.26176626123744</v>
      </c>
      <c r="G255" s="56" t="b">
        <f t="shared" si="28"/>
        <v>0</v>
      </c>
      <c r="H255" s="68">
        <v>2187.7074206823313</v>
      </c>
      <c r="I255" s="68">
        <v>2626.7847699629824</v>
      </c>
      <c r="J255" s="66" t="b">
        <f t="shared" si="29"/>
        <v>0</v>
      </c>
      <c r="K255" s="68">
        <v>1467.2773131554493</v>
      </c>
      <c r="L255" s="68">
        <v>1316.234796404019</v>
      </c>
      <c r="M255" s="56" t="b">
        <f t="shared" si="30"/>
        <v>0</v>
      </c>
      <c r="N255" s="58">
        <v>20</v>
      </c>
      <c r="O255" s="58">
        <v>20.5</v>
      </c>
      <c r="P255" s="59" t="b">
        <f t="shared" si="31"/>
        <v>0</v>
      </c>
      <c r="Q255" s="102">
        <v>63.941443649315424</v>
      </c>
      <c r="R255" s="102">
        <v>59.744202875751185</v>
      </c>
      <c r="S255" s="57" t="b">
        <f t="shared" si="32"/>
        <v>0</v>
      </c>
      <c r="T255" s="102">
        <v>42.76050060685648</v>
      </c>
      <c r="U255" s="102">
        <v>50.929752066115704</v>
      </c>
      <c r="V255" s="57" t="b">
        <f t="shared" si="33"/>
        <v>0</v>
      </c>
      <c r="W255" s="106">
        <f t="shared" si="34"/>
        <v>0</v>
      </c>
      <c r="X255" s="55"/>
      <c r="Y255" s="54"/>
      <c r="Z255" s="145"/>
      <c r="AA255"/>
      <c r="AB255" s="147"/>
      <c r="AD255" s="149"/>
    </row>
    <row r="256" spans="1:30" s="40" customFormat="1" ht="12.75">
      <c r="A256" s="54">
        <v>79</v>
      </c>
      <c r="B256" s="2" t="s">
        <v>162</v>
      </c>
      <c r="C256" s="135">
        <v>7366</v>
      </c>
      <c r="D256" s="129">
        <v>7296</v>
      </c>
      <c r="E256" s="68">
        <v>516.4268259571002</v>
      </c>
      <c r="F256" s="95">
        <v>180.2357456140351</v>
      </c>
      <c r="G256" s="56" t="b">
        <f t="shared" si="28"/>
        <v>0</v>
      </c>
      <c r="H256" s="68">
        <v>1764.8655986967146</v>
      </c>
      <c r="I256" s="68">
        <v>1625.1370614035088</v>
      </c>
      <c r="J256" s="66" t="b">
        <f t="shared" si="29"/>
        <v>0</v>
      </c>
      <c r="K256" s="68">
        <v>1433.0708661417323</v>
      </c>
      <c r="L256" s="68">
        <v>1328.3991228070176</v>
      </c>
      <c r="M256" s="56" t="b">
        <f t="shared" si="30"/>
        <v>0</v>
      </c>
      <c r="N256" s="58">
        <v>19.75</v>
      </c>
      <c r="O256" s="58">
        <v>19.75</v>
      </c>
      <c r="P256" s="59" t="b">
        <f t="shared" si="31"/>
        <v>0</v>
      </c>
      <c r="Q256" s="102">
        <v>59.63678112931844</v>
      </c>
      <c r="R256" s="102">
        <v>60.32530592692592</v>
      </c>
      <c r="S256" s="57" t="b">
        <f t="shared" si="32"/>
        <v>0</v>
      </c>
      <c r="T256" s="102">
        <v>37.18621061967377</v>
      </c>
      <c r="U256" s="102">
        <v>35.92628633986133</v>
      </c>
      <c r="V256" s="57" t="b">
        <f t="shared" si="33"/>
        <v>0</v>
      </c>
      <c r="W256" s="106">
        <f t="shared" si="34"/>
        <v>0</v>
      </c>
      <c r="X256" s="54"/>
      <c r="Y256" s="54"/>
      <c r="Z256" s="145"/>
      <c r="AA256"/>
      <c r="AB256" s="147"/>
      <c r="AD256" s="149"/>
    </row>
    <row r="257" spans="1:30" s="40" customFormat="1" ht="12.75">
      <c r="A257" s="54">
        <v>584</v>
      </c>
      <c r="B257" s="2" t="s">
        <v>76</v>
      </c>
      <c r="C257" s="135">
        <v>2893</v>
      </c>
      <c r="D257" s="129">
        <v>2931</v>
      </c>
      <c r="E257" s="68">
        <v>832.0082958866228</v>
      </c>
      <c r="F257" s="68">
        <v>1022.517911975435</v>
      </c>
      <c r="G257" s="56" t="b">
        <f t="shared" si="28"/>
        <v>0</v>
      </c>
      <c r="H257" s="68">
        <v>2557.5527134462495</v>
      </c>
      <c r="I257" s="68">
        <v>2261.685431593313</v>
      </c>
      <c r="J257" s="66" t="b">
        <f t="shared" si="29"/>
        <v>0</v>
      </c>
      <c r="K257" s="68">
        <v>983.0625648116143</v>
      </c>
      <c r="L257" s="68">
        <v>1332.3097918799044</v>
      </c>
      <c r="M257" s="56" t="b">
        <f t="shared" si="30"/>
        <v>0</v>
      </c>
      <c r="N257" s="58">
        <v>21</v>
      </c>
      <c r="O257" s="58">
        <v>21</v>
      </c>
      <c r="P257" s="59">
        <f t="shared" si="31"/>
        <v>1</v>
      </c>
      <c r="Q257" s="102">
        <v>59.13597451722078</v>
      </c>
      <c r="R257" s="102">
        <v>64.76448924210118</v>
      </c>
      <c r="S257" s="57" t="b">
        <f t="shared" si="32"/>
        <v>0</v>
      </c>
      <c r="T257" s="102">
        <v>45.32255855362279</v>
      </c>
      <c r="U257" s="102">
        <v>38.879758361835385</v>
      </c>
      <c r="V257" s="57" t="b">
        <f t="shared" si="33"/>
        <v>0</v>
      </c>
      <c r="W257" s="32">
        <f t="shared" si="34"/>
        <v>1</v>
      </c>
      <c r="X257" s="100"/>
      <c r="Y257" s="54"/>
      <c r="Z257" s="145"/>
      <c r="AA257"/>
      <c r="AB257" s="147"/>
      <c r="AD257" s="149"/>
    </row>
    <row r="258" spans="1:30" s="40" customFormat="1" ht="12.75">
      <c r="A258" s="54">
        <v>765</v>
      </c>
      <c r="B258" s="2" t="s">
        <v>156</v>
      </c>
      <c r="C258" s="135">
        <v>10598</v>
      </c>
      <c r="D258" s="129">
        <v>10523</v>
      </c>
      <c r="E258" s="68">
        <v>310.4359313077939</v>
      </c>
      <c r="F258" s="68">
        <v>-113.8458614463556</v>
      </c>
      <c r="G258" s="56" t="b">
        <f t="shared" si="28"/>
        <v>0</v>
      </c>
      <c r="H258" s="68">
        <v>1844.782034346103</v>
      </c>
      <c r="I258" s="68">
        <v>2234.9139979093416</v>
      </c>
      <c r="J258" s="66" t="b">
        <f t="shared" si="29"/>
        <v>0</v>
      </c>
      <c r="K258" s="68">
        <v>1675.6935270805814</v>
      </c>
      <c r="L258" s="68">
        <v>1357.7877031264848</v>
      </c>
      <c r="M258" s="56" t="b">
        <f t="shared" si="30"/>
        <v>0</v>
      </c>
      <c r="N258" s="58">
        <v>21.25</v>
      </c>
      <c r="O258" s="58">
        <v>21.25</v>
      </c>
      <c r="P258" s="59">
        <f t="shared" si="31"/>
        <v>1</v>
      </c>
      <c r="Q258" s="102">
        <v>68.12269658936917</v>
      </c>
      <c r="R258" s="102">
        <v>62.10434998141034</v>
      </c>
      <c r="S258" s="57" t="b">
        <f t="shared" si="32"/>
        <v>0</v>
      </c>
      <c r="T258" s="102">
        <v>34.09183258837871</v>
      </c>
      <c r="U258" s="102">
        <v>38.856344113349</v>
      </c>
      <c r="V258" s="57" t="b">
        <f t="shared" si="33"/>
        <v>0</v>
      </c>
      <c r="W258" s="106">
        <f t="shared" si="34"/>
        <v>1</v>
      </c>
      <c r="X258" s="54"/>
      <c r="Y258" s="54"/>
      <c r="Z258" s="145"/>
      <c r="AA258"/>
      <c r="AB258" s="147"/>
      <c r="AD258" s="149"/>
    </row>
    <row r="259" spans="1:30" s="40" customFormat="1" ht="12.75">
      <c r="A259" s="54">
        <v>152</v>
      </c>
      <c r="B259" s="2" t="s">
        <v>60</v>
      </c>
      <c r="C259" s="135">
        <v>4842</v>
      </c>
      <c r="D259" s="129">
        <v>4785</v>
      </c>
      <c r="E259" s="68">
        <v>445.27054935976867</v>
      </c>
      <c r="F259" s="68">
        <v>465.6217345872518</v>
      </c>
      <c r="G259" s="56" t="b">
        <f t="shared" si="28"/>
        <v>0</v>
      </c>
      <c r="H259" s="68">
        <v>1130.731102850062</v>
      </c>
      <c r="I259" s="68">
        <v>889.2371995820272</v>
      </c>
      <c r="J259" s="66" t="b">
        <f t="shared" si="29"/>
        <v>0</v>
      </c>
      <c r="K259" s="68">
        <v>1109.0458488228005</v>
      </c>
      <c r="L259" s="68">
        <v>1364.8902821316615</v>
      </c>
      <c r="M259" s="56" t="b">
        <f t="shared" si="30"/>
        <v>0</v>
      </c>
      <c r="N259" s="58">
        <v>21</v>
      </c>
      <c r="O259" s="58">
        <v>21.5</v>
      </c>
      <c r="P259" s="59">
        <f t="shared" si="31"/>
        <v>1</v>
      </c>
      <c r="Q259" s="102">
        <v>62.79678373663051</v>
      </c>
      <c r="R259" s="102">
        <v>66.08974598082733</v>
      </c>
      <c r="S259" s="57" t="b">
        <f t="shared" si="32"/>
        <v>0</v>
      </c>
      <c r="T259" s="102">
        <v>31.140183346065697</v>
      </c>
      <c r="U259" s="102">
        <v>28.714344508816918</v>
      </c>
      <c r="V259" s="57" t="b">
        <f t="shared" si="33"/>
        <v>0</v>
      </c>
      <c r="W259" s="106">
        <f t="shared" si="34"/>
        <v>1</v>
      </c>
      <c r="X259" s="54"/>
      <c r="Y259" s="54"/>
      <c r="Z259" s="145"/>
      <c r="AA259"/>
      <c r="AB259" s="147"/>
      <c r="AD259" s="149"/>
    </row>
    <row r="260" spans="1:30" s="40" customFormat="1" ht="12.75">
      <c r="A260" s="54">
        <v>433</v>
      </c>
      <c r="B260" s="2" t="s">
        <v>205</v>
      </c>
      <c r="C260" s="135">
        <v>8291</v>
      </c>
      <c r="D260" s="129">
        <v>8175</v>
      </c>
      <c r="E260" s="68">
        <v>483.53636473284286</v>
      </c>
      <c r="F260" s="68">
        <v>282.4464831804281</v>
      </c>
      <c r="G260" s="56" t="b">
        <f t="shared" si="28"/>
        <v>0</v>
      </c>
      <c r="H260" s="68">
        <v>1796.8881920154386</v>
      </c>
      <c r="I260" s="68">
        <v>1974.8012232415902</v>
      </c>
      <c r="J260" s="66" t="b">
        <f t="shared" si="29"/>
        <v>0</v>
      </c>
      <c r="K260" s="68">
        <v>1513.2070920274996</v>
      </c>
      <c r="L260" s="68">
        <v>1374.9235474006116</v>
      </c>
      <c r="M260" s="56" t="b">
        <f t="shared" si="30"/>
        <v>0</v>
      </c>
      <c r="N260" s="58">
        <v>20</v>
      </c>
      <c r="O260" s="58">
        <v>20.5</v>
      </c>
      <c r="P260" s="59" t="b">
        <f t="shared" si="31"/>
        <v>0</v>
      </c>
      <c r="Q260" s="102">
        <v>59.004915527283245</v>
      </c>
      <c r="R260" s="102">
        <v>53.93807498268869</v>
      </c>
      <c r="S260" s="57" t="b">
        <f t="shared" si="32"/>
        <v>0</v>
      </c>
      <c r="T260" s="102">
        <v>39.919140768571076</v>
      </c>
      <c r="U260" s="102">
        <v>43.54436638579287</v>
      </c>
      <c r="V260" s="57" t="b">
        <f t="shared" si="33"/>
        <v>0</v>
      </c>
      <c r="W260" s="106">
        <f t="shared" si="34"/>
        <v>0</v>
      </c>
      <c r="X260" s="54"/>
      <c r="Y260" s="54"/>
      <c r="Z260" s="145"/>
      <c r="AA260"/>
      <c r="AB260" s="147"/>
      <c r="AD260" s="149"/>
    </row>
    <row r="261" spans="1:30" s="40" customFormat="1" ht="12.75">
      <c r="A261" s="54">
        <v>889</v>
      </c>
      <c r="B261" s="2" t="s">
        <v>23</v>
      </c>
      <c r="C261" s="135">
        <v>2907</v>
      </c>
      <c r="D261" s="129">
        <v>2861</v>
      </c>
      <c r="E261" s="68">
        <v>473.6842105263158</v>
      </c>
      <c r="F261" s="68">
        <v>486.1936385879063</v>
      </c>
      <c r="G261" s="56" t="b">
        <f t="shared" si="28"/>
        <v>0</v>
      </c>
      <c r="H261" s="68">
        <v>2238.046095631235</v>
      </c>
      <c r="I261" s="68">
        <v>2353.372946522195</v>
      </c>
      <c r="J261" s="66" t="b">
        <f t="shared" si="29"/>
        <v>0</v>
      </c>
      <c r="K261" s="68">
        <v>1418.9886480908153</v>
      </c>
      <c r="L261" s="68">
        <v>1430.2691366655015</v>
      </c>
      <c r="M261" s="56" t="b">
        <f t="shared" si="30"/>
        <v>0</v>
      </c>
      <c r="N261" s="58">
        <v>19.5</v>
      </c>
      <c r="O261" s="58">
        <v>20.5</v>
      </c>
      <c r="P261" s="59" t="b">
        <f t="shared" si="31"/>
        <v>0</v>
      </c>
      <c r="Q261" s="102">
        <v>58.256718528995755</v>
      </c>
      <c r="R261" s="102">
        <v>56.22701223163117</v>
      </c>
      <c r="S261" s="57" t="b">
        <f t="shared" si="32"/>
        <v>0</v>
      </c>
      <c r="T261" s="102">
        <v>35.23972739229206</v>
      </c>
      <c r="U261" s="102">
        <v>39.441323223195695</v>
      </c>
      <c r="V261" s="57" t="b">
        <f t="shared" si="33"/>
        <v>0</v>
      </c>
      <c r="W261" s="106">
        <f t="shared" si="34"/>
        <v>0</v>
      </c>
      <c r="X261" s="54"/>
      <c r="Y261" s="54" t="s">
        <v>348</v>
      </c>
      <c r="Z261" s="145"/>
      <c r="AA261"/>
      <c r="AB261" s="147"/>
      <c r="AD261" s="149"/>
    </row>
    <row r="262" spans="1:30" s="40" customFormat="1" ht="12.75">
      <c r="A262" s="54">
        <v>697</v>
      </c>
      <c r="B262" s="2" t="s">
        <v>59</v>
      </c>
      <c r="C262" s="135">
        <v>1416</v>
      </c>
      <c r="D262" s="129">
        <v>1351</v>
      </c>
      <c r="E262" s="68">
        <v>401.8361581920904</v>
      </c>
      <c r="F262" s="68">
        <v>405.62546262028127</v>
      </c>
      <c r="G262" s="56" t="b">
        <f t="shared" si="28"/>
        <v>0</v>
      </c>
      <c r="H262" s="68">
        <v>3516.2429378531074</v>
      </c>
      <c r="I262" s="68">
        <v>3893.4122871946706</v>
      </c>
      <c r="J262" s="66" t="b">
        <f t="shared" si="29"/>
        <v>0</v>
      </c>
      <c r="K262" s="68">
        <v>1286.0169491525423</v>
      </c>
      <c r="L262" s="68">
        <v>1435.2331606217617</v>
      </c>
      <c r="M262" s="56" t="b">
        <f t="shared" si="30"/>
        <v>0</v>
      </c>
      <c r="N262" s="58">
        <v>21</v>
      </c>
      <c r="O262" s="58">
        <v>21.5</v>
      </c>
      <c r="P262" s="59">
        <f t="shared" si="31"/>
        <v>1</v>
      </c>
      <c r="Q262" s="102">
        <v>50.840759395583106</v>
      </c>
      <c r="R262" s="102">
        <v>50.53232525844777</v>
      </c>
      <c r="S262" s="57" t="b">
        <f t="shared" si="32"/>
        <v>0</v>
      </c>
      <c r="T262" s="102">
        <v>42.60928043039677</v>
      </c>
      <c r="U262" s="102">
        <v>41.908252077743605</v>
      </c>
      <c r="V262" s="57" t="b">
        <f t="shared" si="33"/>
        <v>0</v>
      </c>
      <c r="W262" s="106">
        <f t="shared" si="34"/>
        <v>1</v>
      </c>
      <c r="X262" s="54"/>
      <c r="Y262" s="54"/>
      <c r="Z262" s="145"/>
      <c r="AA262"/>
      <c r="AB262" s="147"/>
      <c r="AD262" s="149"/>
    </row>
    <row r="263" spans="1:30" s="40" customFormat="1" ht="12.75">
      <c r="A263" s="54">
        <v>312</v>
      </c>
      <c r="B263" s="2" t="s">
        <v>221</v>
      </c>
      <c r="C263" s="135">
        <v>1399</v>
      </c>
      <c r="D263" s="129">
        <v>1379</v>
      </c>
      <c r="E263" s="68">
        <v>20.729092208720513</v>
      </c>
      <c r="F263" s="95">
        <v>625.8158085569253</v>
      </c>
      <c r="G263" s="56" t="b">
        <f t="shared" si="28"/>
        <v>0</v>
      </c>
      <c r="H263" s="68">
        <v>6391.7083631165115</v>
      </c>
      <c r="I263" s="68">
        <v>7361.856417693981</v>
      </c>
      <c r="J263" s="66">
        <f t="shared" si="29"/>
        <v>1</v>
      </c>
      <c r="K263" s="68">
        <v>673.3380986418871</v>
      </c>
      <c r="L263" s="68">
        <v>1456.1276287164612</v>
      </c>
      <c r="M263" s="56" t="b">
        <f t="shared" si="30"/>
        <v>0</v>
      </c>
      <c r="N263" s="58">
        <v>20.5</v>
      </c>
      <c r="O263" s="58">
        <v>20.5</v>
      </c>
      <c r="P263" s="59">
        <f t="shared" si="31"/>
        <v>1</v>
      </c>
      <c r="Q263" s="102">
        <v>39.906890130353815</v>
      </c>
      <c r="R263" s="102">
        <v>40.300032261533495</v>
      </c>
      <c r="S263" s="57">
        <f t="shared" si="32"/>
        <v>1</v>
      </c>
      <c r="T263" s="102">
        <v>88.71041762276273</v>
      </c>
      <c r="U263" s="102">
        <v>103.85767790262172</v>
      </c>
      <c r="V263" s="57">
        <f t="shared" si="33"/>
        <v>1</v>
      </c>
      <c r="W263" s="106">
        <f t="shared" si="34"/>
        <v>4</v>
      </c>
      <c r="X263" s="54"/>
      <c r="Y263" s="54"/>
      <c r="Z263" s="145"/>
      <c r="AA263"/>
      <c r="AB263" s="147"/>
      <c r="AD263" s="149"/>
    </row>
    <row r="264" spans="1:30" s="40" customFormat="1" ht="12.75">
      <c r="A264" s="54">
        <v>208</v>
      </c>
      <c r="B264" s="2" t="s">
        <v>237</v>
      </c>
      <c r="C264" s="135">
        <v>12632</v>
      </c>
      <c r="D264" s="129">
        <v>12621</v>
      </c>
      <c r="E264" s="68">
        <v>595.0759974667511</v>
      </c>
      <c r="F264" s="68">
        <v>538.2299342365898</v>
      </c>
      <c r="G264" s="56" t="b">
        <f t="shared" si="28"/>
        <v>0</v>
      </c>
      <c r="H264" s="68">
        <v>2655.3198226725776</v>
      </c>
      <c r="I264" s="68">
        <v>2588.2259725853737</v>
      </c>
      <c r="J264" s="66" t="b">
        <f t="shared" si="29"/>
        <v>0</v>
      </c>
      <c r="K264" s="68">
        <v>1267.5744141861937</v>
      </c>
      <c r="L264" s="68">
        <v>1456.461453133666</v>
      </c>
      <c r="M264" s="56" t="b">
        <f t="shared" si="30"/>
        <v>0</v>
      </c>
      <c r="N264" s="58">
        <v>19.5</v>
      </c>
      <c r="O264" s="58">
        <v>20</v>
      </c>
      <c r="P264" s="59" t="b">
        <f t="shared" si="31"/>
        <v>0</v>
      </c>
      <c r="Q264" s="102">
        <v>57.9826662601803</v>
      </c>
      <c r="R264" s="102">
        <v>59.46888597278818</v>
      </c>
      <c r="S264" s="57" t="b">
        <f t="shared" si="32"/>
        <v>0</v>
      </c>
      <c r="T264" s="102">
        <v>52.88752791350682</v>
      </c>
      <c r="U264" s="102">
        <v>52.17230438048682</v>
      </c>
      <c r="V264" s="57">
        <f t="shared" si="33"/>
        <v>1</v>
      </c>
      <c r="W264" s="106">
        <f t="shared" si="34"/>
        <v>1</v>
      </c>
      <c r="X264" s="55"/>
      <c r="Y264" s="54"/>
      <c r="Z264" s="145"/>
      <c r="AA264"/>
      <c r="AB264" s="147"/>
      <c r="AD264" s="149"/>
    </row>
    <row r="265" spans="1:32" s="40" customFormat="1" ht="12.75">
      <c r="A265" s="54">
        <v>49</v>
      </c>
      <c r="B265" s="2" t="s">
        <v>299</v>
      </c>
      <c r="C265" s="135">
        <v>265543</v>
      </c>
      <c r="D265" s="129">
        <v>269800</v>
      </c>
      <c r="E265" s="68">
        <v>440.97566119234926</v>
      </c>
      <c r="F265" s="68">
        <v>573.8843587842847</v>
      </c>
      <c r="G265" s="56" t="b">
        <f t="shared" si="28"/>
        <v>0</v>
      </c>
      <c r="H265" s="68">
        <v>1339.3085112392341</v>
      </c>
      <c r="I265" s="68">
        <v>2281.590066716086</v>
      </c>
      <c r="J265" s="66" t="b">
        <f t="shared" si="29"/>
        <v>0</v>
      </c>
      <c r="K265" s="68">
        <v>1396.549711346185</v>
      </c>
      <c r="L265" s="68">
        <v>1473.1949592290587</v>
      </c>
      <c r="M265" s="56" t="b">
        <f t="shared" si="30"/>
        <v>0</v>
      </c>
      <c r="N265" s="58">
        <v>18</v>
      </c>
      <c r="O265" s="58">
        <v>18</v>
      </c>
      <c r="P265" s="59" t="b">
        <f t="shared" si="31"/>
        <v>0</v>
      </c>
      <c r="Q265" s="102">
        <v>81.11430450084416</v>
      </c>
      <c r="R265" s="102">
        <v>74.87621498115826</v>
      </c>
      <c r="S265" s="57" t="b">
        <f t="shared" si="32"/>
        <v>0</v>
      </c>
      <c r="T265" s="102">
        <v>35.244289662553435</v>
      </c>
      <c r="U265" s="102">
        <v>52.25279296631133</v>
      </c>
      <c r="V265" s="57" t="b">
        <f t="shared" si="33"/>
        <v>0</v>
      </c>
      <c r="W265" s="106">
        <f t="shared" si="34"/>
        <v>0</v>
      </c>
      <c r="X265" s="54"/>
      <c r="Y265" s="54"/>
      <c r="Z265" s="145"/>
      <c r="AA265"/>
      <c r="AB265" s="147"/>
      <c r="AD265" s="149"/>
      <c r="AF265" s="30"/>
    </row>
    <row r="266" spans="1:30" s="40" customFormat="1" ht="12.75">
      <c r="A266" s="54">
        <v>732</v>
      </c>
      <c r="B266" s="2" t="s">
        <v>51</v>
      </c>
      <c r="C266" s="135">
        <v>3781</v>
      </c>
      <c r="D266" s="129">
        <v>3727</v>
      </c>
      <c r="E266" s="68">
        <v>268.7119809574187</v>
      </c>
      <c r="F266" s="68">
        <v>510.86664877917895</v>
      </c>
      <c r="G266" s="56" t="b">
        <f t="shared" si="28"/>
        <v>0</v>
      </c>
      <c r="H266" s="68">
        <v>3100.502512562814</v>
      </c>
      <c r="I266" s="68">
        <v>3702.9782667024415</v>
      </c>
      <c r="J266" s="66" t="b">
        <f t="shared" si="29"/>
        <v>0</v>
      </c>
      <c r="K266" s="68">
        <v>1291.7217667283787</v>
      </c>
      <c r="L266" s="68">
        <v>1473.5712369197747</v>
      </c>
      <c r="M266" s="56" t="b">
        <f t="shared" si="30"/>
        <v>0</v>
      </c>
      <c r="N266" s="58">
        <v>20.5</v>
      </c>
      <c r="O266" s="58">
        <v>20.5</v>
      </c>
      <c r="P266" s="59">
        <f t="shared" si="31"/>
        <v>1</v>
      </c>
      <c r="Q266" s="102">
        <v>41.27457627118644</v>
      </c>
      <c r="R266" s="102">
        <v>39.500679767643064</v>
      </c>
      <c r="S266" s="57">
        <f t="shared" si="32"/>
        <v>1</v>
      </c>
      <c r="T266" s="102">
        <v>45.73666125036627</v>
      </c>
      <c r="U266" s="102">
        <v>50.317513802130584</v>
      </c>
      <c r="V266" s="57" t="b">
        <f t="shared" si="33"/>
        <v>0</v>
      </c>
      <c r="W266" s="106">
        <f t="shared" si="34"/>
        <v>2</v>
      </c>
      <c r="X266" s="54"/>
      <c r="Y266" s="54"/>
      <c r="Z266" s="145"/>
      <c r="AA266"/>
      <c r="AB266" s="147"/>
      <c r="AD266" s="149"/>
    </row>
    <row r="267" spans="1:30" s="40" customFormat="1" ht="12.75">
      <c r="A267" s="54">
        <v>704</v>
      </c>
      <c r="B267" s="2" t="s">
        <v>300</v>
      </c>
      <c r="C267" s="135">
        <v>6045</v>
      </c>
      <c r="D267" s="129">
        <v>6110</v>
      </c>
      <c r="E267" s="68">
        <v>139.61952026468154</v>
      </c>
      <c r="F267" s="68">
        <v>139.60720130932896</v>
      </c>
      <c r="G267" s="56" t="b">
        <f t="shared" si="28"/>
        <v>0</v>
      </c>
      <c r="H267" s="68">
        <v>1669.9751861042184</v>
      </c>
      <c r="I267" s="68">
        <v>1636.8248772504091</v>
      </c>
      <c r="J267" s="66" t="b">
        <f t="shared" si="29"/>
        <v>0</v>
      </c>
      <c r="K267" s="68">
        <v>1628.4532671629445</v>
      </c>
      <c r="L267" s="68">
        <v>1499.0180032733224</v>
      </c>
      <c r="M267" s="56" t="b">
        <f t="shared" si="30"/>
        <v>0</v>
      </c>
      <c r="N267" s="58">
        <v>19</v>
      </c>
      <c r="O267" s="58">
        <v>19.5</v>
      </c>
      <c r="P267" s="59" t="b">
        <f t="shared" si="31"/>
        <v>0</v>
      </c>
      <c r="Q267" s="102">
        <v>66.51204198294442</v>
      </c>
      <c r="R267" s="102">
        <v>66.40921084192853</v>
      </c>
      <c r="S267" s="57" t="b">
        <f t="shared" si="32"/>
        <v>0</v>
      </c>
      <c r="T267" s="102">
        <v>46.80326251397751</v>
      </c>
      <c r="U267" s="102">
        <v>44.42709660973745</v>
      </c>
      <c r="V267" s="57" t="b">
        <f t="shared" si="33"/>
        <v>0</v>
      </c>
      <c r="W267" s="106">
        <f t="shared" si="34"/>
        <v>0</v>
      </c>
      <c r="X267" s="54"/>
      <c r="Y267" s="54"/>
      <c r="Z267" s="145"/>
      <c r="AA267"/>
      <c r="AB267" s="147"/>
      <c r="AD267" s="149"/>
    </row>
    <row r="268" spans="1:30" s="40" customFormat="1" ht="12.75">
      <c r="A268" s="54">
        <v>607</v>
      </c>
      <c r="B268" s="2" t="s">
        <v>286</v>
      </c>
      <c r="C268" s="135">
        <v>4609</v>
      </c>
      <c r="D268" s="129">
        <v>4556</v>
      </c>
      <c r="E268" s="68">
        <v>333.044044261228</v>
      </c>
      <c r="F268" s="68">
        <v>519.315188762072</v>
      </c>
      <c r="G268" s="56" t="b">
        <f t="shared" si="28"/>
        <v>0</v>
      </c>
      <c r="H268" s="68">
        <v>452.3757865046648</v>
      </c>
      <c r="I268" s="68">
        <v>370.71992976294996</v>
      </c>
      <c r="J268" s="66" t="b">
        <f t="shared" si="29"/>
        <v>0</v>
      </c>
      <c r="K268" s="68">
        <v>1475.3742677370362</v>
      </c>
      <c r="L268" s="68">
        <v>1501.9754170324845</v>
      </c>
      <c r="M268" s="56" t="b">
        <f t="shared" si="30"/>
        <v>0</v>
      </c>
      <c r="N268" s="58">
        <v>19</v>
      </c>
      <c r="O268" s="58">
        <v>19.5</v>
      </c>
      <c r="P268" s="59" t="b">
        <f t="shared" si="31"/>
        <v>0</v>
      </c>
      <c r="Q268" s="102">
        <v>82.38660195338247</v>
      </c>
      <c r="R268" s="102">
        <v>84.40456193086376</v>
      </c>
      <c r="S268" s="57" t="b">
        <f t="shared" si="32"/>
        <v>0</v>
      </c>
      <c r="T268" s="102">
        <v>18.921188630490956</v>
      </c>
      <c r="U268" s="102">
        <v>16.547946940196915</v>
      </c>
      <c r="V268" s="57" t="b">
        <f t="shared" si="33"/>
        <v>0</v>
      </c>
      <c r="W268" s="106">
        <f t="shared" si="34"/>
        <v>0</v>
      </c>
      <c r="X268" s="54"/>
      <c r="Y268" s="54"/>
      <c r="Z268" s="145"/>
      <c r="AA268"/>
      <c r="AB268" s="147"/>
      <c r="AD268" s="149"/>
    </row>
    <row r="269" spans="1:30" s="40" customFormat="1" ht="12.75">
      <c r="A269" s="54">
        <v>284</v>
      </c>
      <c r="B269" s="2" t="s">
        <v>277</v>
      </c>
      <c r="C269" s="135">
        <v>2438</v>
      </c>
      <c r="D269" s="129">
        <v>2399</v>
      </c>
      <c r="E269" s="68">
        <v>470.467596390484</v>
      </c>
      <c r="F269" s="95">
        <v>355.1479783243018</v>
      </c>
      <c r="G269" s="56" t="b">
        <f t="shared" si="28"/>
        <v>0</v>
      </c>
      <c r="H269" s="68">
        <v>123.05168170631666</v>
      </c>
      <c r="I269" s="95">
        <v>83.36807002917882</v>
      </c>
      <c r="J269" s="66" t="b">
        <f t="shared" si="29"/>
        <v>0</v>
      </c>
      <c r="K269" s="68">
        <v>1422.067268252666</v>
      </c>
      <c r="L269" s="68">
        <v>1548.9787411421426</v>
      </c>
      <c r="M269" s="56" t="b">
        <f t="shared" si="30"/>
        <v>0</v>
      </c>
      <c r="N269" s="58">
        <v>19.5</v>
      </c>
      <c r="O269" s="58">
        <v>19.5</v>
      </c>
      <c r="P269" s="59" t="b">
        <f t="shared" si="31"/>
        <v>0</v>
      </c>
      <c r="Q269" s="102">
        <v>78.2644514623095</v>
      </c>
      <c r="R269" s="102">
        <v>78.23248300464428</v>
      </c>
      <c r="S269" s="57" t="b">
        <f t="shared" si="32"/>
        <v>0</v>
      </c>
      <c r="T269" s="102">
        <v>17.019524817689955</v>
      </c>
      <c r="U269" s="102">
        <v>17.184811288287253</v>
      </c>
      <c r="V269" s="57" t="b">
        <f t="shared" si="33"/>
        <v>0</v>
      </c>
      <c r="W269" s="106">
        <f t="shared" si="34"/>
        <v>0</v>
      </c>
      <c r="X269" s="54"/>
      <c r="Y269" s="54"/>
      <c r="Z269" s="145"/>
      <c r="AA269"/>
      <c r="AB269" s="147"/>
      <c r="AD269" s="149"/>
    </row>
    <row r="270" spans="1:30" s="40" customFormat="1" ht="12.75">
      <c r="A270" s="54">
        <v>635</v>
      </c>
      <c r="B270" s="2" t="s">
        <v>239</v>
      </c>
      <c r="C270" s="135">
        <v>6722</v>
      </c>
      <c r="D270" s="129">
        <v>6676</v>
      </c>
      <c r="E270" s="68">
        <v>353.46623028860455</v>
      </c>
      <c r="F270" s="68">
        <v>307.51947273816654</v>
      </c>
      <c r="G270" s="56" t="b">
        <f t="shared" si="28"/>
        <v>0</v>
      </c>
      <c r="H270" s="68">
        <v>871.4668253495983</v>
      </c>
      <c r="I270" s="68">
        <v>770.8208508088676</v>
      </c>
      <c r="J270" s="66" t="b">
        <f t="shared" si="29"/>
        <v>0</v>
      </c>
      <c r="K270" s="68">
        <v>1511.3061588812852</v>
      </c>
      <c r="L270" s="68">
        <v>1563.9604553624924</v>
      </c>
      <c r="M270" s="56" t="b">
        <f t="shared" si="30"/>
        <v>0</v>
      </c>
      <c r="N270" s="58">
        <v>20.5</v>
      </c>
      <c r="O270" s="58">
        <v>21</v>
      </c>
      <c r="P270" s="59">
        <f t="shared" si="31"/>
        <v>1</v>
      </c>
      <c r="Q270" s="102">
        <v>72.53790044131433</v>
      </c>
      <c r="R270" s="102">
        <v>73.85657556645644</v>
      </c>
      <c r="S270" s="57" t="b">
        <f t="shared" si="32"/>
        <v>0</v>
      </c>
      <c r="T270" s="102">
        <v>26.024510365364794</v>
      </c>
      <c r="U270" s="102">
        <v>24.290649470290187</v>
      </c>
      <c r="V270" s="57" t="b">
        <f t="shared" si="33"/>
        <v>0</v>
      </c>
      <c r="W270" s="106">
        <f t="shared" si="34"/>
        <v>1</v>
      </c>
      <c r="X270" s="54"/>
      <c r="Y270" s="54"/>
      <c r="Z270" s="145"/>
      <c r="AA270"/>
      <c r="AB270" s="147"/>
      <c r="AD270" s="149"/>
    </row>
    <row r="271" spans="1:30" s="40" customFormat="1" ht="12.75">
      <c r="A271" s="54">
        <v>976</v>
      </c>
      <c r="B271" s="2" t="s">
        <v>36</v>
      </c>
      <c r="C271" s="135">
        <v>4348</v>
      </c>
      <c r="D271" s="129">
        <v>4291</v>
      </c>
      <c r="E271" s="68">
        <v>319.4572217111316</v>
      </c>
      <c r="F271" s="68">
        <v>446.04987182474946</v>
      </c>
      <c r="G271" s="56" t="b">
        <f t="shared" si="28"/>
        <v>0</v>
      </c>
      <c r="H271" s="68">
        <v>151.33394664213432</v>
      </c>
      <c r="I271" s="68">
        <v>148.68329060824982</v>
      </c>
      <c r="J271" s="66" t="b">
        <f t="shared" si="29"/>
        <v>0</v>
      </c>
      <c r="K271" s="68">
        <v>1459.0616375344987</v>
      </c>
      <c r="L271" s="68">
        <v>1582.6147751106969</v>
      </c>
      <c r="M271" s="56" t="b">
        <f t="shared" si="30"/>
        <v>0</v>
      </c>
      <c r="N271" s="58">
        <v>19.25</v>
      </c>
      <c r="O271" s="58">
        <v>19.25</v>
      </c>
      <c r="P271" s="59" t="b">
        <f t="shared" si="31"/>
        <v>0</v>
      </c>
      <c r="Q271" s="102">
        <v>83.23207158654702</v>
      </c>
      <c r="R271" s="102">
        <v>80.76369754456121</v>
      </c>
      <c r="S271" s="57" t="b">
        <f t="shared" si="32"/>
        <v>0</v>
      </c>
      <c r="T271" s="102">
        <v>13.557521249258746</v>
      </c>
      <c r="U271" s="102">
        <v>17.46745621267771</v>
      </c>
      <c r="V271" s="57" t="b">
        <f t="shared" si="33"/>
        <v>0</v>
      </c>
      <c r="W271" s="106">
        <f t="shared" si="34"/>
        <v>0</v>
      </c>
      <c r="X271" s="54"/>
      <c r="Y271" s="54"/>
      <c r="Z271" s="145"/>
      <c r="AA271"/>
      <c r="AB271" s="147"/>
      <c r="AD271" s="149"/>
    </row>
    <row r="272" spans="1:30" s="40" customFormat="1" ht="12.75">
      <c r="A272" s="54">
        <v>211</v>
      </c>
      <c r="B272" s="2" t="s">
        <v>244</v>
      </c>
      <c r="C272" s="135">
        <v>30471</v>
      </c>
      <c r="D272" s="129">
        <v>30607</v>
      </c>
      <c r="E272" s="68">
        <v>356.01063306094323</v>
      </c>
      <c r="F272" s="68">
        <v>600.0588100761264</v>
      </c>
      <c r="G272" s="56" t="b">
        <f t="shared" si="28"/>
        <v>0</v>
      </c>
      <c r="H272" s="68">
        <v>2170.555610252371</v>
      </c>
      <c r="I272" s="68">
        <v>2036.5602639918973</v>
      </c>
      <c r="J272" s="66" t="b">
        <f t="shared" si="29"/>
        <v>0</v>
      </c>
      <c r="K272" s="68">
        <v>1427.4227954448493</v>
      </c>
      <c r="L272" s="68">
        <v>1606.33188486294</v>
      </c>
      <c r="M272" s="56" t="b">
        <f t="shared" si="30"/>
        <v>0</v>
      </c>
      <c r="N272" s="58">
        <v>20.5</v>
      </c>
      <c r="O272" s="58">
        <v>21</v>
      </c>
      <c r="P272" s="59">
        <f t="shared" si="31"/>
        <v>1</v>
      </c>
      <c r="Q272" s="102">
        <v>52.20896454491262</v>
      </c>
      <c r="R272" s="102">
        <v>54.30688643076822</v>
      </c>
      <c r="S272" s="57" t="b">
        <f t="shared" si="32"/>
        <v>0</v>
      </c>
      <c r="T272" s="102">
        <v>50.74824465153178</v>
      </c>
      <c r="U272" s="102">
        <v>46.27568702103773</v>
      </c>
      <c r="V272" s="57" t="b">
        <f t="shared" si="33"/>
        <v>0</v>
      </c>
      <c r="W272" s="106">
        <f t="shared" si="34"/>
        <v>1</v>
      </c>
      <c r="X272" s="54"/>
      <c r="Y272" s="54"/>
      <c r="Z272" s="145"/>
      <c r="AA272"/>
      <c r="AB272" s="147"/>
      <c r="AD272" s="149"/>
    </row>
    <row r="273" spans="1:30" s="40" customFormat="1" ht="12.75">
      <c r="A273" s="54">
        <v>833</v>
      </c>
      <c r="B273" s="2" t="s">
        <v>37</v>
      </c>
      <c r="C273" s="135">
        <v>1645</v>
      </c>
      <c r="D273" s="129">
        <v>1633</v>
      </c>
      <c r="E273" s="68">
        <v>486.93009118541033</v>
      </c>
      <c r="F273" s="68">
        <v>770.3612982241274</v>
      </c>
      <c r="G273" s="56" t="b">
        <f t="shared" si="28"/>
        <v>0</v>
      </c>
      <c r="H273" s="68">
        <v>4950.151975683891</v>
      </c>
      <c r="I273" s="68">
        <v>5088.1812614819355</v>
      </c>
      <c r="J273" s="66">
        <f t="shared" si="29"/>
        <v>1</v>
      </c>
      <c r="K273" s="68">
        <v>1257.7507598784196</v>
      </c>
      <c r="L273" s="68">
        <v>1612.369871402327</v>
      </c>
      <c r="M273" s="56" t="b">
        <f t="shared" si="30"/>
        <v>0</v>
      </c>
      <c r="N273" s="58">
        <v>20</v>
      </c>
      <c r="O273" s="58">
        <v>20.5</v>
      </c>
      <c r="P273" s="59" t="b">
        <f t="shared" si="31"/>
        <v>0</v>
      </c>
      <c r="Q273" s="102">
        <v>42.94761436301033</v>
      </c>
      <c r="R273" s="102">
        <v>44.06631253283521</v>
      </c>
      <c r="S273" s="57">
        <f t="shared" si="32"/>
        <v>1</v>
      </c>
      <c r="T273" s="102">
        <v>76.70642809807819</v>
      </c>
      <c r="U273" s="102">
        <v>74.24157528215801</v>
      </c>
      <c r="V273" s="57">
        <f t="shared" si="33"/>
        <v>1</v>
      </c>
      <c r="W273" s="106">
        <f t="shared" si="34"/>
        <v>3</v>
      </c>
      <c r="X273" s="54"/>
      <c r="Y273" s="54"/>
      <c r="Z273" s="145"/>
      <c r="AA273"/>
      <c r="AB273" s="147"/>
      <c r="AD273" s="149"/>
    </row>
    <row r="274" spans="1:30" s="40" customFormat="1" ht="12.75">
      <c r="A274" s="54">
        <v>92</v>
      </c>
      <c r="B274" s="2" t="s">
        <v>255</v>
      </c>
      <c r="C274" s="135">
        <v>210803</v>
      </c>
      <c r="D274" s="129">
        <v>214605</v>
      </c>
      <c r="E274" s="68">
        <v>379.0505827715924</v>
      </c>
      <c r="F274" s="68">
        <v>458.67990028191326</v>
      </c>
      <c r="G274" s="56" t="b">
        <f t="shared" si="28"/>
        <v>0</v>
      </c>
      <c r="H274" s="68">
        <v>5303.411241775496</v>
      </c>
      <c r="I274" s="68">
        <v>5312.387875398988</v>
      </c>
      <c r="J274" s="66">
        <f t="shared" si="29"/>
        <v>1</v>
      </c>
      <c r="K274" s="68">
        <v>1680.0187853114046</v>
      </c>
      <c r="L274" s="68">
        <v>1690.8319936627759</v>
      </c>
      <c r="M274" s="56" t="b">
        <f t="shared" si="30"/>
        <v>0</v>
      </c>
      <c r="N274" s="58">
        <v>19</v>
      </c>
      <c r="O274" s="58">
        <v>19</v>
      </c>
      <c r="P274" s="59" t="b">
        <f t="shared" si="31"/>
        <v>0</v>
      </c>
      <c r="Q274" s="102">
        <v>39.191042264092296</v>
      </c>
      <c r="R274" s="102">
        <v>39.194542592988185</v>
      </c>
      <c r="S274" s="57">
        <f t="shared" si="32"/>
        <v>1</v>
      </c>
      <c r="T274" s="102">
        <v>96.9779905880704</v>
      </c>
      <c r="U274" s="102">
        <v>103.21621227817639</v>
      </c>
      <c r="V274" s="57">
        <f t="shared" si="33"/>
        <v>1</v>
      </c>
      <c r="W274" s="106">
        <f t="shared" si="34"/>
        <v>3</v>
      </c>
      <c r="X274" s="55"/>
      <c r="Y274" s="54"/>
      <c r="Z274" s="145"/>
      <c r="AA274"/>
      <c r="AB274" s="147"/>
      <c r="AD274" s="149"/>
    </row>
    <row r="275" spans="1:30" s="40" customFormat="1" ht="12.75">
      <c r="A275" s="54">
        <v>608</v>
      </c>
      <c r="B275" s="2" t="s">
        <v>81</v>
      </c>
      <c r="C275" s="135">
        <v>2275</v>
      </c>
      <c r="D275" s="129">
        <v>2240</v>
      </c>
      <c r="E275" s="68">
        <v>633.8461538461538</v>
      </c>
      <c r="F275" s="68">
        <v>269.64285714285717</v>
      </c>
      <c r="G275" s="56" t="b">
        <f t="shared" si="28"/>
        <v>0</v>
      </c>
      <c r="H275" s="68">
        <v>856.2637362637363</v>
      </c>
      <c r="I275" s="68">
        <v>1816.517857142857</v>
      </c>
      <c r="J275" s="66" t="b">
        <f t="shared" si="29"/>
        <v>0</v>
      </c>
      <c r="K275" s="68">
        <v>1615.8241758241759</v>
      </c>
      <c r="L275" s="68">
        <v>1731.6964285714287</v>
      </c>
      <c r="M275" s="56" t="b">
        <f t="shared" si="30"/>
        <v>0</v>
      </c>
      <c r="N275" s="58">
        <v>20.5</v>
      </c>
      <c r="O275" s="58">
        <v>20.5</v>
      </c>
      <c r="P275" s="59">
        <f t="shared" si="31"/>
        <v>1</v>
      </c>
      <c r="Q275" s="102">
        <v>69.72826086956522</v>
      </c>
      <c r="R275" s="102">
        <v>59.698387935517424</v>
      </c>
      <c r="S275" s="57" t="b">
        <f t="shared" si="32"/>
        <v>0</v>
      </c>
      <c r="T275" s="102">
        <v>22.478991596638654</v>
      </c>
      <c r="U275" s="102">
        <v>37.21872731671909</v>
      </c>
      <c r="V275" s="57" t="b">
        <f t="shared" si="33"/>
        <v>0</v>
      </c>
      <c r="W275" s="106">
        <f t="shared" si="34"/>
        <v>1</v>
      </c>
      <c r="X275" s="54"/>
      <c r="Y275" s="54"/>
      <c r="Z275" s="145"/>
      <c r="AA275"/>
      <c r="AB275" s="147"/>
      <c r="AD275" s="149"/>
    </row>
    <row r="276" spans="1:30" s="40" customFormat="1" ht="12.75">
      <c r="A276" s="54">
        <v>931</v>
      </c>
      <c r="B276" s="2" t="s">
        <v>234</v>
      </c>
      <c r="C276" s="135">
        <v>6780</v>
      </c>
      <c r="D276" s="129">
        <v>6666</v>
      </c>
      <c r="E276" s="68">
        <v>459.4395280235988</v>
      </c>
      <c r="F276" s="68">
        <v>462.4962496249625</v>
      </c>
      <c r="G276" s="56" t="b">
        <f t="shared" si="28"/>
        <v>0</v>
      </c>
      <c r="H276" s="68">
        <v>3976.1061946902655</v>
      </c>
      <c r="I276" s="68">
        <v>3752.6252625262528</v>
      </c>
      <c r="J276" s="66" t="b">
        <f t="shared" si="29"/>
        <v>0</v>
      </c>
      <c r="K276" s="68">
        <v>1671.2389380530974</v>
      </c>
      <c r="L276" s="68">
        <v>1779.4779477947795</v>
      </c>
      <c r="M276" s="56" t="b">
        <f t="shared" si="30"/>
        <v>0</v>
      </c>
      <c r="N276" s="58">
        <v>21</v>
      </c>
      <c r="O276" s="58">
        <v>21</v>
      </c>
      <c r="P276" s="59">
        <f t="shared" si="31"/>
        <v>1</v>
      </c>
      <c r="Q276" s="102">
        <v>48.683583512032406</v>
      </c>
      <c r="R276" s="102">
        <v>50.14565817874447</v>
      </c>
      <c r="S276" s="57" t="b">
        <f t="shared" si="32"/>
        <v>0</v>
      </c>
      <c r="T276" s="102">
        <v>45.818924656528296</v>
      </c>
      <c r="U276" s="102">
        <v>44.099428847236744</v>
      </c>
      <c r="V276" s="57" t="b">
        <f t="shared" si="33"/>
        <v>0</v>
      </c>
      <c r="W276" s="106">
        <f t="shared" si="34"/>
        <v>1</v>
      </c>
      <c r="X276" s="54"/>
      <c r="Y276" s="54"/>
      <c r="Z276" s="145"/>
      <c r="AA276"/>
      <c r="AB276" s="147"/>
      <c r="AD276" s="149"/>
    </row>
    <row r="277" spans="1:30" s="40" customFormat="1" ht="12.75">
      <c r="A277" s="54">
        <v>291</v>
      </c>
      <c r="B277" s="2" t="s">
        <v>103</v>
      </c>
      <c r="C277" s="135">
        <v>2374</v>
      </c>
      <c r="D277" s="129">
        <v>2334</v>
      </c>
      <c r="E277" s="68">
        <v>582.5610783487784</v>
      </c>
      <c r="F277" s="95">
        <v>772.4935732647815</v>
      </c>
      <c r="G277" s="56" t="b">
        <f t="shared" si="28"/>
        <v>0</v>
      </c>
      <c r="H277" s="68">
        <v>1649.9578770008425</v>
      </c>
      <c r="I277" s="95">
        <v>1122.5364181662383</v>
      </c>
      <c r="J277" s="66" t="b">
        <f t="shared" si="29"/>
        <v>0</v>
      </c>
      <c r="K277" s="68">
        <v>1477.2535804549284</v>
      </c>
      <c r="L277" s="68">
        <v>1799.057412167952</v>
      </c>
      <c r="M277" s="56" t="b">
        <f t="shared" si="30"/>
        <v>0</v>
      </c>
      <c r="N277" s="58">
        <v>19.75</v>
      </c>
      <c r="O277" s="58">
        <v>20.75</v>
      </c>
      <c r="P277" s="59" t="b">
        <f t="shared" si="31"/>
        <v>0</v>
      </c>
      <c r="Q277" s="102">
        <v>73.54046831831151</v>
      </c>
      <c r="R277" s="102">
        <v>77.83142502414127</v>
      </c>
      <c r="S277" s="57" t="b">
        <f t="shared" si="32"/>
        <v>0</v>
      </c>
      <c r="T277" s="102">
        <v>26.637132090844283</v>
      </c>
      <c r="U277" s="102">
        <v>21.03832015710761</v>
      </c>
      <c r="V277" s="57" t="b">
        <f t="shared" si="33"/>
        <v>0</v>
      </c>
      <c r="W277" s="106">
        <f t="shared" si="34"/>
        <v>0</v>
      </c>
      <c r="X277" s="54"/>
      <c r="Y277" s="54"/>
      <c r="Z277" s="145"/>
      <c r="AA277"/>
      <c r="AB277" s="147"/>
      <c r="AD277" s="149"/>
    </row>
    <row r="278" spans="1:30" s="40" customFormat="1" ht="12.75">
      <c r="A278" s="54">
        <v>911</v>
      </c>
      <c r="B278" s="2" t="s">
        <v>276</v>
      </c>
      <c r="C278" s="135">
        <v>2362</v>
      </c>
      <c r="D278" s="129">
        <v>2324</v>
      </c>
      <c r="E278" s="68">
        <v>139.71210838272648</v>
      </c>
      <c r="F278" s="95">
        <v>-194.4922547332186</v>
      </c>
      <c r="G278" s="56" t="b">
        <f t="shared" si="28"/>
        <v>0</v>
      </c>
      <c r="H278" s="68">
        <v>991.9559695173582</v>
      </c>
      <c r="I278" s="68">
        <v>1005.1635111876076</v>
      </c>
      <c r="J278" s="66" t="b">
        <f t="shared" si="29"/>
        <v>0</v>
      </c>
      <c r="K278" s="68">
        <v>2381.033022861981</v>
      </c>
      <c r="L278" s="68">
        <v>1835.6282271944922</v>
      </c>
      <c r="M278" s="56" t="b">
        <f t="shared" si="30"/>
        <v>0</v>
      </c>
      <c r="N278" s="58">
        <v>20</v>
      </c>
      <c r="O278" s="58">
        <v>20</v>
      </c>
      <c r="P278" s="59" t="b">
        <f t="shared" si="31"/>
        <v>0</v>
      </c>
      <c r="Q278" s="102">
        <v>77.4021882583337</v>
      </c>
      <c r="R278" s="102">
        <v>74.181577203446</v>
      </c>
      <c r="S278" s="57" t="b">
        <f t="shared" si="32"/>
        <v>0</v>
      </c>
      <c r="T278" s="102">
        <v>23.216942329570315</v>
      </c>
      <c r="U278" s="102">
        <v>25.292233093774353</v>
      </c>
      <c r="V278" s="57" t="b">
        <f t="shared" si="33"/>
        <v>0</v>
      </c>
      <c r="W278" s="106">
        <f t="shared" si="34"/>
        <v>0</v>
      </c>
      <c r="X278" s="54"/>
      <c r="Y278" s="54"/>
      <c r="Z278" s="145"/>
      <c r="AA278"/>
      <c r="AB278" s="147"/>
      <c r="AD278" s="149"/>
    </row>
    <row r="279" spans="1:30" s="40" customFormat="1" ht="12.75">
      <c r="A279" s="54">
        <v>626</v>
      </c>
      <c r="B279" s="2" t="s">
        <v>113</v>
      </c>
      <c r="C279" s="135">
        <v>5562</v>
      </c>
      <c r="D279" s="129">
        <v>5505</v>
      </c>
      <c r="E279" s="68">
        <v>488.6731391585761</v>
      </c>
      <c r="F279" s="68">
        <v>-188.0108991825613</v>
      </c>
      <c r="G279" s="56" t="b">
        <f t="shared" si="28"/>
        <v>0</v>
      </c>
      <c r="H279" s="68">
        <v>215.56993887090974</v>
      </c>
      <c r="I279" s="68">
        <v>1886.4668483197092</v>
      </c>
      <c r="J279" s="66" t="b">
        <f t="shared" si="29"/>
        <v>0</v>
      </c>
      <c r="K279" s="68">
        <v>2213.772024451636</v>
      </c>
      <c r="L279" s="68">
        <v>1875.022706630336</v>
      </c>
      <c r="M279" s="56" t="b">
        <f t="shared" si="30"/>
        <v>0</v>
      </c>
      <c r="N279" s="58">
        <v>19.75</v>
      </c>
      <c r="O279" s="58">
        <v>19.75</v>
      </c>
      <c r="P279" s="59" t="b">
        <f t="shared" si="31"/>
        <v>0</v>
      </c>
      <c r="Q279" s="102">
        <v>83.65655395554136</v>
      </c>
      <c r="R279" s="102">
        <v>72.02493801954208</v>
      </c>
      <c r="S279" s="57" t="b">
        <f t="shared" si="32"/>
        <v>0</v>
      </c>
      <c r="T279" s="102">
        <v>17.37088176177576</v>
      </c>
      <c r="U279" s="102">
        <v>37.068944358540115</v>
      </c>
      <c r="V279" s="57" t="b">
        <f t="shared" si="33"/>
        <v>0</v>
      </c>
      <c r="W279" s="106">
        <f t="shared" si="34"/>
        <v>0</v>
      </c>
      <c r="X279" s="55"/>
      <c r="Y279" s="54"/>
      <c r="Z279" s="145"/>
      <c r="AA279"/>
      <c r="AB279" s="147"/>
      <c r="AD279" s="149"/>
    </row>
    <row r="280" spans="1:30" s="40" customFormat="1" ht="12.75">
      <c r="A280" s="54">
        <v>52</v>
      </c>
      <c r="B280" s="2" t="s">
        <v>111</v>
      </c>
      <c r="C280" s="135">
        <v>2651</v>
      </c>
      <c r="D280" s="129">
        <v>2576</v>
      </c>
      <c r="E280" s="68">
        <v>432.6669181440966</v>
      </c>
      <c r="F280" s="68">
        <v>190.9937888198758</v>
      </c>
      <c r="G280" s="56" t="b">
        <f t="shared" si="28"/>
        <v>0</v>
      </c>
      <c r="H280" s="68">
        <v>1663.1459826480573</v>
      </c>
      <c r="I280" s="68">
        <v>1426.6304347826087</v>
      </c>
      <c r="J280" s="66" t="b">
        <f t="shared" si="29"/>
        <v>0</v>
      </c>
      <c r="K280" s="68">
        <v>1803.8476046774804</v>
      </c>
      <c r="L280" s="68">
        <v>1888.975155279503</v>
      </c>
      <c r="M280" s="56" t="b">
        <f t="shared" si="30"/>
        <v>0</v>
      </c>
      <c r="N280" s="58">
        <v>21.5</v>
      </c>
      <c r="O280" s="58">
        <v>21.5</v>
      </c>
      <c r="P280" s="59">
        <f t="shared" si="31"/>
        <v>1</v>
      </c>
      <c r="Q280" s="102">
        <v>70.96554256044475</v>
      </c>
      <c r="R280" s="102">
        <v>71.77878532264867</v>
      </c>
      <c r="S280" s="57" t="b">
        <f t="shared" si="32"/>
        <v>0</v>
      </c>
      <c r="T280" s="102">
        <v>27.9539052496799</v>
      </c>
      <c r="U280" s="102">
        <v>28.090008613264427</v>
      </c>
      <c r="V280" s="57" t="b">
        <f t="shared" si="33"/>
        <v>0</v>
      </c>
      <c r="W280" s="106">
        <f t="shared" si="34"/>
        <v>1</v>
      </c>
      <c r="X280" s="54"/>
      <c r="Y280" s="54"/>
      <c r="Z280" s="145"/>
      <c r="AA280"/>
      <c r="AB280" s="147"/>
      <c r="AD280" s="149"/>
    </row>
    <row r="281" spans="1:30" s="40" customFormat="1" ht="12.75">
      <c r="A281" s="54">
        <v>273</v>
      </c>
      <c r="B281" s="2" t="s">
        <v>57</v>
      </c>
      <c r="C281" s="135">
        <v>3840</v>
      </c>
      <c r="D281" s="129">
        <v>3848</v>
      </c>
      <c r="E281" s="68">
        <v>632.2916666666667</v>
      </c>
      <c r="F281" s="95">
        <v>912.6819126819126</v>
      </c>
      <c r="G281" s="56" t="b">
        <f t="shared" si="28"/>
        <v>0</v>
      </c>
      <c r="H281" s="95">
        <v>2971.6145833333335</v>
      </c>
      <c r="I281" s="95">
        <v>2415.02079002079</v>
      </c>
      <c r="J281" s="66" t="b">
        <f t="shared" si="29"/>
        <v>0</v>
      </c>
      <c r="K281" s="68">
        <v>1576.5625</v>
      </c>
      <c r="L281" s="68">
        <v>1890.5925155925156</v>
      </c>
      <c r="M281" s="56" t="b">
        <f t="shared" si="30"/>
        <v>0</v>
      </c>
      <c r="N281" s="58">
        <v>20</v>
      </c>
      <c r="O281" s="113">
        <v>20</v>
      </c>
      <c r="P281" s="59" t="b">
        <f t="shared" si="31"/>
        <v>0</v>
      </c>
      <c r="Q281" s="102">
        <v>46.131865068302204</v>
      </c>
      <c r="R281" s="102">
        <v>51.23612244174086</v>
      </c>
      <c r="S281" s="57" t="b">
        <f t="shared" si="32"/>
        <v>0</v>
      </c>
      <c r="T281" s="102">
        <v>48.94978615555203</v>
      </c>
      <c r="U281" s="102">
        <v>41.75784099197666</v>
      </c>
      <c r="V281" s="57" t="b">
        <f t="shared" si="33"/>
        <v>0</v>
      </c>
      <c r="W281" s="106">
        <f t="shared" si="34"/>
        <v>0</v>
      </c>
      <c r="X281" s="54"/>
      <c r="Y281" s="54"/>
      <c r="Z281" s="145"/>
      <c r="AA281"/>
      <c r="AB281" s="147"/>
      <c r="AD281" s="149"/>
    </row>
    <row r="282" spans="1:30" s="40" customFormat="1" ht="12.75">
      <c r="A282" s="54">
        <v>857</v>
      </c>
      <c r="B282" s="2" t="s">
        <v>283</v>
      </c>
      <c r="C282" s="135">
        <v>2750</v>
      </c>
      <c r="D282" s="129">
        <v>2719</v>
      </c>
      <c r="E282" s="68">
        <v>525.8181818181819</v>
      </c>
      <c r="F282" s="68">
        <v>463.03788157410816</v>
      </c>
      <c r="G282" s="56" t="b">
        <f t="shared" si="28"/>
        <v>0</v>
      </c>
      <c r="H282" s="68">
        <v>2245.4545454545455</v>
      </c>
      <c r="I282" s="68">
        <v>2041.191614564178</v>
      </c>
      <c r="J282" s="66" t="b">
        <f t="shared" si="29"/>
        <v>0</v>
      </c>
      <c r="K282" s="68">
        <v>1831.2727272727273</v>
      </c>
      <c r="L282" s="68">
        <v>1897.020963589555</v>
      </c>
      <c r="M282" s="56" t="b">
        <f t="shared" si="30"/>
        <v>0</v>
      </c>
      <c r="N282" s="58">
        <v>21</v>
      </c>
      <c r="O282" s="58">
        <v>22</v>
      </c>
      <c r="P282" s="59">
        <f t="shared" si="31"/>
        <v>1</v>
      </c>
      <c r="Q282" s="102">
        <v>69.91013922634887</v>
      </c>
      <c r="R282" s="102">
        <v>71.17640136508061</v>
      </c>
      <c r="S282" s="57" t="b">
        <f t="shared" si="32"/>
        <v>0</v>
      </c>
      <c r="T282" s="102">
        <v>36.021330860190126</v>
      </c>
      <c r="U282" s="102">
        <v>34.62156288387036</v>
      </c>
      <c r="V282" s="57" t="b">
        <f t="shared" si="33"/>
        <v>0</v>
      </c>
      <c r="W282" s="106">
        <f t="shared" si="34"/>
        <v>1</v>
      </c>
      <c r="X282" s="54"/>
      <c r="Y282" s="54"/>
      <c r="Z282" s="145"/>
      <c r="AA282"/>
      <c r="AB282" s="147"/>
      <c r="AD282" s="149"/>
    </row>
    <row r="283" spans="1:30" s="40" customFormat="1" ht="12.75">
      <c r="A283" s="54">
        <v>153</v>
      </c>
      <c r="B283" s="2" t="s">
        <v>262</v>
      </c>
      <c r="C283" s="135">
        <v>28037</v>
      </c>
      <c r="D283" s="129">
        <v>27835</v>
      </c>
      <c r="E283" s="68">
        <v>372.3650889895495</v>
      </c>
      <c r="F283" s="68">
        <v>428.7048679719777</v>
      </c>
      <c r="G283" s="56" t="b">
        <f t="shared" si="28"/>
        <v>0</v>
      </c>
      <c r="H283" s="68">
        <v>1657.9519920105574</v>
      </c>
      <c r="I283" s="68">
        <v>2183.222561523262</v>
      </c>
      <c r="J283" s="66" t="b">
        <f t="shared" si="29"/>
        <v>0</v>
      </c>
      <c r="K283" s="68">
        <v>1793.0948389627993</v>
      </c>
      <c r="L283" s="68">
        <v>1926.6750493982397</v>
      </c>
      <c r="M283" s="56" t="b">
        <f t="shared" si="30"/>
        <v>0</v>
      </c>
      <c r="N283" s="58">
        <v>19.5</v>
      </c>
      <c r="O283" s="58">
        <v>20</v>
      </c>
      <c r="P283" s="59" t="b">
        <f t="shared" si="31"/>
        <v>0</v>
      </c>
      <c r="Q283" s="102">
        <v>60.72940887351368</v>
      </c>
      <c r="R283" s="102">
        <v>57.99083548241124</v>
      </c>
      <c r="S283" s="57" t="b">
        <f t="shared" si="32"/>
        <v>0</v>
      </c>
      <c r="T283" s="102">
        <v>44.418693029454744</v>
      </c>
      <c r="U283" s="102">
        <v>50.89130643253668</v>
      </c>
      <c r="V283" s="57" t="b">
        <f t="shared" si="33"/>
        <v>0</v>
      </c>
      <c r="W283" s="106">
        <f t="shared" si="34"/>
        <v>0</v>
      </c>
      <c r="X283" s="54"/>
      <c r="Y283" s="54"/>
      <c r="Z283" s="145"/>
      <c r="AA283"/>
      <c r="AB283" s="147"/>
      <c r="AD283" s="149"/>
    </row>
    <row r="284" spans="1:30" s="40" customFormat="1" ht="12.75">
      <c r="A284" s="54">
        <v>97</v>
      </c>
      <c r="B284" s="2" t="s">
        <v>137</v>
      </c>
      <c r="C284" s="135">
        <v>2326</v>
      </c>
      <c r="D284" s="129">
        <v>2290</v>
      </c>
      <c r="E284" s="68">
        <v>787.1883061049011</v>
      </c>
      <c r="F284" s="95">
        <v>503.49344978165936</v>
      </c>
      <c r="G284" s="56" t="b">
        <f t="shared" si="28"/>
        <v>0</v>
      </c>
      <c r="H284" s="68">
        <v>358.1255374032674</v>
      </c>
      <c r="I284" s="95">
        <v>305.6768558951965</v>
      </c>
      <c r="J284" s="66" t="b">
        <f t="shared" si="29"/>
        <v>0</v>
      </c>
      <c r="K284" s="68">
        <v>1757.0937231298367</v>
      </c>
      <c r="L284" s="68">
        <v>1931.877729257642</v>
      </c>
      <c r="M284" s="56" t="b">
        <f t="shared" si="30"/>
        <v>0</v>
      </c>
      <c r="N284" s="58">
        <v>19.5</v>
      </c>
      <c r="O284" s="58">
        <v>19.5</v>
      </c>
      <c r="P284" s="59" t="b">
        <f t="shared" si="31"/>
        <v>0</v>
      </c>
      <c r="Q284" s="102">
        <v>79.72765084610563</v>
      </c>
      <c r="R284" s="102">
        <v>81.16221114635252</v>
      </c>
      <c r="S284" s="57" t="b">
        <f t="shared" si="32"/>
        <v>0</v>
      </c>
      <c r="T284" s="102">
        <v>17.497589473087174</v>
      </c>
      <c r="U284" s="102">
        <v>16.30658436213992</v>
      </c>
      <c r="V284" s="57" t="b">
        <f t="shared" si="33"/>
        <v>0</v>
      </c>
      <c r="W284" s="106">
        <f t="shared" si="34"/>
        <v>0</v>
      </c>
      <c r="X284" s="54"/>
      <c r="Y284" s="54"/>
      <c r="Z284" s="145"/>
      <c r="AA284"/>
      <c r="AB284" s="147"/>
      <c r="AD284" s="149"/>
    </row>
    <row r="285" spans="1:30" s="40" customFormat="1" ht="12.75">
      <c r="A285" s="54">
        <v>689</v>
      </c>
      <c r="B285" s="2" t="s">
        <v>257</v>
      </c>
      <c r="C285" s="135">
        <v>3626</v>
      </c>
      <c r="D285" s="129">
        <v>3537</v>
      </c>
      <c r="E285" s="68">
        <v>216.4920022062879</v>
      </c>
      <c r="F285" s="68">
        <v>746.1125247384789</v>
      </c>
      <c r="G285" s="56" t="b">
        <f t="shared" si="28"/>
        <v>0</v>
      </c>
      <c r="H285" s="68">
        <v>854.9365692222835</v>
      </c>
      <c r="I285" s="68">
        <v>1498.4450098953916</v>
      </c>
      <c r="J285" s="66" t="b">
        <f t="shared" si="29"/>
        <v>0</v>
      </c>
      <c r="K285" s="68">
        <v>1602.592388306674</v>
      </c>
      <c r="L285" s="68">
        <v>1932.71133729149</v>
      </c>
      <c r="M285" s="56" t="b">
        <f t="shared" si="30"/>
        <v>0</v>
      </c>
      <c r="N285" s="58">
        <v>19.75</v>
      </c>
      <c r="O285" s="58">
        <v>20.5</v>
      </c>
      <c r="P285" s="59" t="b">
        <f t="shared" si="31"/>
        <v>0</v>
      </c>
      <c r="Q285" s="102">
        <v>69.0084985835694</v>
      </c>
      <c r="R285" s="102">
        <v>65.27871054398925</v>
      </c>
      <c r="S285" s="57" t="b">
        <f t="shared" si="32"/>
        <v>0</v>
      </c>
      <c r="T285" s="102">
        <v>19.317641029395613</v>
      </c>
      <c r="U285" s="102">
        <v>28.185035389282103</v>
      </c>
      <c r="V285" s="57" t="b">
        <f t="shared" si="33"/>
        <v>0</v>
      </c>
      <c r="W285" s="106">
        <f t="shared" si="34"/>
        <v>0</v>
      </c>
      <c r="X285" s="54"/>
      <c r="Y285" s="54"/>
      <c r="Z285" s="145"/>
      <c r="AA285"/>
      <c r="AB285" s="147"/>
      <c r="AD285" s="149"/>
    </row>
    <row r="286" spans="1:30" s="40" customFormat="1" ht="12.75">
      <c r="A286" s="54">
        <v>205</v>
      </c>
      <c r="B286" s="2" t="s">
        <v>65</v>
      </c>
      <c r="C286" s="135">
        <v>37791</v>
      </c>
      <c r="D286" s="129">
        <v>37622</v>
      </c>
      <c r="E286" s="68">
        <v>522.6376650525258</v>
      </c>
      <c r="F286" s="68">
        <v>311.6261761735155</v>
      </c>
      <c r="G286" s="56" t="b">
        <f t="shared" si="28"/>
        <v>0</v>
      </c>
      <c r="H286" s="68">
        <v>1933.4497631711254</v>
      </c>
      <c r="I286" s="68">
        <v>2396.018287172399</v>
      </c>
      <c r="J286" s="66" t="b">
        <f t="shared" si="29"/>
        <v>0</v>
      </c>
      <c r="K286" s="68">
        <v>2134.1589267285863</v>
      </c>
      <c r="L286" s="68">
        <v>1958.6146403699963</v>
      </c>
      <c r="M286" s="56" t="b">
        <f t="shared" si="30"/>
        <v>0</v>
      </c>
      <c r="N286" s="58">
        <v>21</v>
      </c>
      <c r="O286" s="58">
        <v>21</v>
      </c>
      <c r="P286" s="59">
        <f t="shared" si="31"/>
        <v>1</v>
      </c>
      <c r="Q286" s="102">
        <v>69.01463558137824</v>
      </c>
      <c r="R286" s="102">
        <v>66.20403129324774</v>
      </c>
      <c r="S286" s="57" t="b">
        <f t="shared" si="32"/>
        <v>0</v>
      </c>
      <c r="T286" s="102">
        <v>36.72555518959488</v>
      </c>
      <c r="U286" s="102">
        <v>41.419036330770496</v>
      </c>
      <c r="V286" s="57" t="b">
        <f t="shared" si="33"/>
        <v>0</v>
      </c>
      <c r="W286" s="106">
        <f t="shared" si="34"/>
        <v>1</v>
      </c>
      <c r="X286" s="54"/>
      <c r="Y286" s="54"/>
      <c r="Z286" s="145"/>
      <c r="AA286"/>
      <c r="AB286" s="147"/>
      <c r="AD286" s="149"/>
    </row>
    <row r="287" spans="1:30" s="40" customFormat="1" ht="12.75">
      <c r="A287" s="54">
        <v>176</v>
      </c>
      <c r="B287" s="2" t="s">
        <v>210</v>
      </c>
      <c r="C287" s="135">
        <v>5140</v>
      </c>
      <c r="D287" s="129">
        <v>5034</v>
      </c>
      <c r="E287" s="68">
        <v>493.3852140077821</v>
      </c>
      <c r="F287" s="68">
        <v>647.9936432260628</v>
      </c>
      <c r="G287" s="56" t="b">
        <f t="shared" si="28"/>
        <v>0</v>
      </c>
      <c r="H287" s="68">
        <v>972.7626459143969</v>
      </c>
      <c r="I287" s="68">
        <v>993.2459276916965</v>
      </c>
      <c r="J287" s="66" t="b">
        <f t="shared" si="29"/>
        <v>0</v>
      </c>
      <c r="K287" s="68">
        <v>1195.7198443579766</v>
      </c>
      <c r="L287" s="68">
        <v>2007.548669050457</v>
      </c>
      <c r="M287" s="56" t="b">
        <f t="shared" si="30"/>
        <v>0</v>
      </c>
      <c r="N287" s="58">
        <v>20.75</v>
      </c>
      <c r="O287" s="58">
        <v>20.75</v>
      </c>
      <c r="P287" s="59">
        <f t="shared" si="31"/>
        <v>1</v>
      </c>
      <c r="Q287" s="102">
        <v>70.27862127750252</v>
      </c>
      <c r="R287" s="102">
        <v>73.43941248470013</v>
      </c>
      <c r="S287" s="57" t="b">
        <f t="shared" si="32"/>
        <v>0</v>
      </c>
      <c r="T287" s="102">
        <v>25.6104127162488</v>
      </c>
      <c r="U287" s="102">
        <v>24.044333861117394</v>
      </c>
      <c r="V287" s="57" t="b">
        <f t="shared" si="33"/>
        <v>0</v>
      </c>
      <c r="W287" s="106">
        <f t="shared" si="34"/>
        <v>1</v>
      </c>
      <c r="X287" s="54"/>
      <c r="Y287" s="54"/>
      <c r="Z287" s="145"/>
      <c r="AA287"/>
      <c r="AB287" s="147"/>
      <c r="AD287" s="149"/>
    </row>
    <row r="288" spans="1:30" s="40" customFormat="1" ht="12.75">
      <c r="A288" s="54">
        <v>832</v>
      </c>
      <c r="B288" s="2" t="s">
        <v>71</v>
      </c>
      <c r="C288" s="135">
        <v>4231</v>
      </c>
      <c r="D288" s="129">
        <v>4199</v>
      </c>
      <c r="E288" s="68">
        <v>743.7957929567478</v>
      </c>
      <c r="F288" s="68">
        <v>686.3538937842343</v>
      </c>
      <c r="G288" s="56" t="b">
        <f t="shared" si="28"/>
        <v>0</v>
      </c>
      <c r="H288" s="68">
        <v>572.9142046797448</v>
      </c>
      <c r="I288" s="68">
        <v>467.2541081209812</v>
      </c>
      <c r="J288" s="66" t="b">
        <f t="shared" si="29"/>
        <v>0</v>
      </c>
      <c r="K288" s="68">
        <v>1902.150791774994</v>
      </c>
      <c r="L288" s="68">
        <v>2018.575851393189</v>
      </c>
      <c r="M288" s="56" t="b">
        <f t="shared" si="30"/>
        <v>0</v>
      </c>
      <c r="N288" s="58">
        <v>20.5</v>
      </c>
      <c r="O288" s="58">
        <v>20.5</v>
      </c>
      <c r="P288" s="59">
        <f t="shared" si="31"/>
        <v>1</v>
      </c>
      <c r="Q288" s="102">
        <v>69.89065874730022</v>
      </c>
      <c r="R288" s="102">
        <v>69.76882430647292</v>
      </c>
      <c r="S288" s="57" t="b">
        <f t="shared" si="32"/>
        <v>0</v>
      </c>
      <c r="T288" s="102">
        <v>19.702078266637187</v>
      </c>
      <c r="U288" s="102">
        <v>19.952180723884904</v>
      </c>
      <c r="V288" s="57" t="b">
        <f t="shared" si="33"/>
        <v>0</v>
      </c>
      <c r="W288" s="106">
        <f t="shared" si="34"/>
        <v>1</v>
      </c>
      <c r="X288" s="54"/>
      <c r="Y288" s="54"/>
      <c r="Z288" s="145"/>
      <c r="AA288"/>
      <c r="AB288" s="147"/>
      <c r="AD288" s="149"/>
    </row>
    <row r="289" spans="1:30" s="40" customFormat="1" ht="12.75">
      <c r="A289" s="54">
        <v>630</v>
      </c>
      <c r="B289" s="2" t="s">
        <v>49</v>
      </c>
      <c r="C289" s="135">
        <v>1562</v>
      </c>
      <c r="D289" s="129">
        <v>1587</v>
      </c>
      <c r="E289" s="68">
        <v>953.9052496798976</v>
      </c>
      <c r="F289" s="68">
        <v>726.5280403276622</v>
      </c>
      <c r="G289" s="56" t="b">
        <f t="shared" si="28"/>
        <v>0</v>
      </c>
      <c r="H289" s="68">
        <v>3174.775928297055</v>
      </c>
      <c r="I289" s="68">
        <v>2453.0560806553244</v>
      </c>
      <c r="J289" s="66" t="b">
        <f t="shared" si="29"/>
        <v>0</v>
      </c>
      <c r="K289" s="68">
        <v>1923.1754161331626</v>
      </c>
      <c r="L289" s="68">
        <v>2037.177063642092</v>
      </c>
      <c r="M289" s="56" t="b">
        <f t="shared" si="30"/>
        <v>0</v>
      </c>
      <c r="N289" s="58">
        <v>19.75</v>
      </c>
      <c r="O289" s="58">
        <v>19.75</v>
      </c>
      <c r="P289" s="59" t="b">
        <f t="shared" si="31"/>
        <v>0</v>
      </c>
      <c r="Q289" s="102">
        <v>59.20401208770012</v>
      </c>
      <c r="R289" s="102">
        <v>63.67023438558461</v>
      </c>
      <c r="S289" s="57" t="b">
        <f t="shared" si="32"/>
        <v>0</v>
      </c>
      <c r="T289" s="102">
        <v>49.903334944417594</v>
      </c>
      <c r="U289" s="102">
        <v>41.817453963170536</v>
      </c>
      <c r="V289" s="57" t="b">
        <f t="shared" si="33"/>
        <v>0</v>
      </c>
      <c r="W289" s="106">
        <f t="shared" si="34"/>
        <v>0</v>
      </c>
      <c r="X289" s="54"/>
      <c r="Y289" s="54"/>
      <c r="Z289" s="145"/>
      <c r="AA289"/>
      <c r="AB289" s="147"/>
      <c r="AD289" s="149"/>
    </row>
    <row r="290" spans="1:30" s="40" customFormat="1" ht="12.75">
      <c r="A290" s="54">
        <v>936</v>
      </c>
      <c r="B290" s="2" t="s">
        <v>296</v>
      </c>
      <c r="C290" s="135">
        <v>7157</v>
      </c>
      <c r="D290" s="129">
        <v>7002</v>
      </c>
      <c r="E290" s="68">
        <v>523.1242140561689</v>
      </c>
      <c r="F290" s="68">
        <v>871.6081119680091</v>
      </c>
      <c r="G290" s="56" t="b">
        <f t="shared" si="28"/>
        <v>0</v>
      </c>
      <c r="H290" s="68">
        <v>812.6309906385358</v>
      </c>
      <c r="I290" s="68">
        <v>708.7974864324478</v>
      </c>
      <c r="J290" s="66" t="b">
        <f t="shared" si="29"/>
        <v>0</v>
      </c>
      <c r="K290" s="68">
        <v>1701.9700992035769</v>
      </c>
      <c r="L290" s="68">
        <v>2037.5606969437304</v>
      </c>
      <c r="M290" s="56" t="b">
        <f t="shared" si="30"/>
        <v>0</v>
      </c>
      <c r="N290" s="58">
        <v>20.25</v>
      </c>
      <c r="O290" s="58">
        <v>20.25</v>
      </c>
      <c r="P290" s="59" t="b">
        <f t="shared" si="31"/>
        <v>0</v>
      </c>
      <c r="Q290" s="102">
        <v>69.90128277649033</v>
      </c>
      <c r="R290" s="102">
        <v>73.03675116838974</v>
      </c>
      <c r="S290" s="57" t="b">
        <f t="shared" si="32"/>
        <v>0</v>
      </c>
      <c r="T290" s="102">
        <v>20.58023106546855</v>
      </c>
      <c r="U290" s="102">
        <v>18.924833004888285</v>
      </c>
      <c r="V290" s="57" t="b">
        <f t="shared" si="33"/>
        <v>0</v>
      </c>
      <c r="W290" s="106">
        <f t="shared" si="34"/>
        <v>0</v>
      </c>
      <c r="X290" s="55"/>
      <c r="Y290" s="54"/>
      <c r="Z290" s="145"/>
      <c r="AA290"/>
      <c r="AB290" s="147"/>
      <c r="AD290" s="149"/>
    </row>
    <row r="291" spans="1:30" s="40" customFormat="1" ht="12.75">
      <c r="A291" s="54">
        <v>275</v>
      </c>
      <c r="B291" s="2" t="s">
        <v>280</v>
      </c>
      <c r="C291" s="135">
        <v>2831</v>
      </c>
      <c r="D291" s="129">
        <v>2757</v>
      </c>
      <c r="E291" s="68">
        <v>251.85446838572943</v>
      </c>
      <c r="F291" s="68">
        <v>414.2183532825535</v>
      </c>
      <c r="G291" s="56" t="b">
        <f t="shared" si="28"/>
        <v>0</v>
      </c>
      <c r="H291" s="68">
        <v>3237.018721299894</v>
      </c>
      <c r="I291" s="68">
        <v>4010.518679724338</v>
      </c>
      <c r="J291" s="66" t="b">
        <f t="shared" si="29"/>
        <v>0</v>
      </c>
      <c r="K291" s="68">
        <v>1862.5927234192866</v>
      </c>
      <c r="L291" s="68">
        <v>2072.1799056945956</v>
      </c>
      <c r="M291" s="56" t="b">
        <f t="shared" si="30"/>
        <v>0</v>
      </c>
      <c r="N291" s="58">
        <v>21</v>
      </c>
      <c r="O291" s="58">
        <v>21.5</v>
      </c>
      <c r="P291" s="59">
        <f t="shared" si="31"/>
        <v>1</v>
      </c>
      <c r="Q291" s="102">
        <v>52.8958124469808</v>
      </c>
      <c r="R291" s="102">
        <v>46.15184014082212</v>
      </c>
      <c r="S291" s="57" t="b">
        <f t="shared" si="32"/>
        <v>0</v>
      </c>
      <c r="T291" s="102">
        <v>58.04386258301878</v>
      </c>
      <c r="U291" s="102">
        <v>77.14782281929635</v>
      </c>
      <c r="V291" s="57">
        <f t="shared" si="33"/>
        <v>1</v>
      </c>
      <c r="W291" s="106">
        <f t="shared" si="34"/>
        <v>2</v>
      </c>
      <c r="X291" s="54"/>
      <c r="Y291" s="54"/>
      <c r="Z291" s="145"/>
      <c r="AA291"/>
      <c r="AB291" s="147"/>
      <c r="AD291" s="149"/>
    </row>
    <row r="292" spans="1:30" s="40" customFormat="1" ht="12.75">
      <c r="A292" s="54">
        <v>777</v>
      </c>
      <c r="B292" s="2" t="s">
        <v>159</v>
      </c>
      <c r="C292" s="135">
        <v>8486</v>
      </c>
      <c r="D292" s="129">
        <v>8336</v>
      </c>
      <c r="E292" s="68">
        <v>580.2498232382748</v>
      </c>
      <c r="F292" s="68">
        <v>507.43761996161226</v>
      </c>
      <c r="G292" s="56" t="b">
        <f t="shared" si="28"/>
        <v>0</v>
      </c>
      <c r="H292" s="68">
        <v>1460.7588970068348</v>
      </c>
      <c r="I292" s="68">
        <v>1326.6554702495202</v>
      </c>
      <c r="J292" s="66" t="b">
        <f t="shared" si="29"/>
        <v>0</v>
      </c>
      <c r="K292" s="68">
        <v>1940.7259014847984</v>
      </c>
      <c r="L292" s="68">
        <v>2097.7687140115163</v>
      </c>
      <c r="M292" s="56" t="b">
        <f t="shared" si="30"/>
        <v>0</v>
      </c>
      <c r="N292" s="58">
        <v>20.5</v>
      </c>
      <c r="O292" s="58">
        <v>20.5</v>
      </c>
      <c r="P292" s="59">
        <f t="shared" si="31"/>
        <v>1</v>
      </c>
      <c r="Q292" s="102">
        <v>77.31417880179508</v>
      </c>
      <c r="R292" s="102">
        <v>78.125</v>
      </c>
      <c r="S292" s="57" t="b">
        <f t="shared" si="32"/>
        <v>0</v>
      </c>
      <c r="T292" s="102">
        <v>24.200855776491316</v>
      </c>
      <c r="U292" s="102">
        <v>23.902332995218085</v>
      </c>
      <c r="V292" s="57" t="b">
        <f t="shared" si="33"/>
        <v>0</v>
      </c>
      <c r="W292" s="106">
        <f t="shared" si="34"/>
        <v>1</v>
      </c>
      <c r="X292" s="54"/>
      <c r="Y292" s="54"/>
      <c r="Z292" s="145"/>
      <c r="AA292"/>
      <c r="AB292" s="147"/>
      <c r="AD292" s="149"/>
    </row>
    <row r="293" spans="1:30" s="40" customFormat="1" ht="12.75">
      <c r="A293" s="54">
        <v>322</v>
      </c>
      <c r="B293" s="2" t="s">
        <v>320</v>
      </c>
      <c r="C293" s="135">
        <v>6943</v>
      </c>
      <c r="D293" s="129">
        <v>6909</v>
      </c>
      <c r="E293" s="68">
        <v>492.0063373181622</v>
      </c>
      <c r="F293" s="95">
        <v>557.0994355188884</v>
      </c>
      <c r="G293" s="56" t="b">
        <f t="shared" si="28"/>
        <v>0</v>
      </c>
      <c r="H293" s="68">
        <v>2037.8798790148348</v>
      </c>
      <c r="I293" s="68">
        <v>3288.4643218989722</v>
      </c>
      <c r="J293" s="66" t="b">
        <f t="shared" si="29"/>
        <v>0</v>
      </c>
      <c r="K293" s="68">
        <v>1949.5895146190408</v>
      </c>
      <c r="L293" s="68">
        <v>2139.962367925894</v>
      </c>
      <c r="M293" s="56" t="b">
        <f t="shared" si="30"/>
        <v>0</v>
      </c>
      <c r="N293" s="58">
        <v>19.75</v>
      </c>
      <c r="O293" s="58">
        <v>19.75</v>
      </c>
      <c r="P293" s="59" t="b">
        <f t="shared" si="31"/>
        <v>0</v>
      </c>
      <c r="Q293" s="102">
        <v>61.276295888904166</v>
      </c>
      <c r="R293" s="102">
        <v>54.24677357431854</v>
      </c>
      <c r="S293" s="57" t="b">
        <f t="shared" si="32"/>
        <v>0</v>
      </c>
      <c r="T293" s="102">
        <v>43.16351811706411</v>
      </c>
      <c r="U293" s="102">
        <v>57.20906476997579</v>
      </c>
      <c r="V293" s="57" t="b">
        <f t="shared" si="33"/>
        <v>0</v>
      </c>
      <c r="W293" s="106">
        <f t="shared" si="34"/>
        <v>0</v>
      </c>
      <c r="X293" s="54"/>
      <c r="Y293" s="54"/>
      <c r="Z293" s="145"/>
      <c r="AA293"/>
      <c r="AB293" s="147"/>
      <c r="AD293" s="149"/>
    </row>
    <row r="294" spans="1:30" s="40" customFormat="1" ht="12.75">
      <c r="A294" s="54">
        <v>280</v>
      </c>
      <c r="B294" s="2" t="s">
        <v>272</v>
      </c>
      <c r="C294" s="135">
        <v>2219</v>
      </c>
      <c r="D294" s="129">
        <v>2201</v>
      </c>
      <c r="E294" s="68">
        <v>514.6462370437134</v>
      </c>
      <c r="F294" s="68">
        <v>151.7492049068605</v>
      </c>
      <c r="G294" s="56" t="b">
        <f t="shared" si="28"/>
        <v>0</v>
      </c>
      <c r="H294" s="68">
        <v>586.7507886435332</v>
      </c>
      <c r="I294" s="68">
        <v>702.4079963652885</v>
      </c>
      <c r="J294" s="66" t="b">
        <f t="shared" si="29"/>
        <v>0</v>
      </c>
      <c r="K294" s="68">
        <v>2254.168544389365</v>
      </c>
      <c r="L294" s="68">
        <v>2143.5711040436167</v>
      </c>
      <c r="M294" s="56" t="b">
        <f t="shared" si="30"/>
        <v>0</v>
      </c>
      <c r="N294" s="58">
        <v>21</v>
      </c>
      <c r="O294" s="58">
        <v>21</v>
      </c>
      <c r="P294" s="59">
        <f t="shared" si="31"/>
        <v>1</v>
      </c>
      <c r="Q294" s="102">
        <v>70.08389894419307</v>
      </c>
      <c r="R294" s="102">
        <v>68.44327176781003</v>
      </c>
      <c r="S294" s="57" t="b">
        <f t="shared" si="32"/>
        <v>0</v>
      </c>
      <c r="T294" s="102">
        <v>18.969789945716307</v>
      </c>
      <c r="U294" s="102">
        <v>21.544559519243062</v>
      </c>
      <c r="V294" s="57" t="b">
        <f t="shared" si="33"/>
        <v>0</v>
      </c>
      <c r="W294" s="106">
        <f t="shared" si="34"/>
        <v>1</v>
      </c>
      <c r="X294" s="54"/>
      <c r="Y294" s="54"/>
      <c r="Z294" s="145"/>
      <c r="AA294"/>
      <c r="AB294" s="147"/>
      <c r="AD294" s="149"/>
    </row>
    <row r="295" spans="1:30" s="40" customFormat="1" ht="12.75">
      <c r="A295" s="54">
        <v>583</v>
      </c>
      <c r="B295" s="2" t="s">
        <v>25</v>
      </c>
      <c r="C295" s="135">
        <v>947</v>
      </c>
      <c r="D295" s="129">
        <v>958</v>
      </c>
      <c r="E295" s="68">
        <v>209.08130939809928</v>
      </c>
      <c r="F295" s="68">
        <v>601.2526096033403</v>
      </c>
      <c r="G295" s="56" t="b">
        <f t="shared" si="28"/>
        <v>0</v>
      </c>
      <c r="H295" s="68">
        <v>2971.4889123548046</v>
      </c>
      <c r="I295" s="68">
        <v>3002.0876826722338</v>
      </c>
      <c r="J295" s="66" t="b">
        <f t="shared" si="29"/>
        <v>0</v>
      </c>
      <c r="K295" s="68">
        <v>2250.2639915522705</v>
      </c>
      <c r="L295" s="68">
        <v>2187.8914405010437</v>
      </c>
      <c r="M295" s="56" t="b">
        <f t="shared" si="30"/>
        <v>0</v>
      </c>
      <c r="N295" s="58">
        <v>19.5</v>
      </c>
      <c r="O295" s="58">
        <v>19.5</v>
      </c>
      <c r="P295" s="59" t="b">
        <f t="shared" si="31"/>
        <v>0</v>
      </c>
      <c r="Q295" s="102">
        <v>62.05548670035275</v>
      </c>
      <c r="R295" s="102">
        <v>61.78660049627791</v>
      </c>
      <c r="S295" s="57" t="b">
        <f t="shared" si="32"/>
        <v>0</v>
      </c>
      <c r="T295" s="102">
        <v>39.46997178557034</v>
      </c>
      <c r="U295" s="102">
        <v>41.06104651162791</v>
      </c>
      <c r="V295" s="57" t="b">
        <f t="shared" si="33"/>
        <v>0</v>
      </c>
      <c r="W295" s="106">
        <f t="shared" si="34"/>
        <v>0</v>
      </c>
      <c r="X295" s="54"/>
      <c r="Y295" s="54" t="s">
        <v>348</v>
      </c>
      <c r="Z295" s="145"/>
      <c r="AA295"/>
      <c r="AB295" s="147"/>
      <c r="AD295" s="149"/>
    </row>
    <row r="296" spans="1:30" s="40" customFormat="1" ht="12.75">
      <c r="A296" s="54">
        <v>592</v>
      </c>
      <c r="B296" s="2" t="s">
        <v>301</v>
      </c>
      <c r="C296" s="135">
        <v>4081</v>
      </c>
      <c r="D296" s="129">
        <v>4008</v>
      </c>
      <c r="E296" s="68">
        <v>335.7020338152414</v>
      </c>
      <c r="F296" s="68">
        <v>652.6946107784431</v>
      </c>
      <c r="G296" s="56" t="b">
        <f t="shared" si="28"/>
        <v>0</v>
      </c>
      <c r="H296" s="68">
        <v>2135.5060034305316</v>
      </c>
      <c r="I296" s="68">
        <v>1710.0798403193612</v>
      </c>
      <c r="J296" s="66" t="b">
        <f t="shared" si="29"/>
        <v>0</v>
      </c>
      <c r="K296" s="68">
        <v>1817.446704239157</v>
      </c>
      <c r="L296" s="68">
        <v>2247.50499001996</v>
      </c>
      <c r="M296" s="56" t="b">
        <f t="shared" si="30"/>
        <v>0</v>
      </c>
      <c r="N296" s="58">
        <v>21.25</v>
      </c>
      <c r="O296" s="58">
        <v>21.25</v>
      </c>
      <c r="P296" s="59">
        <f t="shared" si="31"/>
        <v>1</v>
      </c>
      <c r="Q296" s="102">
        <v>58.79987520366069</v>
      </c>
      <c r="R296" s="102">
        <v>64.39459703461925</v>
      </c>
      <c r="S296" s="57" t="b">
        <f t="shared" si="32"/>
        <v>0</v>
      </c>
      <c r="T296" s="102">
        <v>43.81628053061375</v>
      </c>
      <c r="U296" s="102">
        <v>36.681475060497704</v>
      </c>
      <c r="V296" s="57" t="b">
        <f t="shared" si="33"/>
        <v>0</v>
      </c>
      <c r="W296" s="106">
        <f t="shared" si="34"/>
        <v>1</v>
      </c>
      <c r="X296" s="54"/>
      <c r="Y296" s="54"/>
      <c r="Z296" s="145"/>
      <c r="AA296"/>
      <c r="AB296" s="147"/>
      <c r="AD296" s="149"/>
    </row>
    <row r="297" spans="1:30" s="40" customFormat="1" ht="12.75">
      <c r="A297" s="54">
        <v>529</v>
      </c>
      <c r="B297" s="2" t="s">
        <v>306</v>
      </c>
      <c r="C297" s="135">
        <v>18871</v>
      </c>
      <c r="D297" s="129">
        <v>18961</v>
      </c>
      <c r="E297" s="68">
        <v>893.9642838217371</v>
      </c>
      <c r="F297" s="68">
        <v>485.25921628606085</v>
      </c>
      <c r="G297" s="56" t="b">
        <f t="shared" si="28"/>
        <v>0</v>
      </c>
      <c r="H297" s="68">
        <v>1866.408775369615</v>
      </c>
      <c r="I297" s="68">
        <v>1633.0889721006276</v>
      </c>
      <c r="J297" s="66" t="b">
        <f t="shared" si="29"/>
        <v>0</v>
      </c>
      <c r="K297" s="68">
        <v>2271.6337237030366</v>
      </c>
      <c r="L297" s="68">
        <v>2305.4163809925635</v>
      </c>
      <c r="M297" s="56" t="b">
        <f t="shared" si="30"/>
        <v>0</v>
      </c>
      <c r="N297" s="58">
        <v>18.5</v>
      </c>
      <c r="O297" s="58">
        <v>18.5</v>
      </c>
      <c r="P297" s="59" t="b">
        <f t="shared" si="31"/>
        <v>0</v>
      </c>
      <c r="Q297" s="102">
        <v>63.133840447601685</v>
      </c>
      <c r="R297" s="102">
        <v>65.28108369617803</v>
      </c>
      <c r="S297" s="57" t="b">
        <f t="shared" si="32"/>
        <v>0</v>
      </c>
      <c r="T297" s="102">
        <v>43.67466882982713</v>
      </c>
      <c r="U297" s="102">
        <v>42.92866184817673</v>
      </c>
      <c r="V297" s="57" t="b">
        <f t="shared" si="33"/>
        <v>0</v>
      </c>
      <c r="W297" s="106">
        <f t="shared" si="34"/>
        <v>0</v>
      </c>
      <c r="X297" s="54"/>
      <c r="Y297" s="54"/>
      <c r="Z297" s="145"/>
      <c r="AA297"/>
      <c r="AB297" s="147"/>
      <c r="AD297" s="149"/>
    </row>
    <row r="298" spans="1:30" s="40" customFormat="1" ht="12.75">
      <c r="A298" s="54">
        <v>489</v>
      </c>
      <c r="B298" s="2" t="s">
        <v>242</v>
      </c>
      <c r="C298" s="135">
        <v>2123</v>
      </c>
      <c r="D298" s="129">
        <v>2085</v>
      </c>
      <c r="E298" s="68">
        <v>669.806877060763</v>
      </c>
      <c r="F298" s="68">
        <v>704.0767386091127</v>
      </c>
      <c r="G298" s="56" t="b">
        <f t="shared" si="28"/>
        <v>0</v>
      </c>
      <c r="H298" s="68">
        <v>2921.337729627885</v>
      </c>
      <c r="I298" s="68">
        <v>3663.3093525179856</v>
      </c>
      <c r="J298" s="66" t="b">
        <f t="shared" si="29"/>
        <v>0</v>
      </c>
      <c r="K298" s="68">
        <v>2027.7908619877533</v>
      </c>
      <c r="L298" s="68">
        <v>2307.434052757794</v>
      </c>
      <c r="M298" s="56" t="b">
        <f t="shared" si="30"/>
        <v>0</v>
      </c>
      <c r="N298" s="58">
        <v>20</v>
      </c>
      <c r="O298" s="58">
        <v>20</v>
      </c>
      <c r="P298" s="59" t="b">
        <f t="shared" si="31"/>
        <v>0</v>
      </c>
      <c r="Q298" s="102">
        <v>60.24534108394597</v>
      </c>
      <c r="R298" s="102">
        <v>56.861905132798505</v>
      </c>
      <c r="S298" s="57" t="b">
        <f t="shared" si="32"/>
        <v>0</v>
      </c>
      <c r="T298" s="102">
        <v>37.6691329763316</v>
      </c>
      <c r="U298" s="102">
        <v>42.37550017828137</v>
      </c>
      <c r="V298" s="57" t="b">
        <f t="shared" si="33"/>
        <v>0</v>
      </c>
      <c r="W298" s="106">
        <f t="shared" si="34"/>
        <v>0</v>
      </c>
      <c r="X298" s="54"/>
      <c r="Y298" s="54"/>
      <c r="Z298" s="145"/>
      <c r="AA298"/>
      <c r="AB298" s="147"/>
      <c r="AD298" s="149"/>
    </row>
    <row r="299" spans="1:30" s="40" customFormat="1" ht="12.75">
      <c r="A299" s="54">
        <v>301</v>
      </c>
      <c r="B299" s="2" t="s">
        <v>304</v>
      </c>
      <c r="C299" s="135">
        <v>14188</v>
      </c>
      <c r="D299" s="129">
        <v>13958</v>
      </c>
      <c r="E299" s="68">
        <v>-315.2664223287285</v>
      </c>
      <c r="F299" s="68">
        <v>198.09428284854565</v>
      </c>
      <c r="G299" s="56" t="b">
        <f t="shared" si="28"/>
        <v>0</v>
      </c>
      <c r="H299" s="68">
        <v>3177.2624753312657</v>
      </c>
      <c r="I299" s="68">
        <v>3191.3597936667143</v>
      </c>
      <c r="J299" s="66" t="b">
        <f t="shared" si="29"/>
        <v>0</v>
      </c>
      <c r="K299" s="68">
        <v>2348.674936566112</v>
      </c>
      <c r="L299" s="68">
        <v>2318.097148588623</v>
      </c>
      <c r="M299" s="56" t="b">
        <f t="shared" si="30"/>
        <v>0</v>
      </c>
      <c r="N299" s="58">
        <v>19</v>
      </c>
      <c r="O299" s="58">
        <v>19</v>
      </c>
      <c r="P299" s="59" t="b">
        <f t="shared" si="31"/>
        <v>0</v>
      </c>
      <c r="Q299" s="102">
        <v>63.77840534191982</v>
      </c>
      <c r="R299" s="102">
        <v>64.75134066023693</v>
      </c>
      <c r="S299" s="57" t="b">
        <f t="shared" si="32"/>
        <v>0</v>
      </c>
      <c r="T299" s="102">
        <v>66.2683968025541</v>
      </c>
      <c r="U299" s="102">
        <v>62.375724563454284</v>
      </c>
      <c r="V299" s="57">
        <f t="shared" si="33"/>
        <v>1</v>
      </c>
      <c r="W299" s="106">
        <f t="shared" si="34"/>
        <v>1</v>
      </c>
      <c r="X299" s="54" t="s">
        <v>346</v>
      </c>
      <c r="Y299" s="54"/>
      <c r="Z299" s="145"/>
      <c r="AA299"/>
      <c r="AB299" s="147"/>
      <c r="AD299" s="149"/>
    </row>
    <row r="300" spans="1:30" s="40" customFormat="1" ht="12.75">
      <c r="A300" s="54">
        <v>484</v>
      </c>
      <c r="B300" s="2" t="s">
        <v>196</v>
      </c>
      <c r="C300" s="135">
        <v>3246</v>
      </c>
      <c r="D300" s="129">
        <v>3185</v>
      </c>
      <c r="E300" s="68">
        <v>461.79913739987677</v>
      </c>
      <c r="F300" s="68">
        <v>651.8053375196232</v>
      </c>
      <c r="G300" s="56" t="b">
        <f t="shared" si="28"/>
        <v>0</v>
      </c>
      <c r="H300" s="68">
        <v>525.569932224276</v>
      </c>
      <c r="I300" s="68">
        <v>449.2935635792779</v>
      </c>
      <c r="J300" s="66" t="b">
        <f t="shared" si="29"/>
        <v>0</v>
      </c>
      <c r="K300" s="68">
        <v>2013.2470733210105</v>
      </c>
      <c r="L300" s="68">
        <v>2346.3108320251176</v>
      </c>
      <c r="M300" s="56" t="b">
        <f t="shared" si="30"/>
        <v>0</v>
      </c>
      <c r="N300" s="58">
        <v>19.5</v>
      </c>
      <c r="O300" s="58">
        <v>19.5</v>
      </c>
      <c r="P300" s="59" t="b">
        <f t="shared" si="31"/>
        <v>0</v>
      </c>
      <c r="Q300" s="102">
        <v>82.26930471002883</v>
      </c>
      <c r="R300" s="102">
        <v>82.99138364050849</v>
      </c>
      <c r="S300" s="57" t="b">
        <f t="shared" si="32"/>
        <v>0</v>
      </c>
      <c r="T300" s="102">
        <v>17.222568578553616</v>
      </c>
      <c r="U300" s="102">
        <v>16.808201361793284</v>
      </c>
      <c r="V300" s="57" t="b">
        <f t="shared" si="33"/>
        <v>0</v>
      </c>
      <c r="W300" s="106">
        <f t="shared" si="34"/>
        <v>0</v>
      </c>
      <c r="X300" s="54"/>
      <c r="Y300" s="54"/>
      <c r="Z300" s="145"/>
      <c r="AA300"/>
      <c r="AB300" s="147"/>
      <c r="AD300" s="149"/>
    </row>
    <row r="301" spans="1:30" s="40" customFormat="1" ht="12.75">
      <c r="A301" s="54">
        <v>72</v>
      </c>
      <c r="B301" s="2" t="s">
        <v>206</v>
      </c>
      <c r="C301" s="135">
        <v>997</v>
      </c>
      <c r="D301" s="129">
        <v>993</v>
      </c>
      <c r="E301" s="68">
        <v>-74.22266800401204</v>
      </c>
      <c r="F301" s="95">
        <v>536.7573011077543</v>
      </c>
      <c r="G301" s="56" t="b">
        <f t="shared" si="28"/>
        <v>0</v>
      </c>
      <c r="H301" s="68">
        <v>1065.195586760281</v>
      </c>
      <c r="I301" s="95">
        <v>1974.8237663645518</v>
      </c>
      <c r="J301" s="66" t="b">
        <f t="shared" si="29"/>
        <v>0</v>
      </c>
      <c r="K301" s="68">
        <v>2160.481444332999</v>
      </c>
      <c r="L301" s="68">
        <v>2375.629405840886</v>
      </c>
      <c r="M301" s="56" t="b">
        <f t="shared" si="30"/>
        <v>0</v>
      </c>
      <c r="N301" s="58">
        <v>19.25</v>
      </c>
      <c r="O301" s="58">
        <v>20</v>
      </c>
      <c r="P301" s="59" t="b">
        <f t="shared" si="31"/>
        <v>0</v>
      </c>
      <c r="Q301" s="102">
        <v>75.3852359822509</v>
      </c>
      <c r="R301" s="102">
        <v>68.30205087325169</v>
      </c>
      <c r="S301" s="57" t="b">
        <f t="shared" si="32"/>
        <v>0</v>
      </c>
      <c r="T301" s="102">
        <v>27.67707931610747</v>
      </c>
      <c r="U301" s="102">
        <v>41.894660720742436</v>
      </c>
      <c r="V301" s="57" t="b">
        <f t="shared" si="33"/>
        <v>0</v>
      </c>
      <c r="W301" s="106">
        <f t="shared" si="34"/>
        <v>0</v>
      </c>
      <c r="X301" s="54"/>
      <c r="Y301" s="54"/>
      <c r="Z301" s="145"/>
      <c r="AA301"/>
      <c r="AB301" s="147"/>
      <c r="AD301" s="149"/>
    </row>
    <row r="302" spans="1:30" s="40" customFormat="1" ht="12.75">
      <c r="A302" s="54">
        <v>837</v>
      </c>
      <c r="B302" s="2" t="s">
        <v>289</v>
      </c>
      <c r="C302" s="135">
        <v>223004</v>
      </c>
      <c r="D302" s="129">
        <v>225118</v>
      </c>
      <c r="E302" s="68">
        <v>373.3610159459023</v>
      </c>
      <c r="F302" s="95">
        <v>281.3324567560124</v>
      </c>
      <c r="G302" s="56" t="b">
        <f t="shared" si="28"/>
        <v>0</v>
      </c>
      <c r="H302" s="68">
        <v>1680.42725691019</v>
      </c>
      <c r="I302" s="95">
        <v>1771.6575307172238</v>
      </c>
      <c r="J302" s="66" t="b">
        <f t="shared" si="29"/>
        <v>0</v>
      </c>
      <c r="K302" s="68">
        <v>2593.025237215476</v>
      </c>
      <c r="L302" s="68">
        <v>2404.823248252028</v>
      </c>
      <c r="M302" s="56" t="b">
        <f t="shared" si="30"/>
        <v>0</v>
      </c>
      <c r="N302" s="58">
        <v>19.75</v>
      </c>
      <c r="O302" s="58">
        <v>19.75</v>
      </c>
      <c r="P302" s="59" t="b">
        <f t="shared" si="31"/>
        <v>0</v>
      </c>
      <c r="Q302" s="102">
        <v>67.2650032027448</v>
      </c>
      <c r="R302" s="102">
        <v>65.14640893261472</v>
      </c>
      <c r="S302" s="57" t="b">
        <f t="shared" si="32"/>
        <v>0</v>
      </c>
      <c r="T302" s="102">
        <v>38.02604904576706</v>
      </c>
      <c r="U302" s="102">
        <v>40.582952810032864</v>
      </c>
      <c r="V302" s="57" t="b">
        <f t="shared" si="33"/>
        <v>0</v>
      </c>
      <c r="W302" s="106">
        <f t="shared" si="34"/>
        <v>0</v>
      </c>
      <c r="X302" s="54"/>
      <c r="Y302" s="54"/>
      <c r="Z302" s="145"/>
      <c r="AA302"/>
      <c r="AB302" s="147"/>
      <c r="AD302" s="149"/>
    </row>
    <row r="303" spans="1:30" s="40" customFormat="1" ht="12.75">
      <c r="A303" s="54">
        <v>604</v>
      </c>
      <c r="B303" s="2" t="s">
        <v>259</v>
      </c>
      <c r="C303" s="135">
        <v>18689</v>
      </c>
      <c r="D303" s="129">
        <v>18913</v>
      </c>
      <c r="E303" s="68">
        <v>465.0329070576274</v>
      </c>
      <c r="F303" s="95">
        <v>389.9962988420663</v>
      </c>
      <c r="G303" s="56" t="b">
        <f t="shared" si="28"/>
        <v>0</v>
      </c>
      <c r="H303" s="68">
        <v>2432.3933864840283</v>
      </c>
      <c r="I303" s="68">
        <v>2371.38476180405</v>
      </c>
      <c r="J303" s="66" t="b">
        <f t="shared" si="29"/>
        <v>0</v>
      </c>
      <c r="K303" s="68">
        <v>2440.473005511263</v>
      </c>
      <c r="L303" s="68">
        <v>2412.1503727594777</v>
      </c>
      <c r="M303" s="56" t="b">
        <f t="shared" si="30"/>
        <v>0</v>
      </c>
      <c r="N303" s="58">
        <v>20</v>
      </c>
      <c r="O303" s="58">
        <v>20</v>
      </c>
      <c r="P303" s="59" t="b">
        <f t="shared" si="31"/>
        <v>0</v>
      </c>
      <c r="Q303" s="102">
        <v>54.224400365855324</v>
      </c>
      <c r="R303" s="102">
        <v>54.75398822214757</v>
      </c>
      <c r="S303" s="57" t="b">
        <f t="shared" si="32"/>
        <v>0</v>
      </c>
      <c r="T303" s="102">
        <v>55.16056561384961</v>
      </c>
      <c r="U303" s="102">
        <v>52.958517921868705</v>
      </c>
      <c r="V303" s="57">
        <f t="shared" si="33"/>
        <v>1</v>
      </c>
      <c r="W303" s="106">
        <f t="shared" si="34"/>
        <v>1</v>
      </c>
      <c r="X303" s="54"/>
      <c r="Y303" s="54"/>
      <c r="Z303" s="145"/>
      <c r="AA303"/>
      <c r="AB303" s="147"/>
      <c r="AD303" s="149"/>
    </row>
    <row r="304" spans="1:30" s="40" customFormat="1" ht="12.75">
      <c r="A304" s="54">
        <v>935</v>
      </c>
      <c r="B304" s="2" t="s">
        <v>110</v>
      </c>
      <c r="C304" s="135">
        <v>3399</v>
      </c>
      <c r="D304" s="129">
        <v>3347</v>
      </c>
      <c r="E304" s="68">
        <v>871.1385701676963</v>
      </c>
      <c r="F304" s="95">
        <v>453.5404840155363</v>
      </c>
      <c r="G304" s="56" t="b">
        <f t="shared" si="28"/>
        <v>0</v>
      </c>
      <c r="H304" s="68">
        <v>4224.477787584584</v>
      </c>
      <c r="I304" s="68">
        <v>4407.827905587093</v>
      </c>
      <c r="J304" s="66">
        <f t="shared" si="29"/>
        <v>1</v>
      </c>
      <c r="K304" s="68">
        <v>2431.5975286849075</v>
      </c>
      <c r="L304" s="68">
        <v>2444.2784583208845</v>
      </c>
      <c r="M304" s="56" t="b">
        <f t="shared" si="30"/>
        <v>0</v>
      </c>
      <c r="N304" s="58">
        <v>20</v>
      </c>
      <c r="O304" s="58">
        <v>20</v>
      </c>
      <c r="P304" s="59" t="b">
        <f t="shared" si="31"/>
        <v>0</v>
      </c>
      <c r="Q304" s="102">
        <v>46.91832619107638</v>
      </c>
      <c r="R304" s="102">
        <v>45.33790611507487</v>
      </c>
      <c r="S304" s="57">
        <f t="shared" si="32"/>
        <v>1</v>
      </c>
      <c r="T304" s="102">
        <v>59.930014996786404</v>
      </c>
      <c r="U304" s="102">
        <v>61.65121255349501</v>
      </c>
      <c r="V304" s="57">
        <f t="shared" si="33"/>
        <v>1</v>
      </c>
      <c r="W304" s="106">
        <f t="shared" si="34"/>
        <v>3</v>
      </c>
      <c r="X304" s="54"/>
      <c r="Y304" s="54"/>
      <c r="Z304" s="145"/>
      <c r="AA304"/>
      <c r="AB304" s="147"/>
      <c r="AD304" s="149"/>
    </row>
    <row r="305" spans="1:30" s="40" customFormat="1" ht="12.75">
      <c r="A305" s="54">
        <v>421</v>
      </c>
      <c r="B305" s="2" t="s">
        <v>251</v>
      </c>
      <c r="C305" s="135">
        <v>817</v>
      </c>
      <c r="D305" s="129">
        <v>798</v>
      </c>
      <c r="E305" s="68">
        <v>602.2031823745409</v>
      </c>
      <c r="F305" s="68">
        <v>545.1127819548872</v>
      </c>
      <c r="G305" s="56" t="b">
        <f aca="true" t="shared" si="35" ref="G305:G331">IF(E305&lt;0,IF(F305&lt;0,1))</f>
        <v>0</v>
      </c>
      <c r="H305" s="68">
        <v>2287.6376988984084</v>
      </c>
      <c r="I305" s="68">
        <v>2218.0451127819547</v>
      </c>
      <c r="J305" s="66" t="b">
        <f aca="true" t="shared" si="36" ref="J305:J331">IF(H305&gt;4042,IF(I305&gt;4260,1))</f>
        <v>0</v>
      </c>
      <c r="K305" s="68">
        <v>2204.406364749082</v>
      </c>
      <c r="L305" s="68">
        <v>2446.1152882205515</v>
      </c>
      <c r="M305" s="56" t="b">
        <f aca="true" t="shared" si="37" ref="M305:M331">IF(K305&lt;0,IF(L305&lt;0,1))</f>
        <v>0</v>
      </c>
      <c r="N305" s="58">
        <v>20</v>
      </c>
      <c r="O305" s="58">
        <v>20</v>
      </c>
      <c r="P305" s="59" t="b">
        <f aca="true" t="shared" si="38" ref="P305:P331">IF(N305&gt;20.25,IF(O305&gt;20.35,1))</f>
        <v>0</v>
      </c>
      <c r="Q305" s="102">
        <v>73.3045864366915</v>
      </c>
      <c r="R305" s="102">
        <v>74.28933021806854</v>
      </c>
      <c r="S305" s="57" t="b">
        <f aca="true" t="shared" si="39" ref="S305:S331">IF(Q305&lt;50,IF(R305&lt;50,1))</f>
        <v>0</v>
      </c>
      <c r="T305" s="102">
        <v>35.918097754293264</v>
      </c>
      <c r="U305" s="102">
        <v>36.09969871268146</v>
      </c>
      <c r="V305" s="57" t="b">
        <f aca="true" t="shared" si="40" ref="V305:V331">IF(T305&gt;50,IF(U305&gt;50,1))</f>
        <v>0</v>
      </c>
      <c r="W305" s="106">
        <f aca="true" t="shared" si="41" ref="W305:W331">G305+J305+M305+P305+S305+V305</f>
        <v>0</v>
      </c>
      <c r="X305" s="54"/>
      <c r="Y305" s="54"/>
      <c r="Z305" s="145"/>
      <c r="AA305"/>
      <c r="AB305" s="147"/>
      <c r="AD305" s="149"/>
    </row>
    <row r="306" spans="1:30" s="40" customFormat="1" ht="12.75">
      <c r="A306" s="54">
        <v>601</v>
      </c>
      <c r="B306" s="2" t="s">
        <v>112</v>
      </c>
      <c r="C306" s="135">
        <v>4261</v>
      </c>
      <c r="D306" s="129">
        <v>4221</v>
      </c>
      <c r="E306" s="68">
        <v>537.6672142689509</v>
      </c>
      <c r="F306" s="68">
        <v>632.0777067045724</v>
      </c>
      <c r="G306" s="56" t="b">
        <f t="shared" si="35"/>
        <v>0</v>
      </c>
      <c r="H306" s="68">
        <v>4221.54423844168</v>
      </c>
      <c r="I306" s="68">
        <v>3978.678038379531</v>
      </c>
      <c r="J306" s="66" t="b">
        <f t="shared" si="36"/>
        <v>0</v>
      </c>
      <c r="K306" s="68">
        <v>2134.9448486270826</v>
      </c>
      <c r="L306" s="68">
        <v>2457.9483534707415</v>
      </c>
      <c r="M306" s="56" t="b">
        <f t="shared" si="37"/>
        <v>0</v>
      </c>
      <c r="N306" s="58">
        <v>21</v>
      </c>
      <c r="O306" s="58">
        <v>21</v>
      </c>
      <c r="P306" s="59">
        <f t="shared" si="38"/>
        <v>1</v>
      </c>
      <c r="Q306" s="102">
        <v>51.643611482968915</v>
      </c>
      <c r="R306" s="102">
        <v>55.971788900118646</v>
      </c>
      <c r="S306" s="57" t="b">
        <f t="shared" si="39"/>
        <v>0</v>
      </c>
      <c r="T306" s="102">
        <v>50.345701518418885</v>
      </c>
      <c r="U306" s="102">
        <v>44.915101562851866</v>
      </c>
      <c r="V306" s="57" t="b">
        <f t="shared" si="40"/>
        <v>0</v>
      </c>
      <c r="W306" s="106">
        <f t="shared" si="41"/>
        <v>1</v>
      </c>
      <c r="X306" s="54"/>
      <c r="Y306" s="54"/>
      <c r="Z306" s="145"/>
      <c r="AA306"/>
      <c r="AB306" s="147"/>
      <c r="AD306" s="149"/>
    </row>
    <row r="307" spans="1:30" s="40" customFormat="1" ht="12.75">
      <c r="A307" s="54">
        <v>440</v>
      </c>
      <c r="B307" s="2" t="s">
        <v>293</v>
      </c>
      <c r="C307" s="135">
        <v>5107</v>
      </c>
      <c r="D307" s="129">
        <v>5147</v>
      </c>
      <c r="E307" s="68">
        <v>470.3348345408263</v>
      </c>
      <c r="F307" s="68">
        <v>601.7097338255294</v>
      </c>
      <c r="G307" s="56" t="b">
        <f t="shared" si="35"/>
        <v>0</v>
      </c>
      <c r="H307" s="68">
        <v>2236.3422753084</v>
      </c>
      <c r="I307" s="68">
        <v>2124.149990285603</v>
      </c>
      <c r="J307" s="66" t="b">
        <f t="shared" si="36"/>
        <v>0</v>
      </c>
      <c r="K307" s="68">
        <v>2196.3971020168397</v>
      </c>
      <c r="L307" s="68">
        <v>2562.6578589469595</v>
      </c>
      <c r="M307" s="56" t="b">
        <f t="shared" si="37"/>
        <v>0</v>
      </c>
      <c r="N307" s="58">
        <v>19.5</v>
      </c>
      <c r="O307" s="58">
        <v>20</v>
      </c>
      <c r="P307" s="59" t="b">
        <f t="shared" si="38"/>
        <v>0</v>
      </c>
      <c r="Q307" s="102">
        <v>53.89935540985421</v>
      </c>
      <c r="R307" s="102">
        <v>56.71503713689108</v>
      </c>
      <c r="S307" s="57" t="b">
        <f t="shared" si="39"/>
        <v>0</v>
      </c>
      <c r="T307" s="102">
        <v>56.53627093209645</v>
      </c>
      <c r="U307" s="102">
        <v>52.53242144654494</v>
      </c>
      <c r="V307" s="57">
        <f t="shared" si="40"/>
        <v>1</v>
      </c>
      <c r="W307" s="106">
        <f t="shared" si="41"/>
        <v>1</v>
      </c>
      <c r="X307" s="54"/>
      <c r="Y307" s="54"/>
      <c r="Z307" s="145"/>
      <c r="AA307"/>
      <c r="AB307" s="147"/>
      <c r="AD307" s="149"/>
    </row>
    <row r="308" spans="1:30" s="40" customFormat="1" ht="12.75">
      <c r="A308" s="54">
        <v>684</v>
      </c>
      <c r="B308" s="2" t="s">
        <v>291</v>
      </c>
      <c r="C308" s="135">
        <v>39970</v>
      </c>
      <c r="D308" s="129">
        <v>39809</v>
      </c>
      <c r="E308" s="68">
        <v>431.4235676757568</v>
      </c>
      <c r="F308" s="95">
        <v>211.309000477279</v>
      </c>
      <c r="G308" s="56" t="b">
        <f t="shared" si="35"/>
        <v>0</v>
      </c>
      <c r="H308" s="68">
        <v>9.807355516637477</v>
      </c>
      <c r="I308" s="68">
        <v>45.11542615991359</v>
      </c>
      <c r="J308" s="66" t="b">
        <f t="shared" si="36"/>
        <v>0</v>
      </c>
      <c r="K308" s="68">
        <v>2943.9579684763576</v>
      </c>
      <c r="L308" s="68">
        <v>2624.5823808686478</v>
      </c>
      <c r="M308" s="56" t="b">
        <f t="shared" si="37"/>
        <v>0</v>
      </c>
      <c r="N308" s="58">
        <v>19</v>
      </c>
      <c r="O308" s="58">
        <v>19</v>
      </c>
      <c r="P308" s="59" t="b">
        <f t="shared" si="38"/>
        <v>0</v>
      </c>
      <c r="Q308" s="102">
        <v>81.42307504151067</v>
      </c>
      <c r="R308" s="102">
        <v>82.51161823060238</v>
      </c>
      <c r="S308" s="57" t="b">
        <f t="shared" si="39"/>
        <v>0</v>
      </c>
      <c r="T308" s="102">
        <v>18.2862767296051</v>
      </c>
      <c r="U308" s="102">
        <v>18.05444792357479</v>
      </c>
      <c r="V308" s="57" t="b">
        <f t="shared" si="40"/>
        <v>0</v>
      </c>
      <c r="W308" s="106">
        <f t="shared" si="41"/>
        <v>0</v>
      </c>
      <c r="X308" s="54"/>
      <c r="Y308" s="54"/>
      <c r="Z308" s="145"/>
      <c r="AA308"/>
      <c r="AB308" s="147"/>
      <c r="AD308" s="149"/>
    </row>
    <row r="309" spans="1:30" s="40" customFormat="1" ht="12.75">
      <c r="A309" s="54">
        <v>483</v>
      </c>
      <c r="B309" s="2" t="s">
        <v>303</v>
      </c>
      <c r="C309" s="135">
        <v>1150</v>
      </c>
      <c r="D309" s="129">
        <v>1134</v>
      </c>
      <c r="E309" s="68">
        <v>551.304347826087</v>
      </c>
      <c r="F309" s="95">
        <v>209.87654320987653</v>
      </c>
      <c r="G309" s="56" t="b">
        <f t="shared" si="35"/>
        <v>0</v>
      </c>
      <c r="H309" s="68">
        <v>2271.304347826087</v>
      </c>
      <c r="I309" s="68">
        <v>2431.2169312169312</v>
      </c>
      <c r="J309" s="66" t="b">
        <f t="shared" si="36"/>
        <v>0</v>
      </c>
      <c r="K309" s="68">
        <v>2800.869565217391</v>
      </c>
      <c r="L309" s="68">
        <v>2698.4126984126983</v>
      </c>
      <c r="M309" s="56" t="b">
        <f t="shared" si="37"/>
        <v>0</v>
      </c>
      <c r="N309" s="58">
        <v>21</v>
      </c>
      <c r="O309" s="58">
        <v>21</v>
      </c>
      <c r="P309" s="59">
        <f t="shared" si="38"/>
        <v>1</v>
      </c>
      <c r="Q309" s="102">
        <v>66.52614584267647</v>
      </c>
      <c r="R309" s="102">
        <v>65.70678257719823</v>
      </c>
      <c r="S309" s="57" t="b">
        <f t="shared" si="39"/>
        <v>0</v>
      </c>
      <c r="T309" s="102">
        <v>44.092627599243855</v>
      </c>
      <c r="U309" s="102">
        <v>45.67052580800772</v>
      </c>
      <c r="V309" s="57" t="b">
        <f t="shared" si="40"/>
        <v>0</v>
      </c>
      <c r="W309" s="106">
        <f t="shared" si="41"/>
        <v>1</v>
      </c>
      <c r="X309" s="54"/>
      <c r="Y309" s="54"/>
      <c r="Z309" s="145"/>
      <c r="AA309"/>
      <c r="AB309" s="147"/>
      <c r="AD309" s="149"/>
    </row>
    <row r="310" spans="1:30" s="40" customFormat="1" ht="12.75">
      <c r="A310" s="54">
        <v>761</v>
      </c>
      <c r="B310" s="2" t="s">
        <v>279</v>
      </c>
      <c r="C310" s="135">
        <v>9173</v>
      </c>
      <c r="D310" s="129">
        <v>9093</v>
      </c>
      <c r="E310" s="68">
        <v>427.34110977869835</v>
      </c>
      <c r="F310" s="95">
        <v>391.7299021225118</v>
      </c>
      <c r="G310" s="56" t="b">
        <f t="shared" si="35"/>
        <v>0</v>
      </c>
      <c r="H310" s="68">
        <v>1341.3278098768124</v>
      </c>
      <c r="I310" s="95">
        <v>1238.6451116243263</v>
      </c>
      <c r="J310" s="66" t="b">
        <f t="shared" si="36"/>
        <v>0</v>
      </c>
      <c r="K310" s="68">
        <v>2574.5121552381993</v>
      </c>
      <c r="L310" s="68">
        <v>2720.1143736940503</v>
      </c>
      <c r="M310" s="56" t="b">
        <f t="shared" si="37"/>
        <v>0</v>
      </c>
      <c r="N310" s="58">
        <v>19.5</v>
      </c>
      <c r="O310" s="58">
        <v>19.5</v>
      </c>
      <c r="P310" s="59" t="b">
        <f t="shared" si="38"/>
        <v>0</v>
      </c>
      <c r="Q310" s="102">
        <v>73.36378123043652</v>
      </c>
      <c r="R310" s="102">
        <v>74.20695289610097</v>
      </c>
      <c r="S310" s="57" t="b">
        <f t="shared" si="39"/>
        <v>0</v>
      </c>
      <c r="T310" s="102">
        <v>29.940911601747544</v>
      </c>
      <c r="U310" s="102">
        <v>27.67820337362112</v>
      </c>
      <c r="V310" s="57" t="b">
        <f t="shared" si="40"/>
        <v>0</v>
      </c>
      <c r="W310" s="106">
        <f t="shared" si="41"/>
        <v>0</v>
      </c>
      <c r="X310" s="54"/>
      <c r="Y310" s="54"/>
      <c r="Z310" s="145"/>
      <c r="AA310"/>
      <c r="AB310" s="147"/>
      <c r="AD310" s="149"/>
    </row>
    <row r="311" spans="1:32" s="40" customFormat="1" ht="12.75">
      <c r="A311" s="54">
        <v>683</v>
      </c>
      <c r="B311" s="2" t="s">
        <v>256</v>
      </c>
      <c r="C311" s="135">
        <v>4093</v>
      </c>
      <c r="D311" s="129">
        <v>4020</v>
      </c>
      <c r="E311" s="68">
        <v>648.1798192035182</v>
      </c>
      <c r="F311" s="95">
        <v>800.9950248756219</v>
      </c>
      <c r="G311" s="56" t="b">
        <f t="shared" si="35"/>
        <v>0</v>
      </c>
      <c r="H311" s="95">
        <v>609.0886880039092</v>
      </c>
      <c r="I311" s="95">
        <v>1276.6169154228855</v>
      </c>
      <c r="J311" s="66" t="b">
        <f t="shared" si="36"/>
        <v>0</v>
      </c>
      <c r="K311" s="68">
        <v>2734.1803078426583</v>
      </c>
      <c r="L311" s="68">
        <v>2812.1890547263683</v>
      </c>
      <c r="M311" s="56" t="b">
        <f t="shared" si="37"/>
        <v>0</v>
      </c>
      <c r="N311" s="58">
        <v>19.25</v>
      </c>
      <c r="O311" s="113">
        <v>19.75</v>
      </c>
      <c r="P311" s="59" t="b">
        <f t="shared" si="38"/>
        <v>0</v>
      </c>
      <c r="Q311" s="102">
        <v>81.89735957223968</v>
      </c>
      <c r="R311" s="102">
        <v>77.2718389681454</v>
      </c>
      <c r="S311" s="57" t="b">
        <f t="shared" si="39"/>
        <v>0</v>
      </c>
      <c r="T311" s="102">
        <v>17.385872959834884</v>
      </c>
      <c r="U311" s="102">
        <v>25.133923690827594</v>
      </c>
      <c r="V311" s="57" t="b">
        <f t="shared" si="40"/>
        <v>0</v>
      </c>
      <c r="W311" s="106">
        <f t="shared" si="41"/>
        <v>0</v>
      </c>
      <c r="X311" s="54"/>
      <c r="Y311" s="54"/>
      <c r="Z311" s="145"/>
      <c r="AA311"/>
      <c r="AB311" s="147"/>
      <c r="AD311" s="149"/>
      <c r="AF311" s="30"/>
    </row>
    <row r="312" spans="1:30" s="40" customFormat="1" ht="12.75">
      <c r="A312" s="54">
        <v>256</v>
      </c>
      <c r="B312" s="2" t="s">
        <v>298</v>
      </c>
      <c r="C312" s="135">
        <v>1766</v>
      </c>
      <c r="D312" s="129">
        <v>1745</v>
      </c>
      <c r="E312" s="68">
        <v>884</v>
      </c>
      <c r="F312" s="95">
        <v>769.054441260745</v>
      </c>
      <c r="G312" s="56" t="b">
        <f t="shared" si="35"/>
        <v>0</v>
      </c>
      <c r="H312" s="68">
        <v>3685</v>
      </c>
      <c r="I312" s="95">
        <v>3381.0888252148998</v>
      </c>
      <c r="J312" s="66" t="b">
        <f t="shared" si="36"/>
        <v>0</v>
      </c>
      <c r="K312" s="68">
        <v>2470</v>
      </c>
      <c r="L312" s="68">
        <v>2820.6303724928366</v>
      </c>
      <c r="M312" s="56" t="b">
        <f t="shared" si="37"/>
        <v>0</v>
      </c>
      <c r="N312" s="58">
        <v>20.5</v>
      </c>
      <c r="O312" s="58">
        <v>20.5</v>
      </c>
      <c r="P312" s="59">
        <f t="shared" si="38"/>
        <v>1</v>
      </c>
      <c r="Q312" s="102">
        <v>54.3</v>
      </c>
      <c r="R312" s="102">
        <v>63.4580852471411</v>
      </c>
      <c r="S312" s="57" t="b">
        <f t="shared" si="39"/>
        <v>0</v>
      </c>
      <c r="T312" s="102">
        <v>61.2</v>
      </c>
      <c r="U312" s="102">
        <v>51.49213962163603</v>
      </c>
      <c r="V312" s="57">
        <f t="shared" si="40"/>
        <v>1</v>
      </c>
      <c r="W312" s="106">
        <f t="shared" si="41"/>
        <v>2</v>
      </c>
      <c r="X312" s="54"/>
      <c r="Y312" s="62"/>
      <c r="Z312" s="145"/>
      <c r="AA312"/>
      <c r="AB312" s="147"/>
      <c r="AD312" s="149"/>
    </row>
    <row r="313" spans="1:30" s="40" customFormat="1" ht="12.75">
      <c r="A313" s="54">
        <v>435</v>
      </c>
      <c r="B313" s="2" t="s">
        <v>142</v>
      </c>
      <c r="C313" s="135">
        <v>761</v>
      </c>
      <c r="D313" s="129">
        <v>761</v>
      </c>
      <c r="E313" s="68">
        <v>844.940867279895</v>
      </c>
      <c r="F313" s="68">
        <v>1244.4152431011826</v>
      </c>
      <c r="G313" s="56" t="b">
        <f t="shared" si="35"/>
        <v>0</v>
      </c>
      <c r="H313" s="68">
        <v>2010.5124835742445</v>
      </c>
      <c r="I313" s="68">
        <v>1755.5847568988174</v>
      </c>
      <c r="J313" s="66" t="b">
        <f t="shared" si="36"/>
        <v>0</v>
      </c>
      <c r="K313" s="68">
        <v>1856.7674113009198</v>
      </c>
      <c r="L313" s="68">
        <v>2847.568988173456</v>
      </c>
      <c r="M313" s="56" t="b">
        <f t="shared" si="37"/>
        <v>0</v>
      </c>
      <c r="N313" s="58">
        <v>19</v>
      </c>
      <c r="O313" s="58">
        <v>19</v>
      </c>
      <c r="P313" s="59" t="b">
        <f t="shared" si="38"/>
        <v>0</v>
      </c>
      <c r="Q313" s="102">
        <v>59.08247596559285</v>
      </c>
      <c r="R313" s="102">
        <v>65.86724431378617</v>
      </c>
      <c r="S313" s="57" t="b">
        <f t="shared" si="39"/>
        <v>0</v>
      </c>
      <c r="T313" s="102">
        <v>36.53377967133293</v>
      </c>
      <c r="U313" s="102">
        <v>32.99407564939997</v>
      </c>
      <c r="V313" s="57" t="b">
        <f t="shared" si="40"/>
        <v>0</v>
      </c>
      <c r="W313" s="106">
        <f t="shared" si="41"/>
        <v>0</v>
      </c>
      <c r="X313" s="54"/>
      <c r="Y313" s="54"/>
      <c r="Z313" s="145"/>
      <c r="AA313"/>
      <c r="AB313" s="147"/>
      <c r="AD313" s="149"/>
    </row>
    <row r="314" spans="1:30" s="40" customFormat="1" ht="12.75">
      <c r="A314" s="54">
        <v>687</v>
      </c>
      <c r="B314" s="2" t="s">
        <v>92</v>
      </c>
      <c r="C314" s="135">
        <v>1768</v>
      </c>
      <c r="D314" s="129">
        <v>1735</v>
      </c>
      <c r="E314" s="68">
        <v>763.5746606334841</v>
      </c>
      <c r="F314" s="95">
        <v>459.94236311239194</v>
      </c>
      <c r="G314" s="56" t="b">
        <f t="shared" si="35"/>
        <v>0</v>
      </c>
      <c r="H314" s="68">
        <v>4696.266968325792</v>
      </c>
      <c r="I314" s="68">
        <v>6299.71181556196</v>
      </c>
      <c r="J314" s="66">
        <f t="shared" si="36"/>
        <v>1</v>
      </c>
      <c r="K314" s="68">
        <v>2874.4343891402714</v>
      </c>
      <c r="L314" s="68">
        <v>2866.2824207492795</v>
      </c>
      <c r="M314" s="56" t="b">
        <f t="shared" si="37"/>
        <v>0</v>
      </c>
      <c r="N314" s="58">
        <v>20</v>
      </c>
      <c r="O314" s="58">
        <v>21</v>
      </c>
      <c r="P314" s="59" t="b">
        <f t="shared" si="38"/>
        <v>0</v>
      </c>
      <c r="Q314" s="102">
        <v>57.02860528097495</v>
      </c>
      <c r="R314" s="102">
        <v>51.145885143666064</v>
      </c>
      <c r="S314" s="57" t="b">
        <f t="shared" si="39"/>
        <v>0</v>
      </c>
      <c r="T314" s="102">
        <v>59.80533525594809</v>
      </c>
      <c r="U314" s="102">
        <v>74.91660710030975</v>
      </c>
      <c r="V314" s="57">
        <f t="shared" si="40"/>
        <v>1</v>
      </c>
      <c r="W314" s="106">
        <f t="shared" si="41"/>
        <v>2</v>
      </c>
      <c r="X314" s="54"/>
      <c r="Y314" s="54"/>
      <c r="Z314" s="145"/>
      <c r="AA314"/>
      <c r="AB314" s="147"/>
      <c r="AD314" s="149"/>
    </row>
    <row r="315" spans="1:30" s="40" customFormat="1" ht="12.75">
      <c r="A315" s="54">
        <v>304</v>
      </c>
      <c r="B315" s="2" t="s">
        <v>214</v>
      </c>
      <c r="C315" s="135">
        <v>892</v>
      </c>
      <c r="D315" s="129">
        <v>895</v>
      </c>
      <c r="E315" s="68">
        <v>658.0717488789237</v>
      </c>
      <c r="F315" s="95">
        <v>526.2569832402235</v>
      </c>
      <c r="G315" s="56" t="b">
        <f t="shared" si="35"/>
        <v>0</v>
      </c>
      <c r="H315" s="95">
        <v>1940.5829596412557</v>
      </c>
      <c r="I315" s="95">
        <v>1649.1620111731843</v>
      </c>
      <c r="J315" s="66" t="b">
        <f t="shared" si="36"/>
        <v>0</v>
      </c>
      <c r="K315" s="68">
        <v>2652.4663677130043</v>
      </c>
      <c r="L315" s="68">
        <v>2887.150837988827</v>
      </c>
      <c r="M315" s="56" t="b">
        <f t="shared" si="37"/>
        <v>0</v>
      </c>
      <c r="N315" s="58">
        <v>19.25</v>
      </c>
      <c r="O315" s="113">
        <v>19.25</v>
      </c>
      <c r="P315" s="59" t="b">
        <f t="shared" si="38"/>
        <v>0</v>
      </c>
      <c r="Q315" s="102">
        <v>72.48878149810149</v>
      </c>
      <c r="R315" s="102">
        <v>74.8129388741798</v>
      </c>
      <c r="S315" s="57" t="b">
        <f t="shared" si="39"/>
        <v>0</v>
      </c>
      <c r="T315" s="102">
        <v>31.055657172720146</v>
      </c>
      <c r="U315" s="102">
        <v>28.526440099724446</v>
      </c>
      <c r="V315" s="57" t="b">
        <f t="shared" si="40"/>
        <v>0</v>
      </c>
      <c r="W315" s="106">
        <f t="shared" si="41"/>
        <v>0</v>
      </c>
      <c r="X315" s="54"/>
      <c r="Y315" s="54"/>
      <c r="Z315" s="145"/>
      <c r="AA315"/>
      <c r="AB315" s="147"/>
      <c r="AD315" s="149"/>
    </row>
    <row r="316" spans="1:30" s="40" customFormat="1" ht="12.75">
      <c r="A316" s="54">
        <v>580</v>
      </c>
      <c r="B316" s="2" t="s">
        <v>295</v>
      </c>
      <c r="C316" s="135">
        <v>5373</v>
      </c>
      <c r="D316" s="129">
        <v>5235</v>
      </c>
      <c r="E316" s="68">
        <v>964.4518890750047</v>
      </c>
      <c r="F316" s="95">
        <v>548.8061127029608</v>
      </c>
      <c r="G316" s="56" t="b">
        <f t="shared" si="35"/>
        <v>0</v>
      </c>
      <c r="H316" s="95">
        <v>579.5644891122278</v>
      </c>
      <c r="I316" s="95">
        <v>526.2655205348615</v>
      </c>
      <c r="J316" s="66" t="b">
        <f t="shared" si="36"/>
        <v>0</v>
      </c>
      <c r="K316" s="68">
        <v>2633.538060673739</v>
      </c>
      <c r="L316" s="68">
        <v>3020.0573065902577</v>
      </c>
      <c r="M316" s="56" t="b">
        <f t="shared" si="37"/>
        <v>0</v>
      </c>
      <c r="N316" s="58">
        <v>19.5</v>
      </c>
      <c r="O316" s="113">
        <v>19.5</v>
      </c>
      <c r="P316" s="59" t="b">
        <f t="shared" si="38"/>
        <v>0</v>
      </c>
      <c r="Q316" s="102">
        <v>80.00319650515436</v>
      </c>
      <c r="R316" s="102">
        <v>80.25442197557143</v>
      </c>
      <c r="S316" s="57" t="b">
        <f t="shared" si="39"/>
        <v>0</v>
      </c>
      <c r="T316" s="102">
        <v>15.134095568189023</v>
      </c>
      <c r="U316" s="102">
        <v>17.31900741877718</v>
      </c>
      <c r="V316" s="57" t="b">
        <f t="shared" si="40"/>
        <v>0</v>
      </c>
      <c r="W316" s="106">
        <f t="shared" si="41"/>
        <v>0</v>
      </c>
      <c r="X316" s="54"/>
      <c r="Y316" s="54"/>
      <c r="Z316" s="145"/>
      <c r="AA316"/>
      <c r="AB316" s="147"/>
      <c r="AD316" s="149"/>
    </row>
    <row r="317" spans="1:30" s="40" customFormat="1" ht="12.75">
      <c r="A317" s="54">
        <v>441</v>
      </c>
      <c r="B317" s="2" t="s">
        <v>294</v>
      </c>
      <c r="C317" s="135">
        <v>4949</v>
      </c>
      <c r="D317" s="129">
        <v>4860</v>
      </c>
      <c r="E317" s="68">
        <v>299.8585572842998</v>
      </c>
      <c r="F317" s="68">
        <v>147.9423868312757</v>
      </c>
      <c r="G317" s="56" t="b">
        <f t="shared" si="35"/>
        <v>0</v>
      </c>
      <c r="H317" s="68">
        <v>0</v>
      </c>
      <c r="I317" s="68">
        <v>580.0411522633744</v>
      </c>
      <c r="J317" s="66" t="b">
        <f t="shared" si="36"/>
        <v>0</v>
      </c>
      <c r="K317" s="68">
        <v>3199.232168114771</v>
      </c>
      <c r="L317" s="68">
        <v>3157.61316872428</v>
      </c>
      <c r="M317" s="56" t="b">
        <f t="shared" si="37"/>
        <v>0</v>
      </c>
      <c r="N317" s="58">
        <v>19</v>
      </c>
      <c r="O317" s="58">
        <v>19.75</v>
      </c>
      <c r="P317" s="59" t="b">
        <f t="shared" si="38"/>
        <v>0</v>
      </c>
      <c r="Q317" s="102">
        <v>93.09919514999477</v>
      </c>
      <c r="R317" s="102">
        <v>87.969376594969</v>
      </c>
      <c r="S317" s="57" t="b">
        <f t="shared" si="39"/>
        <v>0</v>
      </c>
      <c r="T317" s="102">
        <v>8.584094980718428</v>
      </c>
      <c r="U317" s="102">
        <v>17.343799058084773</v>
      </c>
      <c r="V317" s="57" t="b">
        <f t="shared" si="40"/>
        <v>0</v>
      </c>
      <c r="W317" s="106">
        <f t="shared" si="41"/>
        <v>0</v>
      </c>
      <c r="X317" s="54"/>
      <c r="Y317" s="54"/>
      <c r="Z317" s="145"/>
      <c r="AA317"/>
      <c r="AB317" s="147"/>
      <c r="AD317" s="149"/>
    </row>
    <row r="318" spans="1:30" s="40" customFormat="1" ht="12.75">
      <c r="A318" s="54">
        <v>245</v>
      </c>
      <c r="B318" s="2" t="s">
        <v>274</v>
      </c>
      <c r="C318" s="135">
        <v>35317</v>
      </c>
      <c r="D318" s="129">
        <v>35293</v>
      </c>
      <c r="E318" s="68">
        <v>549.8768298553105</v>
      </c>
      <c r="F318" s="95">
        <v>530.2184569178024</v>
      </c>
      <c r="G318" s="56" t="b">
        <f t="shared" si="35"/>
        <v>0</v>
      </c>
      <c r="H318" s="95">
        <v>1212.0791686723107</v>
      </c>
      <c r="I318" s="95">
        <v>1201.0030317626724</v>
      </c>
      <c r="J318" s="66" t="b">
        <f t="shared" si="36"/>
        <v>0</v>
      </c>
      <c r="K318" s="68">
        <v>2891.7235325763795</v>
      </c>
      <c r="L318" s="68">
        <v>3306.746380302043</v>
      </c>
      <c r="M318" s="56" t="b">
        <f t="shared" si="37"/>
        <v>0</v>
      </c>
      <c r="N318" s="58">
        <v>19</v>
      </c>
      <c r="O318" s="113">
        <v>19</v>
      </c>
      <c r="P318" s="59" t="b">
        <f t="shared" si="38"/>
        <v>0</v>
      </c>
      <c r="Q318" s="102">
        <v>77.96829905470466</v>
      </c>
      <c r="R318" s="102">
        <v>79.04425726363235</v>
      </c>
      <c r="S318" s="57" t="b">
        <f t="shared" si="39"/>
        <v>0</v>
      </c>
      <c r="T318" s="102">
        <v>32.406826177720035</v>
      </c>
      <c r="U318" s="102">
        <v>31.2299822902144</v>
      </c>
      <c r="V318" s="57" t="b">
        <f t="shared" si="40"/>
        <v>0</v>
      </c>
      <c r="W318" s="106">
        <f t="shared" si="41"/>
        <v>0</v>
      </c>
      <c r="X318" s="54"/>
      <c r="Y318" s="54"/>
      <c r="Z318" s="145"/>
      <c r="AA318"/>
      <c r="AB318" s="147"/>
      <c r="AD318" s="149"/>
    </row>
    <row r="319" spans="1:30" s="40" customFormat="1" ht="12.75">
      <c r="A319" s="54">
        <v>505</v>
      </c>
      <c r="B319" s="2" t="s">
        <v>173</v>
      </c>
      <c r="C319" s="135">
        <v>20621</v>
      </c>
      <c r="D319" s="129">
        <v>20685</v>
      </c>
      <c r="E319" s="68">
        <v>221.27927840550896</v>
      </c>
      <c r="F319" s="68">
        <v>437.3700749335267</v>
      </c>
      <c r="G319" s="56" t="b">
        <f t="shared" si="35"/>
        <v>0</v>
      </c>
      <c r="H319" s="68">
        <v>2354.977935114689</v>
      </c>
      <c r="I319" s="68">
        <v>2655.740875030215</v>
      </c>
      <c r="J319" s="66" t="b">
        <f t="shared" si="36"/>
        <v>0</v>
      </c>
      <c r="K319" s="68">
        <v>3175.452208913244</v>
      </c>
      <c r="L319" s="68">
        <v>3325.0664732898235</v>
      </c>
      <c r="M319" s="56" t="b">
        <f t="shared" si="37"/>
        <v>0</v>
      </c>
      <c r="N319" s="58">
        <v>19.75</v>
      </c>
      <c r="O319" s="58">
        <v>20.5</v>
      </c>
      <c r="P319" s="59" t="b">
        <f t="shared" si="38"/>
        <v>0</v>
      </c>
      <c r="Q319" s="102">
        <v>64.95566305001381</v>
      </c>
      <c r="R319" s="102">
        <v>63.3820570999326</v>
      </c>
      <c r="S319" s="57" t="b">
        <f t="shared" si="39"/>
        <v>0</v>
      </c>
      <c r="T319" s="102">
        <v>48.592308977923636</v>
      </c>
      <c r="U319" s="102">
        <v>52.82689090759064</v>
      </c>
      <c r="V319" s="57" t="b">
        <f t="shared" si="40"/>
        <v>0</v>
      </c>
      <c r="W319" s="106">
        <f t="shared" si="41"/>
        <v>0</v>
      </c>
      <c r="X319" s="54"/>
      <c r="Y319" s="54"/>
      <c r="Z319" s="145"/>
      <c r="AA319"/>
      <c r="AB319" s="147"/>
      <c r="AD319" s="149"/>
    </row>
    <row r="320" spans="1:30" s="40" customFormat="1" ht="12.75">
      <c r="A320" s="54">
        <v>845</v>
      </c>
      <c r="B320" s="2" t="s">
        <v>128</v>
      </c>
      <c r="C320" s="135">
        <v>3239</v>
      </c>
      <c r="D320" s="129">
        <v>3195</v>
      </c>
      <c r="E320" s="68">
        <v>937.0175980240815</v>
      </c>
      <c r="F320" s="95">
        <v>559.9374021909233</v>
      </c>
      <c r="G320" s="56" t="b">
        <f t="shared" si="35"/>
        <v>0</v>
      </c>
      <c r="H320" s="68">
        <v>803.6430997221364</v>
      </c>
      <c r="I320" s="68">
        <v>969.3270735524256</v>
      </c>
      <c r="J320" s="66" t="b">
        <f t="shared" si="36"/>
        <v>0</v>
      </c>
      <c r="K320" s="68">
        <v>3136.7706082124114</v>
      </c>
      <c r="L320" s="68">
        <v>3408.137715179969</v>
      </c>
      <c r="M320" s="56" t="b">
        <f t="shared" si="37"/>
        <v>0</v>
      </c>
      <c r="N320" s="58">
        <v>19.5</v>
      </c>
      <c r="O320" s="58">
        <v>19.5</v>
      </c>
      <c r="P320" s="59" t="b">
        <f t="shared" si="38"/>
        <v>0</v>
      </c>
      <c r="Q320" s="102">
        <v>73.50821375235374</v>
      </c>
      <c r="R320" s="102">
        <v>73.94839618413471</v>
      </c>
      <c r="S320" s="57" t="b">
        <f t="shared" si="39"/>
        <v>0</v>
      </c>
      <c r="T320" s="102">
        <v>24.892931945356217</v>
      </c>
      <c r="U320" s="102">
        <v>26.12837527100716</v>
      </c>
      <c r="V320" s="57" t="b">
        <f t="shared" si="40"/>
        <v>0</v>
      </c>
      <c r="W320" s="106">
        <f t="shared" si="41"/>
        <v>0</v>
      </c>
      <c r="X320" s="54"/>
      <c r="Y320" s="54"/>
      <c r="Z320" s="145"/>
      <c r="AA320"/>
      <c r="AB320" s="147"/>
      <c r="AD320" s="149"/>
    </row>
    <row r="321" spans="1:30" s="40" customFormat="1" ht="12.75">
      <c r="A321" s="54">
        <v>46</v>
      </c>
      <c r="B321" s="2" t="s">
        <v>288</v>
      </c>
      <c r="C321" s="135">
        <v>1503</v>
      </c>
      <c r="D321" s="129">
        <v>1473</v>
      </c>
      <c r="E321" s="68">
        <v>570.8582834331337</v>
      </c>
      <c r="F321" s="95">
        <v>591.3102511880516</v>
      </c>
      <c r="G321" s="56" t="b">
        <f t="shared" si="35"/>
        <v>0</v>
      </c>
      <c r="H321" s="68">
        <v>452.4284763805722</v>
      </c>
      <c r="I321" s="68">
        <v>0</v>
      </c>
      <c r="J321" s="66" t="b">
        <f t="shared" si="36"/>
        <v>0</v>
      </c>
      <c r="K321" s="68">
        <v>3198.9354624085163</v>
      </c>
      <c r="L321" s="68">
        <v>3541.0726408689748</v>
      </c>
      <c r="M321" s="56" t="b">
        <f t="shared" si="37"/>
        <v>0</v>
      </c>
      <c r="N321" s="58">
        <v>21</v>
      </c>
      <c r="O321" s="58">
        <v>21</v>
      </c>
      <c r="P321" s="59">
        <f t="shared" si="38"/>
        <v>1</v>
      </c>
      <c r="Q321" s="102">
        <v>82.38650667114207</v>
      </c>
      <c r="R321" s="102">
        <v>88.64424410540916</v>
      </c>
      <c r="S321" s="57" t="b">
        <f t="shared" si="39"/>
        <v>0</v>
      </c>
      <c r="T321" s="102">
        <v>17.702207449075257</v>
      </c>
      <c r="U321" s="102">
        <v>10.705999337089825</v>
      </c>
      <c r="V321" s="57" t="b">
        <f t="shared" si="40"/>
        <v>0</v>
      </c>
      <c r="W321" s="106">
        <f t="shared" si="41"/>
        <v>1</v>
      </c>
      <c r="X321" s="54"/>
      <c r="Y321" s="99"/>
      <c r="Z321" s="145"/>
      <c r="AA321"/>
      <c r="AB321" s="147"/>
      <c r="AD321" s="149"/>
    </row>
    <row r="322" spans="1:30" s="40" customFormat="1" ht="12.75">
      <c r="A322" s="54">
        <v>625</v>
      </c>
      <c r="B322" s="2" t="s">
        <v>297</v>
      </c>
      <c r="C322" s="135">
        <v>3290</v>
      </c>
      <c r="D322" s="129">
        <v>3211</v>
      </c>
      <c r="E322" s="68">
        <v>658.662613981763</v>
      </c>
      <c r="F322" s="95">
        <v>821.2394892556836</v>
      </c>
      <c r="G322" s="56" t="b">
        <f t="shared" si="35"/>
        <v>0</v>
      </c>
      <c r="H322" s="68">
        <v>2992.705167173252</v>
      </c>
      <c r="I322" s="68">
        <v>2910.3083151666146</v>
      </c>
      <c r="J322" s="66" t="b">
        <f t="shared" si="36"/>
        <v>0</v>
      </c>
      <c r="K322" s="68">
        <v>3136.170212765958</v>
      </c>
      <c r="L322" s="68">
        <v>3758.64216754905</v>
      </c>
      <c r="M322" s="56" t="b">
        <f t="shared" si="37"/>
        <v>0</v>
      </c>
      <c r="N322" s="58">
        <v>20.25</v>
      </c>
      <c r="O322" s="58">
        <v>20.25</v>
      </c>
      <c r="P322" s="59" t="b">
        <f t="shared" si="38"/>
        <v>0</v>
      </c>
      <c r="Q322" s="102">
        <v>58.225992250497434</v>
      </c>
      <c r="R322" s="102">
        <v>60.60237398480913</v>
      </c>
      <c r="S322" s="57" t="b">
        <f t="shared" si="39"/>
        <v>0</v>
      </c>
      <c r="T322" s="102">
        <v>51.8505509944242</v>
      </c>
      <c r="U322" s="102">
        <v>48.58459239581604</v>
      </c>
      <c r="V322" s="57" t="b">
        <f t="shared" si="40"/>
        <v>0</v>
      </c>
      <c r="W322" s="106">
        <f t="shared" si="41"/>
        <v>0</v>
      </c>
      <c r="X322" s="54"/>
      <c r="Y322" s="54"/>
      <c r="Z322" s="145"/>
      <c r="AA322"/>
      <c r="AB322" s="147"/>
      <c r="AD322" s="149"/>
    </row>
    <row r="323" spans="1:30" s="40" customFormat="1" ht="12.75">
      <c r="A323" s="54">
        <v>265</v>
      </c>
      <c r="B323" s="2" t="s">
        <v>197</v>
      </c>
      <c r="C323" s="135">
        <v>1244</v>
      </c>
      <c r="D323" s="129">
        <v>1200</v>
      </c>
      <c r="E323" s="68">
        <v>583.6012861736335</v>
      </c>
      <c r="F323" s="95">
        <v>624.1666666666666</v>
      </c>
      <c r="G323" s="56" t="b">
        <f t="shared" si="35"/>
        <v>0</v>
      </c>
      <c r="H323" s="95">
        <v>763.6655948553055</v>
      </c>
      <c r="I323" s="95">
        <v>4311.666666666667</v>
      </c>
      <c r="J323" s="66" t="b">
        <f t="shared" si="36"/>
        <v>0</v>
      </c>
      <c r="K323" s="68">
        <v>3147.909967845659</v>
      </c>
      <c r="L323" s="68">
        <v>3785.8333333333335</v>
      </c>
      <c r="M323" s="56" t="b">
        <f t="shared" si="37"/>
        <v>0</v>
      </c>
      <c r="N323" s="58">
        <v>20</v>
      </c>
      <c r="O323" s="113">
        <v>21</v>
      </c>
      <c r="P323" s="59" t="b">
        <f t="shared" si="38"/>
        <v>0</v>
      </c>
      <c r="Q323" s="102">
        <v>77.21006459076449</v>
      </c>
      <c r="R323" s="102">
        <v>56.958184936024274</v>
      </c>
      <c r="S323" s="57" t="b">
        <f t="shared" si="39"/>
        <v>0</v>
      </c>
      <c r="T323" s="102">
        <v>19.200867835834387</v>
      </c>
      <c r="U323" s="102">
        <v>58.43009753831863</v>
      </c>
      <c r="V323" s="57" t="b">
        <f t="shared" si="40"/>
        <v>0</v>
      </c>
      <c r="W323" s="106">
        <f t="shared" si="41"/>
        <v>0</v>
      </c>
      <c r="X323" s="54"/>
      <c r="Y323" s="54"/>
      <c r="Z323" s="145"/>
      <c r="AA323"/>
      <c r="AB323" s="147"/>
      <c r="AD323" s="149"/>
    </row>
    <row r="324" spans="1:30" s="40" customFormat="1" ht="12.75">
      <c r="A324" s="54">
        <v>230</v>
      </c>
      <c r="B324" s="2" t="s">
        <v>284</v>
      </c>
      <c r="C324" s="135">
        <v>2491</v>
      </c>
      <c r="D324" s="129">
        <v>2475</v>
      </c>
      <c r="E324" s="68">
        <v>680.0481734243275</v>
      </c>
      <c r="F324" s="95">
        <v>502.22222222222223</v>
      </c>
      <c r="G324" s="56" t="b">
        <f t="shared" si="35"/>
        <v>0</v>
      </c>
      <c r="H324" s="68">
        <v>0</v>
      </c>
      <c r="I324" s="68">
        <v>0</v>
      </c>
      <c r="J324" s="66" t="b">
        <f t="shared" si="36"/>
        <v>0</v>
      </c>
      <c r="K324" s="68">
        <v>3871.938980329185</v>
      </c>
      <c r="L324" s="68">
        <v>4063.838383838384</v>
      </c>
      <c r="M324" s="56" t="b">
        <f t="shared" si="37"/>
        <v>0</v>
      </c>
      <c r="N324" s="58">
        <v>19.75</v>
      </c>
      <c r="O324" s="58">
        <v>19.75</v>
      </c>
      <c r="P324" s="59" t="b">
        <f t="shared" si="38"/>
        <v>0</v>
      </c>
      <c r="Q324" s="102">
        <v>91.64867698760254</v>
      </c>
      <c r="R324" s="102">
        <v>89.83529411764705</v>
      </c>
      <c r="S324" s="57" t="b">
        <f t="shared" si="39"/>
        <v>0</v>
      </c>
      <c r="T324" s="102">
        <v>7.870509657620795</v>
      </c>
      <c r="U324" s="102">
        <v>9.070914818997801</v>
      </c>
      <c r="V324" s="57" t="b">
        <f t="shared" si="40"/>
        <v>0</v>
      </c>
      <c r="W324" s="106">
        <f t="shared" si="41"/>
        <v>0</v>
      </c>
      <c r="X324" s="55"/>
      <c r="Y324" s="54"/>
      <c r="Z324" s="145"/>
      <c r="AA324"/>
      <c r="AB324" s="147"/>
      <c r="AD324" s="149"/>
    </row>
    <row r="325" spans="1:30" s="40" customFormat="1" ht="12.75">
      <c r="A325" s="54">
        <v>235</v>
      </c>
      <c r="B325" s="2" t="s">
        <v>309</v>
      </c>
      <c r="C325" s="135">
        <v>9357</v>
      </c>
      <c r="D325" s="129">
        <v>9486</v>
      </c>
      <c r="E325" s="68">
        <v>527.4126322539275</v>
      </c>
      <c r="F325" s="95">
        <v>905.2287581699346</v>
      </c>
      <c r="G325" s="56" t="b">
        <f t="shared" si="35"/>
        <v>0</v>
      </c>
      <c r="H325" s="68">
        <v>427.4874425563749</v>
      </c>
      <c r="I325" s="68">
        <v>0</v>
      </c>
      <c r="J325" s="66" t="b">
        <f t="shared" si="36"/>
        <v>0</v>
      </c>
      <c r="K325" s="68">
        <v>4046.1686437960884</v>
      </c>
      <c r="L325" s="68">
        <v>4121.863799283155</v>
      </c>
      <c r="M325" s="56" t="b">
        <f t="shared" si="37"/>
        <v>0</v>
      </c>
      <c r="N325" s="58">
        <v>16.5</v>
      </c>
      <c r="O325" s="58">
        <v>16.5</v>
      </c>
      <c r="P325" s="59" t="b">
        <f t="shared" si="38"/>
        <v>0</v>
      </c>
      <c r="Q325" s="102">
        <v>87.68089918176788</v>
      </c>
      <c r="R325" s="102">
        <v>90.27859931385306</v>
      </c>
      <c r="S325" s="57" t="b">
        <f t="shared" si="39"/>
        <v>0</v>
      </c>
      <c r="T325" s="102">
        <v>17.374850890543375</v>
      </c>
      <c r="U325" s="102">
        <v>11.864923194109432</v>
      </c>
      <c r="V325" s="57" t="b">
        <f t="shared" si="40"/>
        <v>0</v>
      </c>
      <c r="W325" s="106">
        <f t="shared" si="41"/>
        <v>0</v>
      </c>
      <c r="X325" s="54"/>
      <c r="Y325" s="54"/>
      <c r="Z325" s="145"/>
      <c r="AA325"/>
      <c r="AB325" s="147"/>
      <c r="AD325" s="149"/>
    </row>
    <row r="326" spans="1:30" s="40" customFormat="1" ht="12.75">
      <c r="A326" s="54">
        <v>564</v>
      </c>
      <c r="B326" s="2" t="s">
        <v>305</v>
      </c>
      <c r="C326" s="135">
        <v>196291</v>
      </c>
      <c r="D326" s="129">
        <v>198525</v>
      </c>
      <c r="E326" s="68">
        <v>383.12505412881893</v>
      </c>
      <c r="F326" s="68">
        <v>429.78466188137514</v>
      </c>
      <c r="G326" s="56" t="b">
        <f t="shared" si="35"/>
        <v>0</v>
      </c>
      <c r="H326" s="68">
        <v>3264.703934464647</v>
      </c>
      <c r="I326" s="68">
        <v>3301.045208412039</v>
      </c>
      <c r="J326" s="66" t="b">
        <f t="shared" si="36"/>
        <v>0</v>
      </c>
      <c r="K326" s="68">
        <v>4246.241549536147</v>
      </c>
      <c r="L326" s="68">
        <v>4182.097972547538</v>
      </c>
      <c r="M326" s="56" t="b">
        <f t="shared" si="37"/>
        <v>0</v>
      </c>
      <c r="N326" s="58">
        <v>20</v>
      </c>
      <c r="O326" s="58">
        <v>20</v>
      </c>
      <c r="P326" s="59" t="b">
        <f t="shared" si="38"/>
        <v>0</v>
      </c>
      <c r="Q326" s="102">
        <v>64.21807690721111</v>
      </c>
      <c r="R326" s="102">
        <v>63.53509959711883</v>
      </c>
      <c r="S326" s="57" t="b">
        <f t="shared" si="39"/>
        <v>0</v>
      </c>
      <c r="T326" s="102">
        <v>61.666666666666664</v>
      </c>
      <c r="U326" s="102">
        <v>69.6943347068467</v>
      </c>
      <c r="V326" s="57">
        <f t="shared" si="40"/>
        <v>1</v>
      </c>
      <c r="W326" s="106">
        <f t="shared" si="41"/>
        <v>1</v>
      </c>
      <c r="X326" s="54"/>
      <c r="Y326" s="54"/>
      <c r="Z326" s="145"/>
      <c r="AA326"/>
      <c r="AB326" s="147"/>
      <c r="AD326" s="149"/>
    </row>
    <row r="327" spans="1:30" s="40" customFormat="1" ht="12.75">
      <c r="A327" s="54">
        <v>598</v>
      </c>
      <c r="B327" s="2" t="s">
        <v>246</v>
      </c>
      <c r="C327" s="135">
        <v>19577</v>
      </c>
      <c r="D327" s="129">
        <v>19436</v>
      </c>
      <c r="E327" s="68">
        <v>4682.229146447361</v>
      </c>
      <c r="F327" s="68">
        <v>359.0759415517596</v>
      </c>
      <c r="G327" s="56" t="b">
        <f t="shared" si="35"/>
        <v>0</v>
      </c>
      <c r="H327" s="68">
        <v>4194.973693620064</v>
      </c>
      <c r="I327" s="68">
        <v>2196.954105783083</v>
      </c>
      <c r="J327" s="66" t="b">
        <f t="shared" si="36"/>
        <v>0</v>
      </c>
      <c r="K327" s="68">
        <v>4219.4411809776775</v>
      </c>
      <c r="L327" s="68">
        <v>4250.720312821568</v>
      </c>
      <c r="M327" s="56" t="b">
        <f t="shared" si="37"/>
        <v>0</v>
      </c>
      <c r="N327" s="58">
        <v>21.25</v>
      </c>
      <c r="O327" s="58">
        <v>21.25</v>
      </c>
      <c r="P327" s="59">
        <f t="shared" si="38"/>
        <v>1</v>
      </c>
      <c r="Q327" s="102">
        <v>52.8053058259692</v>
      </c>
      <c r="R327" s="102">
        <v>62.8781030526389</v>
      </c>
      <c r="S327" s="57" t="b">
        <f t="shared" si="39"/>
        <v>0</v>
      </c>
      <c r="T327" s="102">
        <v>38.553957758233295</v>
      </c>
      <c r="U327" s="102">
        <v>37.11632816065723</v>
      </c>
      <c r="V327" s="57" t="b">
        <f t="shared" si="40"/>
        <v>0</v>
      </c>
      <c r="W327" s="106">
        <f t="shared" si="41"/>
        <v>1</v>
      </c>
      <c r="X327" s="54"/>
      <c r="Y327" s="54"/>
      <c r="Z327" s="145"/>
      <c r="AA327"/>
      <c r="AB327" s="147"/>
      <c r="AD327" s="149"/>
    </row>
    <row r="328" spans="1:30" s="40" customFormat="1" ht="12.75">
      <c r="A328" s="54">
        <v>231</v>
      </c>
      <c r="B328" s="2" t="s">
        <v>307</v>
      </c>
      <c r="C328" s="135">
        <v>1324</v>
      </c>
      <c r="D328" s="129">
        <v>1285</v>
      </c>
      <c r="E328" s="68">
        <v>456.94864048338366</v>
      </c>
      <c r="F328" s="95">
        <v>-33.463035019455255</v>
      </c>
      <c r="G328" s="56" t="b">
        <f t="shared" si="35"/>
        <v>0</v>
      </c>
      <c r="H328" s="68">
        <v>2859.5166163141994</v>
      </c>
      <c r="I328" s="68">
        <v>2415.5642023346304</v>
      </c>
      <c r="J328" s="66" t="b">
        <f t="shared" si="36"/>
        <v>0</v>
      </c>
      <c r="K328" s="68">
        <v>7356.495468277946</v>
      </c>
      <c r="L328" s="68">
        <v>6844.357976653697</v>
      </c>
      <c r="M328" s="56" t="b">
        <f t="shared" si="37"/>
        <v>0</v>
      </c>
      <c r="N328" s="58">
        <v>21</v>
      </c>
      <c r="O328" s="58">
        <v>21</v>
      </c>
      <c r="P328" s="59">
        <f t="shared" si="38"/>
        <v>1</v>
      </c>
      <c r="Q328" s="102">
        <v>74.0569905699057</v>
      </c>
      <c r="R328" s="102">
        <v>73.92708561418874</v>
      </c>
      <c r="S328" s="57" t="b">
        <f t="shared" si="39"/>
        <v>0</v>
      </c>
      <c r="T328" s="102">
        <v>48.08822113069441</v>
      </c>
      <c r="U328" s="102">
        <v>46.24630541871921</v>
      </c>
      <c r="V328" s="57" t="b">
        <f t="shared" si="40"/>
        <v>0</v>
      </c>
      <c r="W328" s="106">
        <f t="shared" si="41"/>
        <v>1</v>
      </c>
      <c r="X328" s="54"/>
      <c r="Y328" s="54"/>
      <c r="Z328" s="145"/>
      <c r="AA328"/>
      <c r="AB328" s="147"/>
      <c r="AD328" s="149"/>
    </row>
    <row r="329" spans="1:30" s="40" customFormat="1" ht="12.75">
      <c r="A329" s="54">
        <v>216</v>
      </c>
      <c r="B329" s="2" t="s">
        <v>302</v>
      </c>
      <c r="C329" s="135">
        <v>1475</v>
      </c>
      <c r="D329" s="129">
        <v>1462</v>
      </c>
      <c r="E329" s="68">
        <v>964.7457627118644</v>
      </c>
      <c r="F329" s="95">
        <v>976.7441860465116</v>
      </c>
      <c r="G329" s="56" t="b">
        <f t="shared" si="35"/>
        <v>0</v>
      </c>
      <c r="H329" s="95">
        <v>6185.762711864407</v>
      </c>
      <c r="I329" s="95">
        <v>6212.03830369357</v>
      </c>
      <c r="J329" s="66">
        <f t="shared" si="36"/>
        <v>1</v>
      </c>
      <c r="K329" s="68">
        <v>6530.847457627119</v>
      </c>
      <c r="L329" s="68">
        <v>7097.81121751026</v>
      </c>
      <c r="M329" s="56" t="b">
        <f t="shared" si="37"/>
        <v>0</v>
      </c>
      <c r="N329" s="58">
        <v>21</v>
      </c>
      <c r="O329" s="113">
        <v>21</v>
      </c>
      <c r="P329" s="59">
        <f t="shared" si="38"/>
        <v>1</v>
      </c>
      <c r="Q329" s="102">
        <v>55.18586892674331</v>
      </c>
      <c r="R329" s="102">
        <v>57.645399485605246</v>
      </c>
      <c r="S329" s="57" t="b">
        <f t="shared" si="39"/>
        <v>0</v>
      </c>
      <c r="T329" s="102">
        <v>66.28116644904557</v>
      </c>
      <c r="U329" s="102">
        <v>64.53042872522323</v>
      </c>
      <c r="V329" s="57">
        <f t="shared" si="40"/>
        <v>1</v>
      </c>
      <c r="W329" s="106">
        <f t="shared" si="41"/>
        <v>3</v>
      </c>
      <c r="X329" s="54"/>
      <c r="Y329" s="54"/>
      <c r="Z329" s="145"/>
      <c r="AA329"/>
      <c r="AB329" s="147"/>
      <c r="AD329" s="149"/>
    </row>
    <row r="330" spans="1:30" s="40" customFormat="1" ht="12.75">
      <c r="A330" s="54">
        <v>91</v>
      </c>
      <c r="B330" s="2" t="s">
        <v>287</v>
      </c>
      <c r="C330" s="135">
        <v>620715</v>
      </c>
      <c r="D330" s="129">
        <v>628208</v>
      </c>
      <c r="E330" s="68">
        <v>774.3698798965709</v>
      </c>
      <c r="F330" s="95">
        <v>422.01786669383387</v>
      </c>
      <c r="G330" s="56" t="b">
        <f t="shared" si="35"/>
        <v>0</v>
      </c>
      <c r="H330" s="68">
        <v>2543.249317319543</v>
      </c>
      <c r="I330" s="95">
        <v>2518.261467539414</v>
      </c>
      <c r="J330" s="66" t="b">
        <f t="shared" si="36"/>
        <v>0</v>
      </c>
      <c r="K330" s="68">
        <v>7250.380609458447</v>
      </c>
      <c r="L330" s="68">
        <v>7130.206874156331</v>
      </c>
      <c r="M330" s="56" t="b">
        <f t="shared" si="37"/>
        <v>0</v>
      </c>
      <c r="N330" s="58">
        <v>18.5</v>
      </c>
      <c r="O330" s="58">
        <v>18.5</v>
      </c>
      <c r="P330" s="59" t="b">
        <f t="shared" si="38"/>
        <v>0</v>
      </c>
      <c r="Q330" s="102">
        <v>77.97484912421255</v>
      </c>
      <c r="R330" s="102">
        <v>77.88272821275348</v>
      </c>
      <c r="S330" s="57" t="b">
        <f t="shared" si="39"/>
        <v>0</v>
      </c>
      <c r="T330" s="102">
        <v>45.583405800911265</v>
      </c>
      <c r="U330" s="102">
        <v>53.905827325807124</v>
      </c>
      <c r="V330" s="57" t="b">
        <f t="shared" si="40"/>
        <v>0</v>
      </c>
      <c r="W330" s="106">
        <f t="shared" si="41"/>
        <v>0</v>
      </c>
      <c r="X330" s="55"/>
      <c r="Y330" s="54"/>
      <c r="Z330" s="145"/>
      <c r="AA330"/>
      <c r="AB330" s="147"/>
      <c r="AD330" s="149"/>
    </row>
    <row r="331" spans="1:30" s="40" customFormat="1" ht="12.75">
      <c r="A331" s="54">
        <v>51</v>
      </c>
      <c r="B331" s="2" t="s">
        <v>150</v>
      </c>
      <c r="C331" s="135">
        <v>5954</v>
      </c>
      <c r="D331" s="129">
        <v>5938</v>
      </c>
      <c r="E331" s="68">
        <v>2063.654685925428</v>
      </c>
      <c r="F331" s="95">
        <v>1086.8979454361738</v>
      </c>
      <c r="G331" s="56" t="b">
        <f t="shared" si="35"/>
        <v>0</v>
      </c>
      <c r="H331" s="68">
        <v>570.7087672153174</v>
      </c>
      <c r="I331" s="68">
        <v>644.3246884472886</v>
      </c>
      <c r="J331" s="66" t="b">
        <f t="shared" si="36"/>
        <v>0</v>
      </c>
      <c r="K331" s="68">
        <v>11218.676519986564</v>
      </c>
      <c r="L331" s="68">
        <v>11778.039744021557</v>
      </c>
      <c r="M331" s="56" t="b">
        <f t="shared" si="37"/>
        <v>0</v>
      </c>
      <c r="N331" s="58">
        <v>18</v>
      </c>
      <c r="O331" s="58">
        <v>18</v>
      </c>
      <c r="P331" s="59" t="b">
        <f t="shared" si="38"/>
        <v>0</v>
      </c>
      <c r="Q331" s="102">
        <v>88.75152608365688</v>
      </c>
      <c r="R331" s="102">
        <v>87.86868750393057</v>
      </c>
      <c r="S331" s="57" t="b">
        <f t="shared" si="39"/>
        <v>0</v>
      </c>
      <c r="T331" s="102">
        <v>19.09125547723376</v>
      </c>
      <c r="U331" s="102">
        <v>23.675176331065476</v>
      </c>
      <c r="V331" s="57" t="b">
        <f t="shared" si="40"/>
        <v>0</v>
      </c>
      <c r="W331" s="106">
        <f t="shared" si="41"/>
        <v>0</v>
      </c>
      <c r="X331" s="54" t="s">
        <v>350</v>
      </c>
      <c r="Y331" s="54"/>
      <c r="Z331" s="145"/>
      <c r="AA331"/>
      <c r="AB331" s="147"/>
      <c r="AD331" s="149"/>
    </row>
    <row r="332" spans="1:32" s="40" customFormat="1" ht="12.75">
      <c r="A332" s="8"/>
      <c r="B332" s="2"/>
      <c r="C332" s="3"/>
      <c r="D332" s="154"/>
      <c r="E332" s="4"/>
      <c r="F332" s="4"/>
      <c r="G332" s="155"/>
      <c r="H332" s="5"/>
      <c r="I332" s="81"/>
      <c r="J332" s="156"/>
      <c r="K332" s="4"/>
      <c r="L332" s="2"/>
      <c r="M332" s="156"/>
      <c r="N332" s="4"/>
      <c r="O332" s="4"/>
      <c r="P332" s="156"/>
      <c r="Q332" s="73"/>
      <c r="R332" s="4"/>
      <c r="S332" s="156"/>
      <c r="T332" s="4"/>
      <c r="U332" s="4"/>
      <c r="V332" s="156"/>
      <c r="W332" s="157"/>
      <c r="X332" s="8"/>
      <c r="Y332" s="62"/>
      <c r="Z332" s="4"/>
      <c r="AA332"/>
      <c r="AB332"/>
      <c r="AC332"/>
      <c r="AD332"/>
      <c r="AE332"/>
      <c r="AF332"/>
    </row>
    <row r="334" spans="1:26" s="40" customFormat="1" ht="12.75">
      <c r="A334" s="8"/>
      <c r="B334" s="2"/>
      <c r="C334" s="3"/>
      <c r="D334" s="4"/>
      <c r="E334" s="4"/>
      <c r="F334" s="4"/>
      <c r="G334" s="17"/>
      <c r="H334" s="49"/>
      <c r="I334" s="85"/>
      <c r="J334" s="48"/>
      <c r="K334" s="48"/>
      <c r="L334" s="14"/>
      <c r="M334" s="48"/>
      <c r="N334" s="48"/>
      <c r="O334" s="48"/>
      <c r="P334" s="48"/>
      <c r="Q334" s="80"/>
      <c r="R334" s="48"/>
      <c r="S334" s="48"/>
      <c r="T334" s="48"/>
      <c r="U334" s="48"/>
      <c r="V334" s="48"/>
      <c r="W334" s="16"/>
      <c r="X334" s="8"/>
      <c r="Y334" s="62"/>
      <c r="Z334" s="97"/>
    </row>
    <row r="335" spans="1:26" s="40" customFormat="1" ht="12.75">
      <c r="A335" s="54"/>
      <c r="B335" s="2"/>
      <c r="C335" s="71"/>
      <c r="D335" s="71"/>
      <c r="E335" s="68"/>
      <c r="F335" s="68"/>
      <c r="G335" s="95"/>
      <c r="H335" s="95"/>
      <c r="I335" s="95"/>
      <c r="J335" s="111"/>
      <c r="K335" s="112"/>
      <c r="L335" s="95"/>
      <c r="M335" s="95"/>
      <c r="N335" s="113"/>
      <c r="O335" s="113"/>
      <c r="P335" s="114"/>
      <c r="Q335" s="79"/>
      <c r="R335" s="29"/>
      <c r="S335" s="115"/>
      <c r="T335" s="116"/>
      <c r="U335" s="29"/>
      <c r="V335" s="115"/>
      <c r="W335" s="32"/>
      <c r="X335" s="54"/>
      <c r="Y335" s="54"/>
      <c r="Z335" s="97"/>
    </row>
    <row r="336" spans="1:26" s="40" customFormat="1" ht="12.75">
      <c r="A336" s="8"/>
      <c r="B336" s="2"/>
      <c r="C336" s="3"/>
      <c r="D336" s="4"/>
      <c r="E336" s="4"/>
      <c r="F336" s="4"/>
      <c r="G336" s="17"/>
      <c r="H336" s="49"/>
      <c r="I336" s="85"/>
      <c r="J336" s="48"/>
      <c r="K336" s="48"/>
      <c r="L336" s="14"/>
      <c r="M336" s="48"/>
      <c r="N336" s="48"/>
      <c r="O336" s="48"/>
      <c r="P336" s="48"/>
      <c r="Q336" s="80"/>
      <c r="R336" s="48"/>
      <c r="S336" s="48"/>
      <c r="T336" s="48"/>
      <c r="U336" s="48"/>
      <c r="V336" s="48"/>
      <c r="W336" s="16"/>
      <c r="X336" s="8"/>
      <c r="Y336" s="62"/>
      <c r="Z336" s="97"/>
    </row>
    <row r="337" spans="1:26" s="40" customFormat="1" ht="12.75">
      <c r="A337" s="54"/>
      <c r="B337" s="2"/>
      <c r="C337" s="71"/>
      <c r="D337" s="71"/>
      <c r="E337" s="68"/>
      <c r="F337" s="68"/>
      <c r="G337" s="95"/>
      <c r="H337" s="95"/>
      <c r="I337" s="117"/>
      <c r="J337" s="111"/>
      <c r="K337" s="112"/>
      <c r="L337" s="95"/>
      <c r="M337" s="95"/>
      <c r="N337" s="113"/>
      <c r="O337" s="113"/>
      <c r="P337" s="114"/>
      <c r="Q337" s="79"/>
      <c r="R337" s="29"/>
      <c r="S337" s="115"/>
      <c r="T337" s="116"/>
      <c r="U337" s="29"/>
      <c r="V337" s="115"/>
      <c r="W337" s="32"/>
      <c r="X337" s="54"/>
      <c r="Y337" s="54"/>
      <c r="Z337" s="97"/>
    </row>
    <row r="338" spans="1:28" ht="12.75">
      <c r="A338" s="41"/>
      <c r="B338" s="30"/>
      <c r="C338" s="53"/>
      <c r="D338" s="53"/>
      <c r="E338" s="44"/>
      <c r="F338" s="93"/>
      <c r="G338" s="118"/>
      <c r="H338" s="118"/>
      <c r="I338" s="119"/>
      <c r="J338" s="120"/>
      <c r="K338" s="121"/>
      <c r="L338" s="118"/>
      <c r="M338" s="118"/>
      <c r="N338" s="122"/>
      <c r="O338" s="123"/>
      <c r="P338" s="124"/>
      <c r="Q338" s="125"/>
      <c r="R338" s="126"/>
      <c r="S338" s="127"/>
      <c r="T338" s="128"/>
      <c r="U338" s="126"/>
      <c r="V338" s="127"/>
      <c r="W338" s="32"/>
      <c r="X338" s="41"/>
      <c r="Y338" s="41"/>
      <c r="Z338" s="67"/>
      <c r="AA338" s="30"/>
      <c r="AB338" s="30"/>
    </row>
    <row r="339" spans="1:28" s="40" customFormat="1" ht="12.75">
      <c r="A339" s="41"/>
      <c r="B339" s="30"/>
      <c r="C339" s="53"/>
      <c r="D339" s="53"/>
      <c r="E339" s="44"/>
      <c r="F339" s="93"/>
      <c r="G339" s="118"/>
      <c r="H339" s="118"/>
      <c r="I339" s="119"/>
      <c r="J339" s="120"/>
      <c r="K339" s="121"/>
      <c r="L339" s="118"/>
      <c r="M339" s="118"/>
      <c r="N339" s="122"/>
      <c r="O339" s="123"/>
      <c r="P339" s="124"/>
      <c r="Q339" s="125"/>
      <c r="R339" s="126"/>
      <c r="S339" s="127"/>
      <c r="T339" s="128"/>
      <c r="U339" s="126"/>
      <c r="V339" s="127"/>
      <c r="W339" s="32"/>
      <c r="X339" s="41"/>
      <c r="Y339" s="41"/>
      <c r="Z339" s="67"/>
      <c r="AB339" s="30"/>
    </row>
    <row r="340" spans="1:28" ht="12.75">
      <c r="A340" s="41"/>
      <c r="B340" s="30"/>
      <c r="C340" s="53"/>
      <c r="D340" s="53"/>
      <c r="E340" s="44"/>
      <c r="F340" s="93"/>
      <c r="G340" s="118"/>
      <c r="H340" s="118"/>
      <c r="I340" s="119"/>
      <c r="J340" s="120"/>
      <c r="K340" s="121"/>
      <c r="L340" s="118"/>
      <c r="M340" s="118"/>
      <c r="N340" s="122"/>
      <c r="O340" s="123"/>
      <c r="P340" s="124"/>
      <c r="Q340" s="125"/>
      <c r="R340" s="126"/>
      <c r="S340" s="127"/>
      <c r="T340" s="128"/>
      <c r="U340" s="126"/>
      <c r="V340" s="127"/>
      <c r="W340" s="32"/>
      <c r="X340" s="41"/>
      <c r="Y340" s="41"/>
      <c r="Z340" s="67"/>
      <c r="AA340" s="30"/>
      <c r="AB340" s="30"/>
    </row>
    <row r="341" spans="1:27" ht="12.75">
      <c r="A341" s="26"/>
      <c r="B341" s="14"/>
      <c r="C341" s="31"/>
      <c r="D341" s="48"/>
      <c r="E341" s="48"/>
      <c r="F341" s="48"/>
      <c r="G341" s="17"/>
      <c r="H341" s="49"/>
      <c r="I341" s="85"/>
      <c r="J341" s="48"/>
      <c r="K341" s="48"/>
      <c r="L341" s="14"/>
      <c r="M341" s="48"/>
      <c r="N341" s="48"/>
      <c r="O341" s="48"/>
      <c r="P341" s="48"/>
      <c r="Q341" s="80"/>
      <c r="R341" s="48"/>
      <c r="S341" s="48"/>
      <c r="T341" s="48"/>
      <c r="U341" s="48"/>
      <c r="V341" s="48"/>
      <c r="W341" s="16"/>
      <c r="Y341" s="54"/>
      <c r="AA341" s="30"/>
    </row>
    <row r="342" spans="1:27" ht="12.75">
      <c r="A342" s="26"/>
      <c r="B342" s="14"/>
      <c r="C342" s="31"/>
      <c r="D342" s="48"/>
      <c r="E342" s="48"/>
      <c r="F342" s="48"/>
      <c r="G342" s="17"/>
      <c r="H342" s="49"/>
      <c r="I342" s="85"/>
      <c r="J342" s="48"/>
      <c r="K342" s="48"/>
      <c r="L342" s="14"/>
      <c r="M342" s="48"/>
      <c r="N342" s="48"/>
      <c r="O342" s="48"/>
      <c r="P342" s="48"/>
      <c r="Q342" s="80"/>
      <c r="R342" s="48"/>
      <c r="S342" s="48"/>
      <c r="T342" s="48"/>
      <c r="U342" s="48"/>
      <c r="V342" s="48"/>
      <c r="W342" s="16"/>
      <c r="Y342" s="54"/>
      <c r="AA342" s="30"/>
    </row>
    <row r="343" spans="1:27" ht="12.75">
      <c r="A343" s="26"/>
      <c r="B343" s="14"/>
      <c r="C343" s="31"/>
      <c r="D343" s="48"/>
      <c r="E343" s="48"/>
      <c r="F343" s="48"/>
      <c r="G343" s="17"/>
      <c r="H343" s="49"/>
      <c r="I343" s="85"/>
      <c r="J343" s="48"/>
      <c r="K343" s="48"/>
      <c r="L343" s="14"/>
      <c r="M343" s="48"/>
      <c r="N343" s="48"/>
      <c r="O343" s="48"/>
      <c r="P343" s="48"/>
      <c r="Q343" s="80"/>
      <c r="R343" s="48"/>
      <c r="S343" s="48"/>
      <c r="T343" s="48"/>
      <c r="U343" s="48"/>
      <c r="V343" s="48"/>
      <c r="W343" s="16"/>
      <c r="Y343" s="54"/>
      <c r="AA343" s="30"/>
    </row>
    <row r="344" spans="1:27" ht="12.75">
      <c r="A344" s="26"/>
      <c r="B344" s="14"/>
      <c r="C344" s="31"/>
      <c r="D344" s="48"/>
      <c r="E344" s="48"/>
      <c r="F344" s="48"/>
      <c r="G344" s="17"/>
      <c r="H344" s="49"/>
      <c r="I344" s="85"/>
      <c r="J344" s="48"/>
      <c r="K344" s="48"/>
      <c r="L344" s="14"/>
      <c r="M344" s="48"/>
      <c r="N344" s="48"/>
      <c r="O344" s="48"/>
      <c r="P344" s="48"/>
      <c r="Q344" s="80"/>
      <c r="R344" s="48"/>
      <c r="S344" s="48"/>
      <c r="T344" s="48"/>
      <c r="U344" s="48"/>
      <c r="V344" s="48"/>
      <c r="W344" s="16"/>
      <c r="Y344" s="54"/>
      <c r="AA344" s="30"/>
    </row>
    <row r="345" spans="1:27" ht="15.75">
      <c r="A345" s="47"/>
      <c r="B345" s="17"/>
      <c r="C345" s="21"/>
      <c r="D345" s="21"/>
      <c r="E345" s="32"/>
      <c r="F345" s="72"/>
      <c r="G345" s="32"/>
      <c r="H345" s="32"/>
      <c r="I345" s="86"/>
      <c r="J345" s="21"/>
      <c r="K345" s="32"/>
      <c r="L345" s="32"/>
      <c r="M345" s="32"/>
      <c r="N345" s="22"/>
      <c r="O345" s="96"/>
      <c r="P345" s="42"/>
      <c r="Q345" s="78"/>
      <c r="R345" s="103"/>
      <c r="S345" s="43"/>
      <c r="T345" s="20"/>
      <c r="U345" s="103"/>
      <c r="V345" s="43"/>
      <c r="W345" s="32"/>
      <c r="Y345" s="54"/>
      <c r="AA345" s="30"/>
    </row>
    <row r="346" spans="1:27" ht="12.75">
      <c r="A346" s="50"/>
      <c r="B346" s="17"/>
      <c r="C346" s="21"/>
      <c r="D346" s="21"/>
      <c r="E346" s="32"/>
      <c r="F346" s="72"/>
      <c r="G346" s="32"/>
      <c r="H346" s="32"/>
      <c r="I346" s="86"/>
      <c r="J346" s="21"/>
      <c r="K346" s="32"/>
      <c r="L346" s="32"/>
      <c r="M346" s="32"/>
      <c r="N346" s="22"/>
      <c r="O346" s="96"/>
      <c r="P346" s="42"/>
      <c r="Q346" s="78"/>
      <c r="R346" s="103"/>
      <c r="S346" s="43"/>
      <c r="T346" s="20"/>
      <c r="U346" s="103"/>
      <c r="V346" s="43"/>
      <c r="W346" s="32"/>
      <c r="Y346" s="54"/>
      <c r="AA346" s="30"/>
    </row>
    <row r="347" spans="1:27" ht="18">
      <c r="A347" s="51"/>
      <c r="B347" s="17"/>
      <c r="C347" s="21"/>
      <c r="D347" s="21"/>
      <c r="E347" s="32"/>
      <c r="F347" s="72"/>
      <c r="G347" s="32"/>
      <c r="H347" s="32"/>
      <c r="I347" s="86"/>
      <c r="J347" s="21"/>
      <c r="K347" s="32"/>
      <c r="L347" s="32"/>
      <c r="M347" s="32"/>
      <c r="N347" s="22"/>
      <c r="O347" s="96"/>
      <c r="P347" s="42"/>
      <c r="Q347" s="78"/>
      <c r="R347" s="103"/>
      <c r="S347" s="43"/>
      <c r="T347" s="20"/>
      <c r="U347" s="103"/>
      <c r="V347" s="43"/>
      <c r="W347" s="32"/>
      <c r="Y347" s="54"/>
      <c r="AA347" s="30"/>
    </row>
    <row r="348" spans="1:27" ht="12.75">
      <c r="A348" s="26"/>
      <c r="B348" s="14"/>
      <c r="C348" s="24"/>
      <c r="D348" s="24"/>
      <c r="E348" s="27"/>
      <c r="F348" s="27"/>
      <c r="G348" s="32"/>
      <c r="H348" s="27"/>
      <c r="I348" s="87"/>
      <c r="J348" s="21"/>
      <c r="K348" s="27"/>
      <c r="L348" s="95"/>
      <c r="M348" s="32"/>
      <c r="N348" s="25"/>
      <c r="O348" s="28"/>
      <c r="P348" s="42"/>
      <c r="Q348" s="80"/>
      <c r="R348" s="29"/>
      <c r="S348" s="43"/>
      <c r="T348" s="29"/>
      <c r="U348" s="29"/>
      <c r="V348" s="43"/>
      <c r="W348" s="32"/>
      <c r="Y348" s="54"/>
      <c r="AA348" s="30"/>
    </row>
    <row r="349" spans="1:27" ht="12.75">
      <c r="A349" s="26"/>
      <c r="B349" s="14"/>
      <c r="C349" s="31"/>
      <c r="D349" s="48"/>
      <c r="E349" s="48"/>
      <c r="F349" s="48"/>
      <c r="G349" s="17"/>
      <c r="H349" s="49"/>
      <c r="I349" s="85"/>
      <c r="J349" s="48"/>
      <c r="K349" s="48"/>
      <c r="L349" s="14"/>
      <c r="M349" s="48"/>
      <c r="N349" s="48"/>
      <c r="O349" s="48"/>
      <c r="P349" s="48"/>
      <c r="Q349" s="80"/>
      <c r="R349" s="48"/>
      <c r="S349" s="48"/>
      <c r="T349" s="48"/>
      <c r="U349" s="48"/>
      <c r="V349" s="48"/>
      <c r="W349" s="16"/>
      <c r="Y349" s="54"/>
      <c r="AA349" s="30"/>
    </row>
    <row r="350" spans="1:27" ht="12.75">
      <c r="A350" s="26"/>
      <c r="B350" s="14"/>
      <c r="C350" s="31"/>
      <c r="D350" s="48"/>
      <c r="E350" s="48"/>
      <c r="F350" s="48"/>
      <c r="G350" s="17"/>
      <c r="H350" s="49"/>
      <c r="I350" s="85"/>
      <c r="J350" s="48"/>
      <c r="K350" s="48"/>
      <c r="L350" s="14"/>
      <c r="M350" s="48"/>
      <c r="N350" s="48"/>
      <c r="O350" s="48"/>
      <c r="P350" s="48"/>
      <c r="Q350" s="80"/>
      <c r="R350" s="48"/>
      <c r="S350" s="48"/>
      <c r="T350" s="48"/>
      <c r="U350" s="48"/>
      <c r="V350" s="48"/>
      <c r="W350" s="16"/>
      <c r="X350" s="1"/>
      <c r="Y350" s="54"/>
      <c r="AA350" s="30"/>
    </row>
    <row r="351" spans="1:27" ht="12.75">
      <c r="A351" s="26"/>
      <c r="B351" s="14"/>
      <c r="C351" s="31"/>
      <c r="D351" s="48"/>
      <c r="E351" s="48"/>
      <c r="F351" s="48"/>
      <c r="G351" s="17"/>
      <c r="H351" s="49"/>
      <c r="I351" s="85"/>
      <c r="J351" s="48"/>
      <c r="K351" s="48"/>
      <c r="L351" s="14"/>
      <c r="M351" s="48"/>
      <c r="N351" s="48"/>
      <c r="O351" s="48"/>
      <c r="P351" s="48"/>
      <c r="Q351" s="80"/>
      <c r="R351" s="48"/>
      <c r="S351" s="48"/>
      <c r="T351" s="48"/>
      <c r="U351" s="48"/>
      <c r="V351" s="48"/>
      <c r="W351" s="16"/>
      <c r="Y351" s="54"/>
      <c r="AA351" s="30"/>
    </row>
    <row r="352" spans="1:27" ht="12.75">
      <c r="A352" s="26"/>
      <c r="B352" s="14"/>
      <c r="C352" s="31"/>
      <c r="D352" s="48"/>
      <c r="E352" s="48"/>
      <c r="F352" s="48"/>
      <c r="G352" s="17"/>
      <c r="H352" s="49"/>
      <c r="I352" s="85"/>
      <c r="J352" s="48"/>
      <c r="K352" s="48"/>
      <c r="L352" s="14"/>
      <c r="M352" s="48"/>
      <c r="N352" s="48"/>
      <c r="O352" s="48"/>
      <c r="P352" s="48"/>
      <c r="Q352" s="80"/>
      <c r="R352" s="48"/>
      <c r="S352" s="48"/>
      <c r="T352" s="48"/>
      <c r="U352" s="48"/>
      <c r="V352" s="48"/>
      <c r="W352" s="16"/>
      <c r="Y352" s="54"/>
      <c r="AA352" s="30"/>
    </row>
    <row r="353" spans="1:27" ht="12.75">
      <c r="A353" s="26"/>
      <c r="B353" s="14"/>
      <c r="C353" s="31"/>
      <c r="D353" s="48"/>
      <c r="E353" s="48"/>
      <c r="F353" s="48"/>
      <c r="G353" s="17"/>
      <c r="H353" s="49"/>
      <c r="I353" s="85"/>
      <c r="J353" s="48"/>
      <c r="K353" s="48"/>
      <c r="L353" s="14"/>
      <c r="M353" s="48"/>
      <c r="N353" s="48"/>
      <c r="O353" s="48"/>
      <c r="P353" s="48"/>
      <c r="Q353" s="80"/>
      <c r="R353" s="48"/>
      <c r="S353" s="48"/>
      <c r="T353" s="48"/>
      <c r="U353" s="48"/>
      <c r="V353" s="48"/>
      <c r="W353" s="16"/>
      <c r="Y353" s="54"/>
      <c r="AA353" s="30"/>
    </row>
    <row r="354" spans="1:27" ht="12.75">
      <c r="A354" s="26"/>
      <c r="B354" s="14"/>
      <c r="C354" s="31"/>
      <c r="D354" s="48"/>
      <c r="E354" s="48"/>
      <c r="F354" s="48"/>
      <c r="G354" s="17"/>
      <c r="H354" s="49"/>
      <c r="I354" s="85"/>
      <c r="J354" s="48"/>
      <c r="K354" s="48"/>
      <c r="L354" s="14"/>
      <c r="M354" s="48"/>
      <c r="N354" s="48"/>
      <c r="O354" s="48"/>
      <c r="P354" s="48"/>
      <c r="Q354" s="80"/>
      <c r="R354" s="48"/>
      <c r="S354" s="48"/>
      <c r="T354" s="48"/>
      <c r="U354" s="48"/>
      <c r="V354" s="48"/>
      <c r="W354" s="16"/>
      <c r="Y354" s="54"/>
      <c r="AA354" s="30"/>
    </row>
    <row r="355" spans="1:27" ht="12.75">
      <c r="A355" s="26"/>
      <c r="B355" s="14"/>
      <c r="C355" s="31"/>
      <c r="D355" s="48"/>
      <c r="E355" s="48"/>
      <c r="F355" s="48"/>
      <c r="G355" s="17"/>
      <c r="H355" s="49"/>
      <c r="I355" s="85"/>
      <c r="J355" s="48"/>
      <c r="K355" s="48"/>
      <c r="L355" s="14"/>
      <c r="M355" s="48"/>
      <c r="N355" s="48"/>
      <c r="O355" s="48"/>
      <c r="P355" s="48"/>
      <c r="Q355" s="80"/>
      <c r="R355" s="48"/>
      <c r="S355" s="48"/>
      <c r="T355" s="48"/>
      <c r="U355" s="48"/>
      <c r="V355" s="48"/>
      <c r="W355" s="16"/>
      <c r="Y355" s="54"/>
      <c r="AA355" s="30"/>
    </row>
    <row r="356" spans="1:27" ht="12.75">
      <c r="A356" s="26"/>
      <c r="B356" s="14"/>
      <c r="C356" s="31"/>
      <c r="D356" s="48"/>
      <c r="E356" s="48"/>
      <c r="F356" s="48"/>
      <c r="G356" s="17"/>
      <c r="H356" s="49"/>
      <c r="I356" s="85"/>
      <c r="J356" s="48"/>
      <c r="K356" s="48"/>
      <c r="L356" s="14"/>
      <c r="M356" s="48"/>
      <c r="N356" s="48"/>
      <c r="O356" s="48"/>
      <c r="P356" s="48"/>
      <c r="Q356" s="80"/>
      <c r="R356" s="48"/>
      <c r="S356" s="48"/>
      <c r="T356" s="48"/>
      <c r="U356" s="48"/>
      <c r="V356" s="48"/>
      <c r="W356" s="16"/>
      <c r="Y356" s="54"/>
      <c r="AA356" s="30"/>
    </row>
    <row r="357" spans="3:27" ht="12.75">
      <c r="C357" s="23"/>
      <c r="D357" s="23"/>
      <c r="E357" s="27"/>
      <c r="F357" s="27"/>
      <c r="G357" s="32"/>
      <c r="H357" s="27"/>
      <c r="I357" s="87"/>
      <c r="J357" s="21"/>
      <c r="K357" s="27"/>
      <c r="L357" s="95"/>
      <c r="M357" s="32"/>
      <c r="N357" s="25"/>
      <c r="O357" s="28"/>
      <c r="P357" s="42"/>
      <c r="Q357" s="80"/>
      <c r="R357" s="29"/>
      <c r="S357" s="43"/>
      <c r="T357" s="29"/>
      <c r="U357" s="29"/>
      <c r="V357" s="43"/>
      <c r="W357" s="32"/>
      <c r="Y357" s="54"/>
      <c r="AA357" s="30"/>
    </row>
    <row r="358" spans="1:27" ht="12.75">
      <c r="A358" s="26"/>
      <c r="B358" s="14"/>
      <c r="C358" s="24"/>
      <c r="D358" s="24"/>
      <c r="E358" s="27"/>
      <c r="F358" s="27"/>
      <c r="G358" s="32"/>
      <c r="H358" s="27"/>
      <c r="I358" s="87"/>
      <c r="J358" s="21"/>
      <c r="K358" s="27"/>
      <c r="L358" s="95"/>
      <c r="M358" s="32"/>
      <c r="N358" s="25"/>
      <c r="O358" s="28"/>
      <c r="P358" s="42"/>
      <c r="Q358" s="80"/>
      <c r="R358" s="29"/>
      <c r="S358" s="43"/>
      <c r="T358" s="29"/>
      <c r="U358" s="29"/>
      <c r="V358" s="43"/>
      <c r="W358" s="32"/>
      <c r="Y358" s="54"/>
      <c r="AA358" s="30"/>
    </row>
    <row r="359" spans="9:27" ht="12.75">
      <c r="I359" s="88"/>
      <c r="J359" s="5"/>
      <c r="Y359" s="54"/>
      <c r="AA359" s="30"/>
    </row>
    <row r="360" spans="25:27" ht="12.75">
      <c r="Y360" s="54"/>
      <c r="AA360" s="30"/>
    </row>
    <row r="361" spans="25:27" ht="12.75">
      <c r="Y361" s="54"/>
      <c r="AA361" s="30"/>
    </row>
    <row r="362" spans="9:27" ht="12.75">
      <c r="I362" s="88"/>
      <c r="J362" s="5"/>
      <c r="Y362" s="54"/>
      <c r="AA362" s="30"/>
    </row>
    <row r="363" spans="9:27" ht="12.75">
      <c r="I363" s="88"/>
      <c r="J363" s="5"/>
      <c r="Y363" s="54"/>
      <c r="AA363" s="30"/>
    </row>
    <row r="364" spans="9:27" ht="12.75">
      <c r="I364" s="88"/>
      <c r="J364" s="5"/>
      <c r="Y364" s="54"/>
      <c r="AA364" s="30"/>
    </row>
    <row r="365" spans="9:27" ht="12.75">
      <c r="I365" s="88"/>
      <c r="J365" s="5"/>
      <c r="X365" s="1"/>
      <c r="Y365" s="54"/>
      <c r="AA365" s="30"/>
    </row>
    <row r="366" spans="9:27" ht="12.75">
      <c r="I366" s="88"/>
      <c r="J366" s="5"/>
      <c r="Y366" s="54"/>
      <c r="AA366" s="30"/>
    </row>
    <row r="367" spans="9:27" ht="12.75">
      <c r="I367" s="88"/>
      <c r="J367" s="5"/>
      <c r="Y367" s="54"/>
      <c r="AA367" s="30"/>
    </row>
    <row r="368" spans="9:27" ht="12.75">
      <c r="I368" s="88"/>
      <c r="J368" s="5"/>
      <c r="X368" s="1"/>
      <c r="Y368" s="54"/>
      <c r="AA368" s="30"/>
    </row>
    <row r="369" spans="9:25" ht="12.75">
      <c r="I369" s="88"/>
      <c r="J369" s="5"/>
      <c r="X369" s="1"/>
      <c r="Y369" s="1"/>
    </row>
    <row r="370" spans="9:25" ht="12.75">
      <c r="I370" s="88"/>
      <c r="J370" s="5"/>
      <c r="Y370" s="54"/>
    </row>
    <row r="371" spans="9:25" ht="12.75">
      <c r="I371" s="88"/>
      <c r="J371" s="5"/>
      <c r="Y371" s="54"/>
    </row>
    <row r="372" spans="9:25" ht="12.75">
      <c r="I372" s="88"/>
      <c r="J372" s="5"/>
      <c r="Y372" s="54"/>
    </row>
    <row r="373" spans="9:25" ht="12.75">
      <c r="I373" s="88"/>
      <c r="J373" s="5"/>
      <c r="Y373" s="54"/>
    </row>
    <row r="374" spans="9:25" ht="12.75">
      <c r="I374" s="88"/>
      <c r="J374" s="5"/>
      <c r="Y374" s="1"/>
    </row>
    <row r="375" spans="9:25" ht="12.75">
      <c r="I375" s="88"/>
      <c r="J375" s="5"/>
      <c r="X375" s="26"/>
      <c r="Y375" s="54"/>
    </row>
    <row r="376" spans="9:25" ht="12.75">
      <c r="I376" s="88"/>
      <c r="J376" s="5"/>
      <c r="X376" s="26"/>
      <c r="Y376" s="64"/>
    </row>
    <row r="377" spans="9:25" ht="12.75">
      <c r="I377" s="88"/>
      <c r="J377" s="5"/>
      <c r="X377" s="26"/>
      <c r="Y377" s="64"/>
    </row>
    <row r="378" spans="9:25" ht="12.75">
      <c r="I378" s="88"/>
      <c r="J378" s="5"/>
      <c r="X378" s="26"/>
      <c r="Y378" s="64"/>
    </row>
    <row r="379" spans="9:25" ht="12.75">
      <c r="I379" s="88"/>
      <c r="J379" s="5"/>
      <c r="X379" s="50"/>
      <c r="Y379" s="64"/>
    </row>
    <row r="380" spans="9:25" ht="12.75">
      <c r="I380" s="88"/>
      <c r="J380" s="5"/>
      <c r="X380" s="50"/>
      <c r="Y380" s="50"/>
    </row>
    <row r="381" spans="9:25" ht="12.75">
      <c r="I381" s="88"/>
      <c r="J381" s="5"/>
      <c r="X381" s="50"/>
      <c r="Y381" s="50"/>
    </row>
    <row r="382" spans="9:25" ht="12.75">
      <c r="I382" s="88"/>
      <c r="J382" s="5"/>
      <c r="X382" s="26"/>
      <c r="Y382" s="1"/>
    </row>
    <row r="383" spans="9:25" ht="12.75">
      <c r="I383" s="88"/>
      <c r="J383" s="5"/>
      <c r="X383" s="26"/>
      <c r="Y383" s="54"/>
    </row>
    <row r="384" spans="9:10" ht="12.75">
      <c r="I384" s="88"/>
      <c r="J384" s="5"/>
    </row>
    <row r="385" spans="9:10" ht="12.75">
      <c r="I385" s="88"/>
      <c r="J385" s="5"/>
    </row>
    <row r="386" spans="9:10" ht="12.75">
      <c r="I386" s="88"/>
      <c r="J386" s="5"/>
    </row>
    <row r="387" spans="9:10" ht="12.75">
      <c r="I387" s="88"/>
      <c r="J387" s="5"/>
    </row>
    <row r="388" spans="9:10" ht="12.75">
      <c r="I388" s="88"/>
      <c r="J388" s="5"/>
    </row>
    <row r="389" spans="9:10" ht="12.75">
      <c r="I389" s="88"/>
      <c r="J389" s="5"/>
    </row>
    <row r="390" spans="9:10" ht="12.75">
      <c r="I390" s="88"/>
      <c r="J390" s="5"/>
    </row>
    <row r="391" spans="9:10" ht="12.75">
      <c r="I391" s="88"/>
      <c r="J391" s="5"/>
    </row>
    <row r="392" spans="9:25" ht="12.75">
      <c r="I392" s="88"/>
      <c r="J392" s="5"/>
      <c r="Y392" s="54"/>
    </row>
    <row r="393" spans="9:25" ht="12.75">
      <c r="I393" s="88"/>
      <c r="J393" s="5"/>
      <c r="Y393" s="54"/>
    </row>
    <row r="394" spans="9:10" ht="12.75">
      <c r="I394" s="88"/>
      <c r="J394" s="5"/>
    </row>
    <row r="395" spans="9:10" ht="12.75">
      <c r="I395" s="88"/>
      <c r="J395" s="5"/>
    </row>
    <row r="396" spans="9:10" ht="12.75">
      <c r="I396" s="88"/>
      <c r="J396" s="5"/>
    </row>
    <row r="397" spans="9:10" ht="12.75">
      <c r="I397" s="88"/>
      <c r="J397" s="5"/>
    </row>
    <row r="398" spans="9:10" ht="12.75">
      <c r="I398" s="88"/>
      <c r="J398" s="5"/>
    </row>
    <row r="399" spans="9:10" ht="12.75">
      <c r="I399" s="88"/>
      <c r="J399" s="5"/>
    </row>
    <row r="400" spans="9:10" ht="12.75">
      <c r="I400" s="88"/>
      <c r="J400" s="5"/>
    </row>
    <row r="401" spans="9:10" ht="12.75">
      <c r="I401" s="88"/>
      <c r="J401" s="5"/>
    </row>
    <row r="402" spans="9:10" ht="12.75">
      <c r="I402" s="88"/>
      <c r="J402" s="5"/>
    </row>
    <row r="403" spans="9:10" ht="12.75">
      <c r="I403" s="88"/>
      <c r="J403" s="5"/>
    </row>
    <row r="404" spans="9:10" ht="12.75">
      <c r="I404" s="88"/>
      <c r="J404" s="5"/>
    </row>
    <row r="405" spans="9:10" ht="12.75">
      <c r="I405" s="88"/>
      <c r="J405" s="5"/>
    </row>
    <row r="406" spans="9:10" ht="12.75">
      <c r="I406" s="88"/>
      <c r="J406" s="5"/>
    </row>
    <row r="407" spans="9:10" ht="12.75">
      <c r="I407" s="88"/>
      <c r="J407" s="5"/>
    </row>
    <row r="408" spans="9:10" ht="12.75">
      <c r="I408" s="88"/>
      <c r="J408" s="5"/>
    </row>
    <row r="409" spans="9:10" ht="12.75">
      <c r="I409" s="88"/>
      <c r="J409" s="5"/>
    </row>
    <row r="410" spans="9:10" ht="12.75">
      <c r="I410" s="88"/>
      <c r="J410" s="5"/>
    </row>
    <row r="411" spans="9:10" ht="12.75">
      <c r="I411" s="88"/>
      <c r="J411" s="5"/>
    </row>
    <row r="412" spans="9:10" ht="12.75">
      <c r="I412" s="88"/>
      <c r="J412" s="5"/>
    </row>
    <row r="413" spans="9:10" ht="12.75">
      <c r="I413" s="88"/>
      <c r="J413" s="5"/>
    </row>
    <row r="414" spans="9:10" ht="12.75">
      <c r="I414" s="88"/>
      <c r="J414" s="5"/>
    </row>
    <row r="415" spans="9:10" ht="12.75">
      <c r="I415" s="88"/>
      <c r="J415" s="5"/>
    </row>
    <row r="416" spans="9:10" ht="12.75">
      <c r="I416" s="88"/>
      <c r="J416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2.140625" style="0" bestFit="1" customWidth="1"/>
    <col min="2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  <col min="12" max="12" width="16.57421875" style="0" bestFit="1" customWidth="1"/>
  </cols>
  <sheetData>
    <row r="1" ht="12.75">
      <c r="A1" s="40" t="s">
        <v>344</v>
      </c>
    </row>
    <row r="2" ht="12.75">
      <c r="A2" s="144">
        <v>42522</v>
      </c>
    </row>
    <row r="6" spans="2:12" ht="12.75">
      <c r="B6" t="s">
        <v>333</v>
      </c>
      <c r="C6" t="s">
        <v>334</v>
      </c>
      <c r="D6" t="s">
        <v>335</v>
      </c>
      <c r="E6" t="s">
        <v>336</v>
      </c>
      <c r="F6" t="s">
        <v>337</v>
      </c>
      <c r="G6" t="s">
        <v>338</v>
      </c>
      <c r="H6" s="40" t="s">
        <v>339</v>
      </c>
      <c r="I6" s="40" t="s">
        <v>342</v>
      </c>
      <c r="J6" s="40" t="s">
        <v>343</v>
      </c>
      <c r="K6" s="40" t="s">
        <v>354</v>
      </c>
      <c r="L6" s="40" t="s">
        <v>365</v>
      </c>
    </row>
    <row r="7" spans="1:12" ht="12.75">
      <c r="A7" t="s">
        <v>340</v>
      </c>
      <c r="B7">
        <v>14</v>
      </c>
      <c r="C7">
        <v>4</v>
      </c>
      <c r="D7">
        <v>2</v>
      </c>
      <c r="E7">
        <v>3</v>
      </c>
      <c r="F7">
        <v>2</v>
      </c>
      <c r="G7">
        <v>2</v>
      </c>
      <c r="H7">
        <v>1</v>
      </c>
      <c r="I7">
        <v>4</v>
      </c>
      <c r="J7">
        <v>2</v>
      </c>
      <c r="K7">
        <v>1</v>
      </c>
      <c r="L7">
        <v>0</v>
      </c>
    </row>
    <row r="8" spans="1:12" ht="12.75">
      <c r="A8" t="s">
        <v>341</v>
      </c>
      <c r="B8">
        <v>19</v>
      </c>
      <c r="C8">
        <v>24</v>
      </c>
      <c r="D8">
        <v>17</v>
      </c>
      <c r="E8">
        <v>17</v>
      </c>
      <c r="F8">
        <v>6</v>
      </c>
      <c r="G8">
        <v>6</v>
      </c>
      <c r="H8">
        <v>5</v>
      </c>
      <c r="I8">
        <v>6</v>
      </c>
      <c r="J8">
        <v>4</v>
      </c>
      <c r="K8">
        <v>5</v>
      </c>
      <c r="L8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Lappalainen Vesa VM</cp:lastModifiedBy>
  <cp:lastPrinted>2016-03-03T13:47:32Z</cp:lastPrinted>
  <dcterms:created xsi:type="dcterms:W3CDTF">2007-01-24T13:51:04Z</dcterms:created>
  <dcterms:modified xsi:type="dcterms:W3CDTF">2016-06-10T07:11:52Z</dcterms:modified>
  <cp:category/>
  <cp:version/>
  <cp:contentType/>
  <cp:contentStatus/>
</cp:coreProperties>
</file>