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valtion.fi\yhteiset_tiedostot\VM\KAO\Hyvinvointialueiden yleiskatteinen rahoitus\Rahoituslaskelmat\Painelaskelmat\Kevät 2024 valmistelu\Taustamuistio JTS 8.5.2024\"/>
    </mc:Choice>
  </mc:AlternateContent>
  <bookViews>
    <workbookView xWindow="0" yWindow="0" windowWidth="14010" windowHeight="7190"/>
  </bookViews>
  <sheets>
    <sheet name="INFO" sheetId="93" r:id="rId1"/>
    <sheet name="Kustannusten painelaskelma" sheetId="87"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7" l="1"/>
  <c r="C72" i="87" l="1"/>
  <c r="C35" i="87" l="1"/>
  <c r="D35" i="87" l="1"/>
  <c r="C36" i="87"/>
  <c r="E35" i="87" l="1"/>
  <c r="D36" i="87"/>
  <c r="E36" i="87" l="1"/>
  <c r="B94" i="87" l="1"/>
  <c r="C75" i="87" l="1"/>
  <c r="C12" i="87" s="1"/>
  <c r="C80" i="87"/>
  <c r="C17" i="87" s="1"/>
  <c r="C77" i="87"/>
  <c r="C14" i="87" s="1"/>
  <c r="C73" i="87"/>
  <c r="C10" i="87" s="1"/>
  <c r="C82" i="87"/>
  <c r="C19" i="87" s="1"/>
  <c r="C93" i="87"/>
  <c r="C30" i="87" s="1"/>
  <c r="C83" i="87"/>
  <c r="C20" i="87" s="1"/>
  <c r="C78" i="87"/>
  <c r="C15" i="87" s="1"/>
  <c r="C89" i="87"/>
  <c r="C26" i="87" s="1"/>
  <c r="C92" i="87"/>
  <c r="C29" i="87" s="1"/>
  <c r="C90" i="87"/>
  <c r="C27" i="87" s="1"/>
  <c r="C74" i="87"/>
  <c r="C11" i="87" s="1"/>
  <c r="C91" i="87"/>
  <c r="C28" i="87" s="1"/>
  <c r="C85" i="87"/>
  <c r="C22" i="87" s="1"/>
  <c r="C84" i="87"/>
  <c r="C21" i="87" s="1"/>
  <c r="C87" i="87"/>
  <c r="C24" i="87" s="1"/>
  <c r="C86" i="87"/>
  <c r="C23" i="87" s="1"/>
  <c r="C88" i="87"/>
  <c r="C25" i="87" s="1"/>
  <c r="C79" i="87"/>
  <c r="C16" i="87" s="1"/>
  <c r="C81" i="87"/>
  <c r="C18" i="87" s="1"/>
  <c r="C76" i="87"/>
  <c r="C13" i="87" s="1"/>
  <c r="C9" i="87" l="1"/>
  <c r="C94" i="87"/>
  <c r="C31" i="87" l="1"/>
  <c r="D72" i="87" l="1"/>
  <c r="D9" i="87" s="1"/>
  <c r="D76" i="87"/>
  <c r="D13" i="87" s="1"/>
  <c r="D87" i="87"/>
  <c r="D24" i="87" s="1"/>
  <c r="D93" i="87"/>
  <c r="D30" i="87" s="1"/>
  <c r="D77" i="87"/>
  <c r="D14" i="87" s="1"/>
  <c r="D79" i="87"/>
  <c r="D16" i="87" s="1"/>
  <c r="D91" i="87"/>
  <c r="D28" i="87" s="1"/>
  <c r="D85" i="87"/>
  <c r="D22" i="87" s="1"/>
  <c r="D84" i="87"/>
  <c r="D21" i="87" s="1"/>
  <c r="D80" i="87"/>
  <c r="D17" i="87" s="1"/>
  <c r="D75" i="87"/>
  <c r="D12" i="87" s="1"/>
  <c r="D82" i="87"/>
  <c r="D19" i="87" s="1"/>
  <c r="D89" i="87"/>
  <c r="D26" i="87" s="1"/>
  <c r="D92" i="87"/>
  <c r="D29" i="87" s="1"/>
  <c r="D83" i="87"/>
  <c r="D20" i="87" s="1"/>
  <c r="D81" i="87"/>
  <c r="D18" i="87" s="1"/>
  <c r="D74" i="87"/>
  <c r="D11" i="87" s="1"/>
  <c r="D78" i="87"/>
  <c r="D15" i="87" s="1"/>
  <c r="D86" i="87"/>
  <c r="D23" i="87" s="1"/>
  <c r="D73" i="87"/>
  <c r="D10" i="87" s="1"/>
  <c r="D90" i="87"/>
  <c r="D27" i="87" s="1"/>
  <c r="D88" i="87"/>
  <c r="D25" i="87" s="1"/>
  <c r="D94" i="87" l="1"/>
  <c r="D31" i="87"/>
  <c r="E89" i="87" l="1"/>
  <c r="E79" i="87"/>
  <c r="E72" i="87"/>
  <c r="E90" i="87"/>
  <c r="E80" i="87"/>
  <c r="E82" i="87"/>
  <c r="E92" i="87"/>
  <c r="E88" i="87"/>
  <c r="E75" i="87"/>
  <c r="E91" i="87"/>
  <c r="E85" i="87"/>
  <c r="E81" i="87"/>
  <c r="E77" i="87"/>
  <c r="E74" i="87"/>
  <c r="E78" i="87"/>
  <c r="E87" i="87"/>
  <c r="E73" i="87"/>
  <c r="E83" i="87"/>
  <c r="E84" i="87"/>
  <c r="E93" i="87"/>
  <c r="E76" i="87"/>
  <c r="E86" i="87"/>
  <c r="E24" i="87" l="1"/>
  <c r="E20" i="87"/>
  <c r="E22" i="87"/>
  <c r="E9" i="87"/>
  <c r="E21" i="87"/>
  <c r="E11" i="87"/>
  <c r="E12" i="87"/>
  <c r="E10" i="87"/>
  <c r="E25" i="87"/>
  <c r="E30" i="87"/>
  <c r="E16" i="87"/>
  <c r="E27" i="87"/>
  <c r="E17" i="87"/>
  <c r="E23" i="87"/>
  <c r="E15" i="87"/>
  <c r="E26" i="87"/>
  <c r="E19" i="87"/>
  <c r="E29" i="87"/>
  <c r="E13" i="87"/>
  <c r="E94" i="87"/>
  <c r="E18" i="87"/>
  <c r="E28" i="87"/>
  <c r="E14" i="87"/>
  <c r="E31" i="87" l="1"/>
</calcChain>
</file>

<file path=xl/sharedStrings.xml><?xml version="1.0" encoding="utf-8"?>
<sst xmlns="http://schemas.openxmlformats.org/spreadsheetml/2006/main" count="168" uniqueCount="65">
  <si>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</si>
  <si>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</si>
  <si>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</si>
  <si>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</si>
  <si>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</si>
  <si>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</si>
  <si>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</si>
  <si>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</si>
  <si>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</si>
  <si>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</si>
  <si>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</si>
  <si>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</si>
  <si>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</si>
  <si>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</si>
  <si>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</si>
  <si>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</si>
  <si>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</si>
  <si>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</si>
  <si>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</si>
  <si>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</si>
  <si>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</si>
  <si>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</si>
  <si>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2025</t>
  </si>
  <si>
    <t>2026</t>
  </si>
  <si>
    <t>2024</t>
  </si>
  <si>
    <t>Hyvinvointialue</t>
  </si>
  <si>
    <t>Yhteensä</t>
  </si>
  <si>
    <t xml:space="preserve">2 023 </t>
  </si>
  <si>
    <t xml:space="preserve">2 024 </t>
  </si>
  <si>
    <t xml:space="preserve">2 025 </t>
  </si>
  <si>
    <t xml:space="preserve">2 026 </t>
  </si>
  <si>
    <t>Kansantalousosaston kevään 2024 kehitysarvio hyvinvointialueiden toimintakatteen kehityksestä koko maan tasolla (JTS 25.4.2024)</t>
  </si>
  <si>
    <t>Toimintakate</t>
  </si>
  <si>
    <t>Poistot</t>
  </si>
  <si>
    <t>Toimintakatteen muutos jaoteltuna</t>
  </si>
  <si>
    <t>Rahoituskulut ja -tuotot (netto)</t>
  </si>
  <si>
    <r>
      <t xml:space="preserve">Aluekohtaiset palvelutarpeen kasvuarviot </t>
    </r>
    <r>
      <rPr>
        <sz val="11"/>
        <color theme="1"/>
        <rFont val="Arial"/>
        <family val="2"/>
        <scheme val="minor"/>
      </rPr>
      <t>(lähde: THL, 31.5.2022)</t>
    </r>
  </si>
  <si>
    <t>Valtiovarainministeriön kustannusten painelaskelma</t>
  </si>
  <si>
    <t>Ennusteen toimintakatteeseen sisällytetyt sopeutustoimet, vuosimuutos</t>
  </si>
  <si>
    <t xml:space="preserve">2 023* </t>
  </si>
  <si>
    <t>*Vuoden 2023 tilinpäätösarviotietojen mukainen nettokustannus</t>
  </si>
  <si>
    <t>Poistot alueiden vuoden 2024 talousarvioiden ja vuosien 2025-2026 taloussuunnitelmien mukaisesti, milj. euroa</t>
  </si>
  <si>
    <t>Rahoituskulut ja -tuotot (netto) alueiden vuoden 2024 talousarvioiden ja vuosien 2025-2026 taloussuunnitelmien mukaisesti, milj. euroa</t>
  </si>
  <si>
    <t>Toimintakate johdettuna vuosille 2024-2026, milj. euroa</t>
  </si>
  <si>
    <t>Palvelutarpeesta aiheutuva muutos*</t>
  </si>
  <si>
    <t>Päätösperäiset toimet**</t>
  </si>
  <si>
    <t>Arvio hintavaikutuksesta</t>
  </si>
  <si>
    <r>
      <t xml:space="preserve">Toimintakate </t>
    </r>
    <r>
      <rPr>
        <sz val="11"/>
        <color theme="1"/>
        <rFont val="Arial"/>
        <family val="2"/>
        <scheme val="minor"/>
      </rPr>
      <t>(=toimintatuotot-toimintakulut)</t>
    </r>
  </si>
  <si>
    <t>Kustannusten painelaskelman nettokustannukset (=toimintakate + poistot + rahoitustuotot ja -kulut) hyvinvointialuekohtaisesti, milj. euroa</t>
  </si>
  <si>
    <t>**Päätösperäiset toimet ovat hallituksen päättämien tehtävämuutosten vaikutuksia sekä alueiden omien toimien vaikutuksia alueiden menoihin (ja tuloihin)</t>
  </si>
  <si>
    <t>Lisätietoja:</t>
  </si>
  <si>
    <t>Valtiovarainministeriö, Kunta- ja alueosasto</t>
  </si>
  <si>
    <t>Roosa Valkama, finanssiasiantuntija</t>
  </si>
  <si>
    <t>Jukka Hytönen, erityisasiantuntija (kansantalousosaston kevään 2024 ennuste)</t>
  </si>
  <si>
    <t>Painelaskelma kuvaa arvioitua väestörakenteen, ennustetun hintakehityksen ja tiedossa olevien tehtävämuutosten mukaista kustannuskehitystä tilanteessa, jossa alueet eivät hidastaisi menojen kasvua lainkaan omin sopeutus- ja tehostamistoimin. Ennustettu hintakehitys on eri asia kuin hyvinvointialueindeksi. Ennustettu hintakehitys kuvaa palkkojen sekä tavaroiden ja palveluiden hintojen kehitystä. Hyvinvointialueindeksin kehitystä puolestaan ennustetaan Tilastokeskuksen julkaiseman yleisen ansiotasoindeksin muutoksen, kuluttajahintaindeksin muutoksen sekä hyvinvointialuetyönantajan sosiaaliturvamaksujen muutosten perusteella.</t>
  </si>
  <si>
    <t>Valtiovarainministeriö, Kansantalousosasto</t>
  </si>
  <si>
    <r>
      <rPr>
        <sz val="11"/>
        <color theme="1"/>
        <rFont val="Arial"/>
        <family val="2"/>
        <scheme val="minor"/>
      </rPr>
      <t>02955 30560 / etunimi.sukunimi@gov.fi</t>
    </r>
  </si>
  <si>
    <r>
      <rPr>
        <sz val="11"/>
        <color theme="1"/>
        <rFont val="Arial"/>
        <family val="2"/>
        <scheme val="minor"/>
      </rPr>
      <t>02955 30014 / etunimi.sukunimi@gov.fi</t>
    </r>
  </si>
  <si>
    <t xml:space="preserve">Lopuksi nettokustannusten muodostamiseksi toimintakatteeseen (toimintakulut - toimintatuotot) on lisätty aluekohtaiset poistot ja rahoitustuotot ja -kulut alueiden Valtiokonttorille raportoimien talousarvio ja -suunnitelmien mukaisena. </t>
  </si>
  <si>
    <t>Tällä välilehdellä kuvataan miten kustannusten painelaskelmassa muodostetaan nettokustannukset (=toimintakate, poistot, rahoitustuotot ja -kulut) aluekohtaisesti vuosille 2024-2026. Vuoden 2023 nettokustannus on muodostettu alueiden tilinpäätösarviotietojen perusteella.</t>
  </si>
  <si>
    <r>
      <t>*</t>
    </r>
    <r>
      <rPr>
        <i/>
        <sz val="11"/>
        <color theme="1"/>
        <rFont val="Arial"/>
        <family val="2"/>
        <scheme val="minor"/>
      </rPr>
      <t xml:space="preserve">Ennusteteknisistä syistä palvelutarpeesta aiheutuva muutos eroaa hieman rahoituslain mukaisista palvelutarpeen kasvuarvioista
</t>
    </r>
  </si>
  <si>
    <t>VM/KAO 8.5.2024</t>
  </si>
  <si>
    <t>Tässä työkirjassa kuvataan valtiovarainministeriön kustannusten painelaskelma. Laskelmassa muodostetaan nettokustannukset (=toimintakate, poistot, rahoitustuotot ja -kulut) aluekohtaisesti. Laskelman mukaisia aluekohtaisia nettokustannuksia on käytetty 8.5.2024 julkaistussa hyvinvointialuetalouden näkymät -taustamuistiossa (kts. Hyvinvointialuetalouden näkymät, vm.fi/hyvinvointialueiden-talous).</t>
  </si>
  <si>
    <t xml:space="preserve">Painelaskelman pohjana on vuoden 2023 tilinpäätösarviotietojen mukainen aluekohtainen toimintakate. Toimintakatetta korotetaan vuosille 2024-2026 Terveyden ja hyvinvoinnin laitoksen aluekohtaisella palvelutarpeen kasvuarviolla ja kansantalousosaston kevään 2024 ennusteella hyvinvointialueiden kustannustason noususta. Kansantalousosaston kevätennusteen (JTS 25.4.2025) hyvinvointialueiden koko maan kehitysarvioon on sisällytetty alueiden sopeutustoimia 600 milj. euroa v. 2024, 750 milj. euroa v. 2025 ja 900 milj. euroa v. 2026. Tässä tarkastelussa em. sopeutustoimien määrä on poistettu kustannuskehityksestä jakamalla sopeutustoimet aluekohtaisesti edellisen vuoden nettokustannusten mukaisessa suhteessa. Painelaskelmassa käytetty kansantalousosaston kevään 2024 ennuste alueiden kustannustason noususta, eli toimintakatteen kehitykseen vaikuttavat tekijät, on kuvattu erikseen riveillä 37-39. </t>
  </si>
  <si>
    <t>Kustannusten painelaskelmassa nettokustannukset muodostetaan aluekohtaisesti vuosille 2024-2026. Painelaskelman pohjana on vuoden 2023 tilinpäätösarviotietojen mukainen aluekohtainen toimintakate. Toimintakatetta korotetaan vuosille 2024-2026 Terveyden ja hyvinvoinnin laitoksen aluekohtaisella palvelutarpeen kasvuarviolla ja kansantalousosaston kevään 2024 ennusteella hyvinvointialueiden kustannustason noususta. Kansantalousosaston kevätennusteessa (JTS 25.4.2025) hyvinvointialueiden koko maan kehitysarvioon on sisällytetty alueiden sopeutustoimia 600 milj. euroa v. 2024, 750 milj. euroa v. 2025 ja 900 milj. euroa v. 2026. Tässä tarkastelussa em. sopeutustoimien määrä on poistettu kustannuskehityksestä, jotta muodostettu aluekohtainen kustannusten painelaskelma kuvaisi todellista kustannuspainetta. Tämä painelaskelma ei sisällä lainkaan alueiden omia sopeutustoimia vuosina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</si>
</sst>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_-;\-* #,##0.00\ _€_-;_-* &quot;-&quot;??\ _€_-;_-@_-"/>
    <numFmt numFmtId="165" formatCode="#,##0_ ;[Red]\-#,##0\ "/>
    <numFmt numFmtId="166" formatCode="_-* #,##0_-;\-* #,##0_-;_-* &quot;-&quot;??_-;_-@_-"/>
    <numFmt numFmtId="167" formatCode="0.000\ %"/>
    <numFmt numFmtId="168" formatCode="0.0\ %"/>
  </numFmts>
  <fonts count="26" x14ac:knownFonts="1">
    <font>
      <sz val="11"/>
      <color theme="1"/>
      <name val="Arial"/>
      <family val="2"/>
      <scheme val="minor"/>
    </font>
    <font>
      <sz val="11"/>
      <color theme="1"/>
      <name val="Arial"/>
      <family val="2"/>
      <scheme val="minor"/>
    </font>
    <font>
      <sz val="10"/>
      <name val="Arial"/>
      <family val="2"/>
    </font>
    <font>
      <sz val="10"/>
      <color theme="1"/>
      <name val="Arial"/>
      <family val="2"/>
      <scheme val="minor"/>
    </font>
    <font>
      <b/>
      <sz val="11"/>
      <color theme="0"/>
      <name val="Arial"/>
      <family val="2"/>
      <scheme val="minor"/>
    </font>
    <font>
      <b/>
      <sz val="11"/>
      <color theme="1"/>
      <name val="Arial"/>
      <family val="2"/>
      <scheme val="minor"/>
    </font>
    <font>
      <sz val="11"/>
      <name val="Arial"/>
      <family val="2"/>
      <scheme val="minor"/>
    </font>
    <font>
      <i/>
      <sz val="11"/>
      <color theme="1"/>
      <name val="Arial"/>
      <family val="2"/>
      <scheme val="minor"/>
    </font>
    <font>
      <sz val="11"/>
      <color rgb="FF000000"/>
      <name val="Arial"/>
      <family val="2"/>
    </font>
    <font>
      <b/>
      <sz val="11"/>
      <color rgb="FF000000"/>
      <name val="Arial"/>
      <family val="2"/>
    </font>
    <font>
      <sz val="18"/>
      <color theme="3"/>
      <name val="Arial"/>
      <family val="2"/>
      <scheme val="major"/>
    </font>
    <font>
      <b/>
      <sz val="11"/>
      <color rgb="FF000000"/>
      <name val="Arial"/>
      <family val="2"/>
      <scheme val="major"/>
    </font>
    <font>
      <b/>
      <sz val="18"/>
      <color theme="3"/>
      <name val="Arial"/>
      <family val="2"/>
      <scheme val="major"/>
    </font>
    <font>
      <sz val="11"/>
      <color theme="1"/>
      <name val="Arial"/>
      <family val="2"/>
      <scheme val="major"/>
    </font>
    <font>
      <b/>
      <sz val="11"/>
      <color rgb="FFFF0000"/>
      <name val="Arial"/>
      <family val="2"/>
      <scheme val="minor"/>
    </font>
    <font>
      <i/>
      <sz val="10"/>
      <color theme="1"/>
      <name val="Arial"/>
      <family val="2"/>
      <scheme val="minor"/>
    </font>
    <font>
      <b/>
      <i/>
      <sz val="11"/>
      <color theme="1"/>
      <name val="Arial"/>
      <family val="2"/>
      <scheme val="minor"/>
    </font>
    <font>
      <i/>
      <sz val="11"/>
      <name val="Arial"/>
      <family val="2"/>
      <scheme val="minor"/>
    </font>
    <font>
      <u/>
      <sz val="11"/>
      <color theme="10"/>
      <name val="Arial"/>
      <family val="2"/>
      <scheme val="minor"/>
    </font>
    <font>
      <b/>
      <sz val="7"/>
      <color rgb="FF5F6368"/>
      <name val="Arial"/>
      <family val="2"/>
      <scheme val="minor"/>
    </font>
    <font>
      <sz val="7"/>
      <color rgb="FF4D5156"/>
      <name val="Arial"/>
      <family val="2"/>
      <scheme val="minor"/>
    </font>
    <font>
      <b/>
      <sz val="12"/>
      <color rgb="FF222222"/>
      <name val="Times New Roman"/>
      <family val="1"/>
    </font>
    <font>
      <sz val="8"/>
      <color rgb="FF212529"/>
      <name val="Arial"/>
      <family val="2"/>
      <scheme val="minor"/>
    </font>
    <font>
      <sz val="8"/>
      <color rgb="FF000000"/>
      <name val="Arial"/>
      <family val="2"/>
      <scheme val="minor"/>
    </font>
    <font>
      <sz val="14"/>
      <color rgb="FF000000"/>
      <name val="Times New Roman"/>
      <family val="1"/>
    </font>
    <font>
      <sz val="9"/>
      <color theme="1"/>
      <name val="Arial"/>
      <family val="2"/>
      <scheme val="minor"/>
    </font>
  </fonts>
  <fills count="9">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bgColor theme="8"/>
      </patternFill>
    </fill>
  </fills>
  <borders count="21">
    <border>
      <left/>
      <right/>
      <top/>
      <bottom/>
      <diagonal/>
    </border>
    <border>
      <left/>
      <right/>
      <top style="thin">
        <color theme="8"/>
      </top>
      <bottom/>
      <diagonal/>
    </border>
    <border>
      <left style="thin">
        <color indexed="64"/>
      </left>
      <right/>
      <top style="thin">
        <color indexed="64"/>
      </top>
      <bottom style="thin">
        <color indexed="64"/>
      </bottom>
      <diagonal/>
    </border>
    <border>
      <left style="thin">
        <color theme="8"/>
      </left>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theme="8"/>
      </top>
      <bottom style="thin">
        <color indexed="64"/>
      </bottom>
      <diagonal/>
    </border>
    <border>
      <left style="thin">
        <color rgb="FF1B396D"/>
      </left>
      <right/>
      <top style="thin">
        <color theme="8"/>
      </top>
      <bottom/>
      <diagonal/>
    </border>
    <border>
      <left style="thin">
        <color rgb="FF1B396D"/>
      </left>
      <right/>
      <top style="thin">
        <color theme="8"/>
      </top>
      <bottom style="thin">
        <color rgb="FF1B396D"/>
      </bottom>
      <diagonal/>
    </border>
    <border>
      <left/>
      <right/>
      <top style="thin">
        <color theme="8"/>
      </top>
      <bottom style="thin">
        <color rgb="FF1B396D"/>
      </bottom>
      <diagonal/>
    </border>
    <border>
      <left/>
      <right style="thin">
        <color indexed="64"/>
      </right>
      <top style="thin">
        <color theme="8"/>
      </top>
      <bottom/>
      <diagonal/>
    </border>
    <border>
      <left/>
      <right style="thin">
        <color indexed="64"/>
      </right>
      <top style="thin">
        <color theme="8"/>
      </top>
      <bottom style="thin">
        <color rgb="FF1B396D"/>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8" fillId="0" borderId="0" applyNumberFormat="0" applyFill="0" applyBorder="0" applyAlignment="0" applyProtection="0"/>
  </cellStyleXfs>
  <cellXfs count="111">
    <xf numFmtId="0" fontId="0" fillId="0" borderId="0" xfId="0"/>
    <xf numFmtId="0" fontId="3" fillId="0" borderId="0" xfId="0" applyFont="1"/>
    <xf numFmtId="0" fontId="0" fillId="0" borderId="0" xfId="0" applyFill="1"/>
    <xf numFmtId="0" fontId="0" fillId="0" borderId="0" xfId="0" applyFont="1"/>
    <xf numFmtId="0" fontId="0" fillId="0" borderId="0" xfId="0" applyFont="1" applyFill="1"/>
    <xf numFmtId="0" fontId="5" fillId="0" borderId="0" xfId="0" applyFont="1" applyFill="1" applyBorder="1"/>
    <xf numFmtId="0" fontId="0" fillId="0" borderId="0" xfId="0" applyFont="1" applyFill="1" applyBorder="1"/>
    <xf numFmtId="165" fontId="0" fillId="0" borderId="0" xfId="0" applyNumberFormat="1" applyFont="1" applyFill="1" applyBorder="1"/>
    <xf numFmtId="10" fontId="6" fillId="0" borderId="0" xfId="2" applyNumberFormat="1" applyFont="1" applyFill="1" applyBorder="1"/>
    <xf numFmtId="166" fontId="0" fillId="0" borderId="0" xfId="0" applyNumberFormat="1" applyFont="1"/>
    <xf numFmtId="166" fontId="5" fillId="5" borderId="0" xfId="0" applyNumberFormat="1" applyFont="1" applyFill="1"/>
    <xf numFmtId="0" fontId="5" fillId="5" borderId="0" xfId="0" applyFont="1" applyFill="1"/>
    <xf numFmtId="0" fontId="4" fillId="4" borderId="3" xfId="0" applyFont="1" applyFill="1" applyBorder="1"/>
    <xf numFmtId="165" fontId="4" fillId="4" borderId="1" xfId="0" applyNumberFormat="1" applyFont="1" applyFill="1" applyBorder="1" applyAlignment="1">
      <alignment horizontal="right"/>
    </xf>
    <xf numFmtId="0" fontId="0" fillId="0" borderId="3" xfId="0" applyFont="1" applyBorder="1"/>
    <xf numFmtId="166" fontId="0" fillId="0" borderId="1" xfId="4" applyNumberFormat="1" applyFont="1" applyBorder="1"/>
    <xf numFmtId="0" fontId="5" fillId="0" borderId="4" xfId="0" applyFont="1" applyBorder="1"/>
    <xf numFmtId="165" fontId="4" fillId="0" borderId="0" xfId="0" applyNumberFormat="1" applyFont="1" applyFill="1" applyBorder="1"/>
    <xf numFmtId="10" fontId="4" fillId="0" borderId="0" xfId="2" applyNumberFormat="1" applyFont="1" applyFill="1" applyBorder="1"/>
    <xf numFmtId="0" fontId="0" fillId="0" borderId="1" xfId="0" applyFont="1" applyFill="1" applyBorder="1"/>
    <xf numFmtId="10" fontId="0" fillId="0" borderId="0" xfId="2" applyNumberFormat="1" applyFont="1" applyFill="1" applyBorder="1"/>
    <xf numFmtId="10" fontId="8" fillId="0" borderId="0" xfId="2" applyNumberFormat="1" applyFont="1" applyFill="1" applyBorder="1"/>
    <xf numFmtId="10" fontId="0" fillId="0" borderId="1" xfId="2" applyNumberFormat="1" applyFont="1" applyFill="1" applyBorder="1"/>
    <xf numFmtId="10" fontId="9" fillId="0" borderId="0" xfId="2" applyNumberFormat="1" applyFont="1" applyFill="1" applyBorder="1"/>
    <xf numFmtId="0" fontId="4" fillId="0" borderId="0" xfId="0" applyFont="1" applyFill="1" applyBorder="1"/>
    <xf numFmtId="167" fontId="0" fillId="0" borderId="0" xfId="2" applyNumberFormat="1" applyFont="1" applyFill="1" applyBorder="1"/>
    <xf numFmtId="0" fontId="5" fillId="3" borderId="0" xfId="0" applyFont="1" applyFill="1"/>
    <xf numFmtId="165" fontId="0" fillId="0" borderId="0" xfId="4" applyNumberFormat="1" applyFont="1"/>
    <xf numFmtId="0" fontId="4" fillId="4" borderId="6" xfId="0" applyFont="1" applyFill="1" applyBorder="1"/>
    <xf numFmtId="165" fontId="4" fillId="4" borderId="6" xfId="0" applyNumberFormat="1" applyFont="1" applyFill="1" applyBorder="1" applyAlignment="1">
      <alignment horizontal="right"/>
    </xf>
    <xf numFmtId="165" fontId="0" fillId="0" borderId="3" xfId="0" applyNumberFormat="1" applyFont="1" applyBorder="1"/>
    <xf numFmtId="165" fontId="0" fillId="0" borderId="1" xfId="4" applyNumberFormat="1" applyFont="1" applyBorder="1"/>
    <xf numFmtId="165" fontId="5" fillId="0" borderId="4" xfId="0" applyNumberFormat="1" applyFont="1" applyBorder="1"/>
    <xf numFmtId="165" fontId="0" fillId="0" borderId="5" xfId="0" applyNumberFormat="1" applyFont="1" applyBorder="1"/>
    <xf numFmtId="168" fontId="5" fillId="0" borderId="0" xfId="0" applyNumberFormat="1" applyFont="1" applyFill="1" applyBorder="1"/>
    <xf numFmtId="166" fontId="0" fillId="0" borderId="0" xfId="4" applyNumberFormat="1" applyFont="1" applyFill="1" applyBorder="1"/>
    <xf numFmtId="165" fontId="4" fillId="0" borderId="0" xfId="0" applyNumberFormat="1" applyFont="1" applyFill="1" applyBorder="1" applyAlignment="1">
      <alignment horizontal="right"/>
    </xf>
    <xf numFmtId="165" fontId="4" fillId="4" borderId="2" xfId="0" applyNumberFormat="1" applyFont="1" applyFill="1" applyBorder="1" applyAlignment="1">
      <alignment horizontal="right"/>
    </xf>
    <xf numFmtId="165" fontId="0" fillId="0" borderId="0" xfId="4" applyNumberFormat="1" applyFont="1" applyFill="1" applyBorder="1"/>
    <xf numFmtId="165" fontId="7" fillId="0" borderId="0" xfId="4" applyNumberFormat="1" applyFont="1" applyFill="1" applyBorder="1"/>
    <xf numFmtId="165" fontId="5" fillId="0" borderId="0" xfId="0" applyNumberFormat="1" applyFont="1" applyBorder="1"/>
    <xf numFmtId="165" fontId="0" fillId="0" borderId="0" xfId="0" applyNumberFormat="1" applyFont="1" applyBorder="1"/>
    <xf numFmtId="166" fontId="0" fillId="0" borderId="0" xfId="0" applyNumberFormat="1" applyFont="1" applyFill="1" applyBorder="1"/>
    <xf numFmtId="166" fontId="0" fillId="0" borderId="8" xfId="4" applyNumberFormat="1" applyFont="1" applyBorder="1"/>
    <xf numFmtId="0" fontId="5" fillId="7" borderId="0" xfId="0" applyFont="1" applyFill="1" applyBorder="1"/>
    <xf numFmtId="166" fontId="0" fillId="3" borderId="0" xfId="4" applyNumberFormat="1" applyFont="1" applyFill="1" applyBorder="1"/>
    <xf numFmtId="0" fontId="11" fillId="6" borderId="0" xfId="0" applyFont="1" applyFill="1" applyAlignment="1">
      <alignment vertical="center"/>
    </xf>
    <xf numFmtId="0" fontId="11" fillId="6" borderId="0" xfId="0" applyFont="1" applyFill="1" applyAlignment="1">
      <alignment horizontal="right" vertical="center"/>
    </xf>
    <xf numFmtId="166" fontId="11" fillId="6" borderId="0" xfId="4" applyNumberFormat="1" applyFont="1" applyFill="1" applyAlignment="1">
      <alignment horizontal="right" vertical="center"/>
    </xf>
    <xf numFmtId="10" fontId="0" fillId="0" borderId="0" xfId="0" applyNumberFormat="1" applyFont="1" applyFill="1" applyBorder="1"/>
    <xf numFmtId="168" fontId="0" fillId="0" borderId="0" xfId="0" applyNumberFormat="1" applyFont="1" applyFill="1" applyBorder="1"/>
    <xf numFmtId="10" fontId="0" fillId="0" borderId="1" xfId="2" applyNumberFormat="1" applyFont="1" applyBorder="1"/>
    <xf numFmtId="0" fontId="4" fillId="8" borderId="0" xfId="0" applyFont="1" applyFill="1" applyBorder="1"/>
    <xf numFmtId="0" fontId="4" fillId="8" borderId="0" xfId="0" applyFont="1" applyFill="1" applyAlignment="1">
      <alignment horizontal="right"/>
    </xf>
    <xf numFmtId="0" fontId="4" fillId="8" borderId="0" xfId="0" applyFont="1" applyFill="1" applyBorder="1" applyAlignment="1">
      <alignment horizontal="right"/>
    </xf>
    <xf numFmtId="165" fontId="7" fillId="7" borderId="0" xfId="4" applyNumberFormat="1" applyFont="1" applyFill="1" applyBorder="1"/>
    <xf numFmtId="165" fontId="5" fillId="7" borderId="0" xfId="0" applyNumberFormat="1" applyFont="1" applyFill="1" applyBorder="1"/>
    <xf numFmtId="165" fontId="0" fillId="7" borderId="0" xfId="0" applyNumberFormat="1" applyFont="1" applyFill="1" applyBorder="1"/>
    <xf numFmtId="165" fontId="0" fillId="7" borderId="0" xfId="4" applyNumberFormat="1" applyFont="1" applyFill="1"/>
    <xf numFmtId="0" fontId="5" fillId="3" borderId="0" xfId="0" applyFont="1" applyFill="1" applyBorder="1"/>
    <xf numFmtId="165" fontId="5" fillId="0" borderId="0" xfId="4" applyNumberFormat="1" applyFont="1" applyFill="1" applyBorder="1"/>
    <xf numFmtId="0" fontId="12" fillId="0" borderId="0" xfId="5" applyFont="1"/>
    <xf numFmtId="0" fontId="0" fillId="0" borderId="9" xfId="0" applyFont="1" applyBorder="1"/>
    <xf numFmtId="0" fontId="0" fillId="0" borderId="10" xfId="0" applyFont="1" applyBorder="1"/>
    <xf numFmtId="10" fontId="0" fillId="0" borderId="11" xfId="2" applyNumberFormat="1" applyFont="1" applyBorder="1"/>
    <xf numFmtId="0" fontId="4" fillId="8" borderId="7" xfId="0" applyFont="1" applyFill="1" applyBorder="1" applyAlignment="1">
      <alignment horizontal="right"/>
    </xf>
    <xf numFmtId="10" fontId="0" fillId="0" borderId="7" xfId="2" applyNumberFormat="1" applyFont="1" applyFill="1" applyBorder="1"/>
    <xf numFmtId="10" fontId="0" fillId="0" borderId="12" xfId="2" applyNumberFormat="1" applyFont="1" applyFill="1" applyBorder="1"/>
    <xf numFmtId="10" fontId="0" fillId="0" borderId="12" xfId="2" applyNumberFormat="1" applyFont="1" applyBorder="1"/>
    <xf numFmtId="10" fontId="0" fillId="0" borderId="13" xfId="2" applyNumberFormat="1" applyFont="1" applyBorder="1"/>
    <xf numFmtId="0" fontId="0" fillId="3" borderId="0" xfId="0" applyFont="1" applyFill="1"/>
    <xf numFmtId="168" fontId="0" fillId="0" borderId="0" xfId="2" applyNumberFormat="1" applyFont="1" applyFill="1"/>
    <xf numFmtId="168" fontId="0" fillId="0" borderId="0" xfId="2" applyNumberFormat="1" applyFont="1" applyFill="1" applyBorder="1"/>
    <xf numFmtId="165" fontId="14" fillId="0" borderId="0" xfId="0" applyNumberFormat="1" applyFont="1" applyFill="1" applyBorder="1"/>
    <xf numFmtId="166" fontId="15" fillId="0" borderId="0" xfId="4" applyNumberFormat="1" applyFont="1" applyBorder="1" applyAlignment="1">
      <alignment vertical="top" wrapText="1"/>
    </xf>
    <xf numFmtId="0" fontId="16" fillId="0" borderId="0" xfId="0" applyFont="1" applyFill="1" applyAlignment="1">
      <alignment vertical="top" wrapText="1"/>
    </xf>
    <xf numFmtId="0" fontId="16" fillId="0" borderId="0" xfId="0" applyFont="1" applyFill="1" applyAlignment="1">
      <alignment vertical="top"/>
    </xf>
    <xf numFmtId="168" fontId="0" fillId="0" borderId="0" xfId="0" applyNumberFormat="1" applyFont="1" applyFill="1" applyBorder="1" applyAlignment="1"/>
    <xf numFmtId="10" fontId="0" fillId="0" borderId="0" xfId="2" applyNumberFormat="1" applyFont="1" applyFill="1" applyBorder="1" applyAlignment="1"/>
    <xf numFmtId="0" fontId="0" fillId="0" borderId="0" xfId="0" applyFont="1" applyFill="1" applyBorder="1" applyAlignment="1"/>
    <xf numFmtId="0" fontId="0" fillId="0" borderId="0" xfId="0" applyFont="1" applyFill="1" applyAlignment="1"/>
    <xf numFmtId="0" fontId="0" fillId="0" borderId="0" xfId="0" applyFill="1" applyAlignment="1"/>
    <xf numFmtId="0" fontId="4" fillId="2" borderId="14" xfId="0" applyFont="1" applyFill="1" applyBorder="1"/>
    <xf numFmtId="165" fontId="4" fillId="2" borderId="15" xfId="0" applyNumberFormat="1" applyFont="1" applyFill="1" applyBorder="1" applyAlignment="1">
      <alignment horizontal="right"/>
    </xf>
    <xf numFmtId="165" fontId="4" fillId="2" borderId="16" xfId="0" applyNumberFormat="1" applyFont="1" applyFill="1" applyBorder="1" applyAlignment="1">
      <alignment horizontal="right"/>
    </xf>
    <xf numFmtId="0" fontId="5" fillId="0" borderId="17" xfId="0" applyFont="1" applyBorder="1"/>
    <xf numFmtId="165" fontId="5" fillId="0" borderId="7" xfId="4" applyNumberFormat="1" applyFont="1" applyFill="1" applyBorder="1"/>
    <xf numFmtId="0" fontId="5" fillId="0" borderId="17" xfId="0" applyFont="1" applyFill="1" applyBorder="1"/>
    <xf numFmtId="168" fontId="5" fillId="0" borderId="7" xfId="0" applyNumberFormat="1" applyFont="1" applyFill="1" applyBorder="1"/>
    <xf numFmtId="0" fontId="0" fillId="0" borderId="17" xfId="0" applyFont="1" applyFill="1" applyBorder="1" applyAlignment="1">
      <alignment horizontal="left" indent="2"/>
    </xf>
    <xf numFmtId="168" fontId="0" fillId="0" borderId="7" xfId="0" applyNumberFormat="1" applyFont="1" applyFill="1" applyBorder="1"/>
    <xf numFmtId="0" fontId="0" fillId="0" borderId="18" xfId="0" applyFont="1" applyFill="1" applyBorder="1" applyAlignment="1">
      <alignment horizontal="left" indent="2"/>
    </xf>
    <xf numFmtId="168" fontId="0" fillId="0" borderId="19" xfId="0" applyNumberFormat="1" applyFont="1" applyFill="1" applyBorder="1"/>
    <xf numFmtId="168" fontId="0" fillId="0" borderId="20" xfId="0" applyNumberFormat="1" applyFont="1" applyFill="1" applyBorder="1"/>
    <xf numFmtId="0" fontId="17" fillId="0" borderId="0" xfId="0" applyFont="1" applyFill="1" applyAlignment="1">
      <alignment vertical="top"/>
    </xf>
    <xf numFmtId="0" fontId="18" fillId="0" borderId="0" xfId="6"/>
    <xf numFmtId="0" fontId="19" fillId="0" borderId="0" xfId="0" applyFont="1"/>
    <xf numFmtId="0" fontId="20" fillId="0" borderId="0" xfId="0" applyFont="1"/>
    <xf numFmtId="0" fontId="21" fillId="0" borderId="0" xfId="0" applyFont="1" applyAlignment="1">
      <alignment vertical="center" wrapText="1"/>
    </xf>
    <xf numFmtId="0" fontId="22" fillId="0" borderId="0" xfId="0" applyFont="1"/>
    <xf numFmtId="0" fontId="23" fillId="0" borderId="0" xfId="0" applyFont="1"/>
    <xf numFmtId="14" fontId="0" fillId="0" borderId="0" xfId="0" applyNumberFormat="1" applyFont="1"/>
    <xf numFmtId="0" fontId="24" fillId="0" borderId="0" xfId="0" applyFont="1"/>
    <xf numFmtId="0" fontId="25" fillId="0" borderId="0" xfId="0" applyFont="1"/>
    <xf numFmtId="14" fontId="0" fillId="0" borderId="0" xfId="0" applyNumberFormat="1" applyFont="1" applyAlignment="1">
      <alignment horizontal="left"/>
    </xf>
    <xf numFmtId="0" fontId="0" fillId="0" borderId="0" xfId="0" applyFont="1" applyAlignment="1"/>
    <xf numFmtId="0" fontId="13" fillId="0" borderId="0" xfId="0" applyFont="1" applyAlignment="1">
      <alignment horizontal="left" wrapText="1"/>
    </xf>
    <xf numFmtId="0" fontId="0" fillId="0" borderId="0" xfId="0" applyFont="1" applyAlignment="1">
      <alignment horizontal="left" wrapText="1"/>
    </xf>
    <xf numFmtId="0" fontId="1" fillId="0" borderId="0" xfId="0" applyFont="1" applyAlignment="1">
      <alignment wrapText="1"/>
    </xf>
    <xf numFmtId="14" fontId="0" fillId="0" borderId="0" xfId="0" applyNumberFormat="1" applyFont="1" applyAlignment="1">
      <alignment horizontal="left" wrapText="1"/>
    </xf>
    <xf numFmtId="165" fontId="0" fillId="0" borderId="0" xfId="0" applyNumberFormat="1" applyFont="1" applyFill="1" applyBorder="1" applyAlignment="1">
      <alignment horizontal="center"/>
    </xf>
  </cellXfs>
  <cellStyles count="7">
    <cellStyle name="ANCLAS,REZONES Y SUS PARTES,DE FUNDICION,DE HIERRO O DE ACERO" xfId="3"/>
    <cellStyle name="Erotin 2" xfId="1"/>
    <cellStyle name="Hyperlinkki" xfId="6" builtinId="8"/>
    <cellStyle name="Normaali" xfId="0" builtinId="0"/>
    <cellStyle name="Otsikko" xfId="5" builtinId="15"/>
    <cellStyle name="Pilkku" xfId="4" builtinId="3"/>
    <cellStyle name="Prosenttia" xfId="2" builtinId="5"/>
  </cellStyles>
  <dxfs count="0"/>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zoomScale="74" workbookViewId="0"/>
  </sheetViews>
  <sheetFormatPr defaultRowHeight="14" x14ac:dyDescent="0.3"/>
  <sheetData>
    <row r="1" spans="1:11" ht="23" x14ac:dyDescent="0.5">
      <c r="A1" s="61" t="s">
        <v>37</v>
      </c>
    </row>
    <row r="2" spans="1:11" x14ac:dyDescent="0.3">
      <c r="A2" s="101" t="s">
        <v>61</v>
      </c>
    </row>
    <row r="3" spans="1:11" ht="80.5" customHeight="1" x14ac:dyDescent="0.3">
      <c r="A3" s="109" t="s">
        <v>62</v>
      </c>
      <c r="B3" s="109"/>
      <c r="C3" s="109"/>
      <c r="D3" s="109"/>
      <c r="E3" s="109"/>
      <c r="F3" s="109"/>
      <c r="G3" s="109"/>
      <c r="H3" s="109"/>
      <c r="I3" s="109"/>
      <c r="J3" s="109"/>
    </row>
    <row r="4" spans="1:11" ht="150.5" customHeight="1" x14ac:dyDescent="0.4">
      <c r="A4" s="106" t="s">
        <v>64</v>
      </c>
      <c r="B4" s="106"/>
      <c r="C4" s="106"/>
      <c r="D4" s="106"/>
      <c r="E4" s="106"/>
      <c r="F4" s="106"/>
      <c r="G4" s="106"/>
      <c r="H4" s="106"/>
      <c r="I4" s="106"/>
      <c r="J4" s="106"/>
      <c r="K4" s="102"/>
    </row>
    <row r="5" spans="1:11" ht="57.5" customHeight="1" x14ac:dyDescent="0.4">
      <c r="A5" s="106" t="s">
        <v>58</v>
      </c>
      <c r="B5" s="106"/>
      <c r="C5" s="106"/>
      <c r="D5" s="106"/>
      <c r="E5" s="106"/>
      <c r="F5" s="106"/>
      <c r="G5" s="106"/>
      <c r="H5" s="106"/>
      <c r="I5" s="106"/>
      <c r="J5" s="106"/>
      <c r="K5" s="102"/>
    </row>
    <row r="6" spans="1:11" ht="122.5" customHeight="1" x14ac:dyDescent="0.4">
      <c r="A6" s="107" t="s">
        <v>54</v>
      </c>
      <c r="B6" s="107"/>
      <c r="C6" s="107"/>
      <c r="D6" s="107"/>
      <c r="E6" s="107"/>
      <c r="F6" s="107"/>
      <c r="G6" s="107"/>
      <c r="H6" s="107"/>
      <c r="I6" s="107"/>
      <c r="J6" s="107"/>
      <c r="K6" s="102"/>
    </row>
    <row r="7" spans="1:11" ht="43" customHeight="1" x14ac:dyDescent="0.4">
      <c r="A7" s="108" t="s">
        <v>50</v>
      </c>
      <c r="B7" s="108"/>
      <c r="C7" s="108"/>
      <c r="D7" s="108"/>
      <c r="E7" s="108"/>
      <c r="F7" s="108"/>
      <c r="G7" s="108"/>
      <c r="H7" s="108"/>
      <c r="I7" s="108"/>
      <c r="K7" s="102"/>
    </row>
    <row r="8" spans="1:11" ht="18" x14ac:dyDescent="0.4">
      <c r="A8" s="105" t="s">
        <v>52</v>
      </c>
      <c r="B8" s="105"/>
      <c r="C8" s="105"/>
      <c r="D8" s="105"/>
      <c r="E8" s="105"/>
      <c r="F8" s="105"/>
      <c r="G8" s="105"/>
      <c r="H8" s="105"/>
      <c r="I8" s="105"/>
      <c r="K8" s="102"/>
    </row>
    <row r="9" spans="1:11" x14ac:dyDescent="0.3">
      <c r="A9" s="105" t="s">
        <v>51</v>
      </c>
      <c r="B9" s="105"/>
      <c r="C9" s="105"/>
      <c r="D9" s="105"/>
      <c r="E9" s="105"/>
      <c r="F9" s="105"/>
      <c r="G9" s="105"/>
      <c r="H9" s="105"/>
      <c r="I9" s="105"/>
      <c r="K9" s="103"/>
    </row>
    <row r="10" spans="1:11" x14ac:dyDescent="0.3">
      <c r="A10" s="105" t="s">
        <v>56</v>
      </c>
      <c r="B10" s="105"/>
      <c r="C10" s="105"/>
      <c r="D10" s="105"/>
      <c r="E10" s="105"/>
      <c r="F10" s="105"/>
      <c r="G10" s="105"/>
      <c r="H10" s="105"/>
      <c r="I10" s="105"/>
    </row>
    <row r="11" spans="1:11" x14ac:dyDescent="0.3">
      <c r="A11" s="105"/>
      <c r="B11" s="105"/>
      <c r="C11" s="105"/>
      <c r="D11" s="105"/>
      <c r="E11" s="105"/>
      <c r="F11" s="105"/>
      <c r="G11" s="105"/>
      <c r="H11" s="105"/>
      <c r="I11" s="105"/>
    </row>
    <row r="12" spans="1:11" x14ac:dyDescent="0.3">
      <c r="A12" s="105" t="s">
        <v>53</v>
      </c>
      <c r="B12" s="105"/>
      <c r="C12" s="105"/>
      <c r="D12" s="105"/>
      <c r="E12" s="105"/>
      <c r="F12" s="105"/>
      <c r="G12" s="105"/>
      <c r="H12" s="105"/>
      <c r="I12" s="105"/>
    </row>
    <row r="13" spans="1:11" x14ac:dyDescent="0.3">
      <c r="A13" s="105" t="s">
        <v>55</v>
      </c>
      <c r="B13" s="105"/>
      <c r="C13" s="105"/>
      <c r="D13" s="105"/>
      <c r="E13" s="105"/>
      <c r="F13" s="105"/>
      <c r="G13" s="105"/>
      <c r="H13" s="105"/>
      <c r="I13" s="105"/>
    </row>
    <row r="14" spans="1:11" x14ac:dyDescent="0.3">
      <c r="A14" s="105" t="s">
        <v>57</v>
      </c>
      <c r="B14" s="105"/>
      <c r="C14" s="105"/>
      <c r="D14" s="105"/>
      <c r="E14" s="105"/>
      <c r="F14" s="105"/>
      <c r="G14" s="105"/>
      <c r="H14" s="105"/>
      <c r="I14" s="105"/>
    </row>
    <row r="17" spans="3:3" x14ac:dyDescent="0.3">
      <c r="C17" s="95"/>
    </row>
    <row r="18" spans="3:3" x14ac:dyDescent="0.3">
      <c r="C18" s="96"/>
    </row>
    <row r="19" spans="3:3" x14ac:dyDescent="0.3">
      <c r="C19" s="97"/>
    </row>
    <row r="20" spans="3:3" x14ac:dyDescent="0.3">
      <c r="C20" s="95"/>
    </row>
    <row r="21" spans="3:3" x14ac:dyDescent="0.3">
      <c r="C21" s="95"/>
    </row>
    <row r="22" spans="3:3" ht="15" x14ac:dyDescent="0.3">
      <c r="C22" s="98"/>
    </row>
    <row r="23" spans="3:3" x14ac:dyDescent="0.3">
      <c r="C23" s="95"/>
    </row>
    <row r="24" spans="3:3" x14ac:dyDescent="0.3">
      <c r="C24" s="95"/>
    </row>
    <row r="25" spans="3:3" x14ac:dyDescent="0.3">
      <c r="C25" s="95"/>
    </row>
    <row r="26" spans="3:3" x14ac:dyDescent="0.3">
      <c r="C26" s="99"/>
    </row>
    <row r="27" spans="3:3" x14ac:dyDescent="0.3">
      <c r="C27" s="96"/>
    </row>
    <row r="28" spans="3:3" x14ac:dyDescent="0.3">
      <c r="C28" s="100"/>
    </row>
  </sheetData>
  <mergeCells count="12">
    <mergeCell ref="A3:J3"/>
    <mergeCell ref="A4:J4"/>
    <mergeCell ref="A10:I10"/>
    <mergeCell ref="A11:I11"/>
    <mergeCell ref="A12:I12"/>
    <mergeCell ref="A14:I14"/>
    <mergeCell ref="A13:I13"/>
    <mergeCell ref="A5:J5"/>
    <mergeCell ref="A6:J6"/>
    <mergeCell ref="A7:I7"/>
    <mergeCell ref="A8:I8"/>
    <mergeCell ref="A9:I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7"/>
  <sheetViews>
    <sheetView zoomScale="62" zoomScaleNormal="66" workbookViewId="0"/>
  </sheetViews>
  <sheetFormatPr defaultRowHeight="14" x14ac:dyDescent="0.3"/>
  <cols>
    <col min="1" max="1" width="45.9140625" style="3" customWidth="1"/>
    <col min="2" max="2" width="20.6640625" style="3" customWidth="1"/>
    <col min="3" max="3" width="21.5" style="3" customWidth="1"/>
    <col min="4" max="4" width="19.6640625" style="3" customWidth="1"/>
    <col min="5" max="5" width="21.1640625" style="3" customWidth="1"/>
    <col min="6" max="6" width="14.58203125" style="6" customWidth="1"/>
    <col min="7" max="7" width="14" style="3" customWidth="1"/>
    <col min="8" max="8" width="18" style="3" customWidth="1"/>
    <col min="9" max="9" width="11.25" customWidth="1"/>
    <col min="10" max="10" width="22.4140625" customWidth="1"/>
    <col min="12" max="12" width="11.58203125" customWidth="1"/>
    <col min="13" max="13" width="10.25" customWidth="1"/>
    <col min="19" max="19" width="14.4140625" customWidth="1"/>
  </cols>
  <sheetData>
    <row r="1" spans="1:10" ht="23" x14ac:dyDescent="0.5">
      <c r="A1" s="61" t="s">
        <v>37</v>
      </c>
    </row>
    <row r="2" spans="1:10" x14ac:dyDescent="0.3">
      <c r="A2" s="104" t="str">
        <f>INFO!A2</f>
        <v>VM/KAO 8.5.2024</v>
      </c>
    </row>
    <row r="3" spans="1:10" s="3" customFormat="1" ht="38" customHeight="1" x14ac:dyDescent="0.3">
      <c r="A3" s="106" t="s">
        <v>59</v>
      </c>
      <c r="B3" s="106"/>
      <c r="C3" s="106"/>
      <c r="D3" s="106"/>
      <c r="E3" s="106"/>
      <c r="F3" s="6"/>
    </row>
    <row r="4" spans="1:10" s="3" customFormat="1" ht="110" customHeight="1" x14ac:dyDescent="0.3">
      <c r="A4" s="106" t="s">
        <v>63</v>
      </c>
      <c r="B4" s="106"/>
      <c r="C4" s="106"/>
      <c r="D4" s="106"/>
      <c r="E4" s="106"/>
      <c r="F4" s="6"/>
    </row>
    <row r="5" spans="1:10" s="3" customFormat="1" ht="45" customHeight="1" x14ac:dyDescent="0.3">
      <c r="A5" s="106" t="s">
        <v>58</v>
      </c>
      <c r="B5" s="106"/>
      <c r="C5" s="106"/>
      <c r="D5" s="106"/>
      <c r="E5" s="106"/>
      <c r="F5" s="6"/>
    </row>
    <row r="6" spans="1:10" ht="37.5" customHeight="1" x14ac:dyDescent="0.3">
      <c r="A6" s="110"/>
      <c r="B6" s="110"/>
      <c r="C6" s="110"/>
      <c r="D6" s="110"/>
      <c r="E6" s="110"/>
      <c r="G6" s="4"/>
    </row>
    <row r="7" spans="1:10" s="3" customFormat="1" x14ac:dyDescent="0.3">
      <c r="A7" s="11" t="s">
        <v>48</v>
      </c>
      <c r="B7" s="10"/>
      <c r="C7" s="10"/>
      <c r="D7" s="10"/>
      <c r="E7" s="10"/>
      <c r="F7" s="5"/>
      <c r="G7" s="4"/>
    </row>
    <row r="8" spans="1:10" s="3" customFormat="1" ht="33.5" customHeight="1" x14ac:dyDescent="0.3">
      <c r="A8" s="12" t="s">
        <v>25</v>
      </c>
      <c r="B8" s="13" t="s">
        <v>39</v>
      </c>
      <c r="C8" s="13" t="s">
        <v>28</v>
      </c>
      <c r="D8" s="13" t="s">
        <v>29</v>
      </c>
      <c r="E8" s="13" t="s">
        <v>30</v>
      </c>
      <c r="F8" s="73"/>
      <c r="G8" s="4"/>
      <c r="H8" s="4"/>
      <c r="I8" s="4"/>
      <c r="J8" s="4"/>
    </row>
    <row r="9" spans="1:10" s="3" customFormat="1" x14ac:dyDescent="0.3">
      <c r="A9" s="14" t="s">
        <v>0</v>
      </c>
      <c r="B9" s="15">
        <v>2571.2596172199992</v>
      </c>
      <c r="C9" s="15">
        <f t="shared" ref="C9:E30" si="0">-C72+B98-B124</f>
        <v>2717.7470147414779</v>
      </c>
      <c r="D9" s="15">
        <f t="shared" si="0"/>
        <v>2828.0697058256505</v>
      </c>
      <c r="E9" s="15">
        <f t="shared" si="0"/>
        <v>2970.4415806010306</v>
      </c>
      <c r="F9" s="35"/>
      <c r="G9" s="72"/>
      <c r="H9" s="72"/>
      <c r="I9" s="72"/>
      <c r="J9" s="4"/>
    </row>
    <row r="10" spans="1:10" s="3" customFormat="1" x14ac:dyDescent="0.3">
      <c r="A10" s="14" t="s">
        <v>1</v>
      </c>
      <c r="B10" s="15">
        <v>1105.8994235</v>
      </c>
      <c r="C10" s="15">
        <f t="shared" si="0"/>
        <v>1173.6488094132508</v>
      </c>
      <c r="D10" s="15">
        <f t="shared" si="0"/>
        <v>1232.3295354677925</v>
      </c>
      <c r="E10" s="15">
        <f t="shared" si="0"/>
        <v>1302.8428786790676</v>
      </c>
      <c r="F10" s="35"/>
      <c r="G10" s="72"/>
      <c r="H10" s="72"/>
      <c r="I10" s="72"/>
      <c r="J10" s="4"/>
    </row>
    <row r="11" spans="1:10" s="3" customFormat="1" x14ac:dyDescent="0.3">
      <c r="A11" s="14" t="s">
        <v>2</v>
      </c>
      <c r="B11" s="15">
        <v>1777.4138107299998</v>
      </c>
      <c r="C11" s="15">
        <f t="shared" si="0"/>
        <v>1883.286484549327</v>
      </c>
      <c r="D11" s="15">
        <f t="shared" si="0"/>
        <v>1965.8351456818289</v>
      </c>
      <c r="E11" s="15">
        <f t="shared" si="0"/>
        <v>2073.3283681091707</v>
      </c>
      <c r="F11" s="35"/>
      <c r="G11" s="72"/>
      <c r="H11" s="72"/>
      <c r="I11" s="72"/>
      <c r="J11" s="4"/>
    </row>
    <row r="12" spans="1:10" s="3" customFormat="1" x14ac:dyDescent="0.3">
      <c r="A12" s="14" t="s">
        <v>3</v>
      </c>
      <c r="B12" s="15">
        <v>411.11801643000001</v>
      </c>
      <c r="C12" s="15">
        <f t="shared" si="0"/>
        <v>434.71648802729305</v>
      </c>
      <c r="D12" s="15">
        <f t="shared" si="0"/>
        <v>454.01613337173728</v>
      </c>
      <c r="E12" s="15">
        <f t="shared" si="0"/>
        <v>479.43275228954883</v>
      </c>
      <c r="F12" s="35"/>
      <c r="G12" s="72"/>
      <c r="H12" s="72"/>
      <c r="I12" s="72"/>
      <c r="J12" s="4"/>
    </row>
    <row r="13" spans="1:10" s="3" customFormat="1" x14ac:dyDescent="0.3">
      <c r="A13" s="14" t="s">
        <v>4</v>
      </c>
      <c r="B13" s="15">
        <v>833.12448387999984</v>
      </c>
      <c r="C13" s="15">
        <f t="shared" si="0"/>
        <v>883.38652682095562</v>
      </c>
      <c r="D13" s="15">
        <f t="shared" si="0"/>
        <v>925.77226467564878</v>
      </c>
      <c r="E13" s="15">
        <f t="shared" si="0"/>
        <v>977.6132810964358</v>
      </c>
      <c r="F13" s="35"/>
      <c r="G13" s="72"/>
      <c r="H13" s="72"/>
      <c r="I13" s="72"/>
      <c r="J13" s="4"/>
    </row>
    <row r="14" spans="1:10" s="3" customFormat="1" x14ac:dyDescent="0.3">
      <c r="A14" s="14" t="s">
        <v>5</v>
      </c>
      <c r="B14" s="15">
        <v>2104.9667334800001</v>
      </c>
      <c r="C14" s="15">
        <f t="shared" si="0"/>
        <v>2215.3211273749107</v>
      </c>
      <c r="D14" s="15">
        <f t="shared" si="0"/>
        <v>2307.0326663106857</v>
      </c>
      <c r="E14" s="15">
        <f t="shared" si="0"/>
        <v>2414.3055468396738</v>
      </c>
      <c r="F14" s="35"/>
      <c r="G14" s="72"/>
      <c r="H14" s="72"/>
      <c r="I14" s="72"/>
      <c r="J14" s="4"/>
    </row>
    <row r="15" spans="1:10" s="3" customFormat="1" x14ac:dyDescent="0.3">
      <c r="A15" s="14" t="s">
        <v>6</v>
      </c>
      <c r="B15" s="15">
        <v>1028.35576137</v>
      </c>
      <c r="C15" s="15">
        <f t="shared" si="0"/>
        <v>1072.4749432367482</v>
      </c>
      <c r="D15" s="15">
        <f t="shared" si="0"/>
        <v>1111.6500145932444</v>
      </c>
      <c r="E15" s="15">
        <f t="shared" si="0"/>
        <v>1158.4726051075804</v>
      </c>
      <c r="F15" s="35"/>
      <c r="G15" s="72"/>
      <c r="H15" s="72"/>
      <c r="I15" s="72"/>
      <c r="J15" s="4"/>
    </row>
    <row r="16" spans="1:10" s="3" customFormat="1" x14ac:dyDescent="0.3">
      <c r="A16" s="14" t="s">
        <v>7</v>
      </c>
      <c r="B16" s="15">
        <v>780.35663046999991</v>
      </c>
      <c r="C16" s="15">
        <f t="shared" si="0"/>
        <v>824.32854631332179</v>
      </c>
      <c r="D16" s="15">
        <f t="shared" si="0"/>
        <v>853.39882862352954</v>
      </c>
      <c r="E16" s="15">
        <f t="shared" si="0"/>
        <v>894.99507246794758</v>
      </c>
      <c r="F16" s="35"/>
      <c r="G16" s="72"/>
      <c r="H16" s="72"/>
      <c r="I16" s="72"/>
      <c r="J16" s="4"/>
    </row>
    <row r="17" spans="1:10" s="3" customFormat="1" x14ac:dyDescent="0.3">
      <c r="A17" s="14" t="s">
        <v>8</v>
      </c>
      <c r="B17" s="15">
        <v>2299.2525240100003</v>
      </c>
      <c r="C17" s="15">
        <f t="shared" si="0"/>
        <v>2428.2831341138599</v>
      </c>
      <c r="D17" s="15">
        <f t="shared" si="0"/>
        <v>2530.2672398892846</v>
      </c>
      <c r="E17" s="15">
        <f t="shared" si="0"/>
        <v>2657.8621960227383</v>
      </c>
      <c r="F17" s="35"/>
      <c r="G17" s="72"/>
      <c r="H17" s="72"/>
      <c r="I17" s="72"/>
      <c r="J17" s="4"/>
    </row>
    <row r="18" spans="1:10" s="3" customFormat="1" x14ac:dyDescent="0.3">
      <c r="A18" s="14" t="s">
        <v>9</v>
      </c>
      <c r="B18" s="15">
        <v>911.33081718000005</v>
      </c>
      <c r="C18" s="15">
        <f t="shared" si="0"/>
        <v>958.07879800663648</v>
      </c>
      <c r="D18" s="15">
        <f t="shared" si="0"/>
        <v>988.5805456806346</v>
      </c>
      <c r="E18" s="15">
        <f t="shared" si="0"/>
        <v>1032.3064128705639</v>
      </c>
      <c r="F18" s="35"/>
      <c r="G18" s="72"/>
      <c r="H18" s="72"/>
      <c r="I18" s="72"/>
      <c r="J18" s="4"/>
    </row>
    <row r="19" spans="1:10" s="3" customFormat="1" x14ac:dyDescent="0.3">
      <c r="A19" s="14" t="s">
        <v>10</v>
      </c>
      <c r="B19" s="15">
        <v>846.30391374999999</v>
      </c>
      <c r="C19" s="15">
        <f t="shared" si="0"/>
        <v>884.78274739098299</v>
      </c>
      <c r="D19" s="15">
        <f t="shared" si="0"/>
        <v>910.43025319227809</v>
      </c>
      <c r="E19" s="15">
        <f t="shared" si="0"/>
        <v>949.92822911054486</v>
      </c>
      <c r="F19" s="35"/>
      <c r="G19" s="72"/>
      <c r="H19" s="72"/>
      <c r="I19" s="72"/>
      <c r="J19" s="4"/>
    </row>
    <row r="20" spans="1:10" s="3" customFormat="1" x14ac:dyDescent="0.3">
      <c r="A20" s="14" t="s">
        <v>11</v>
      </c>
      <c r="B20" s="15">
        <v>584.65523867999991</v>
      </c>
      <c r="C20" s="15">
        <f t="shared" si="0"/>
        <v>611.91256794532126</v>
      </c>
      <c r="D20" s="15">
        <f t="shared" si="0"/>
        <v>634.31953280263633</v>
      </c>
      <c r="E20" s="15">
        <f t="shared" si="0"/>
        <v>662.29502462051573</v>
      </c>
      <c r="F20" s="35"/>
      <c r="G20" s="72"/>
      <c r="H20" s="72"/>
      <c r="I20" s="72"/>
      <c r="J20" s="4"/>
    </row>
    <row r="21" spans="1:10" s="3" customFormat="1" x14ac:dyDescent="0.3">
      <c r="A21" s="14" t="s">
        <v>12</v>
      </c>
      <c r="B21" s="15">
        <v>745.17064961999995</v>
      </c>
      <c r="C21" s="15">
        <f t="shared" si="0"/>
        <v>779.1057973718348</v>
      </c>
      <c r="D21" s="15">
        <f t="shared" si="0"/>
        <v>801.77562157442946</v>
      </c>
      <c r="E21" s="15">
        <f t="shared" si="0"/>
        <v>832.61859914822469</v>
      </c>
      <c r="F21" s="35"/>
      <c r="G21" s="72"/>
      <c r="H21" s="72"/>
      <c r="I21" s="72"/>
      <c r="J21" s="4"/>
    </row>
    <row r="22" spans="1:10" s="3" customFormat="1" x14ac:dyDescent="0.3">
      <c r="A22" s="14" t="s">
        <v>13</v>
      </c>
      <c r="B22" s="15">
        <v>1245.2255766100002</v>
      </c>
      <c r="C22" s="15">
        <f t="shared" si="0"/>
        <v>1316.6222058985095</v>
      </c>
      <c r="D22" s="15">
        <f t="shared" si="0"/>
        <v>1365.3655755822169</v>
      </c>
      <c r="E22" s="15">
        <f t="shared" si="0"/>
        <v>1431.5819549311682</v>
      </c>
      <c r="F22" s="35"/>
      <c r="G22" s="72"/>
      <c r="H22" s="72"/>
      <c r="I22" s="72"/>
      <c r="J22" s="4"/>
    </row>
    <row r="23" spans="1:10" s="3" customFormat="1" x14ac:dyDescent="0.3">
      <c r="A23" s="14" t="s">
        <v>14</v>
      </c>
      <c r="B23" s="15">
        <v>779.27923200999999</v>
      </c>
      <c r="C23" s="15">
        <f t="shared" si="0"/>
        <v>817.06861645176184</v>
      </c>
      <c r="D23" s="15">
        <f t="shared" si="0"/>
        <v>845.86918489665072</v>
      </c>
      <c r="E23" s="15">
        <f t="shared" si="0"/>
        <v>884.00742614498961</v>
      </c>
      <c r="F23" s="35"/>
      <c r="G23" s="72"/>
      <c r="H23" s="72"/>
      <c r="I23" s="72"/>
      <c r="J23" s="4"/>
    </row>
    <row r="24" spans="1:10" s="3" customFormat="1" x14ac:dyDescent="0.3">
      <c r="A24" s="14" t="s">
        <v>15</v>
      </c>
      <c r="B24" s="15">
        <v>1264.7809119999997</v>
      </c>
      <c r="C24" s="15">
        <f t="shared" si="0"/>
        <v>1325.0565454078494</v>
      </c>
      <c r="D24" s="15">
        <f t="shared" si="0"/>
        <v>1372.298279312681</v>
      </c>
      <c r="E24" s="15">
        <f t="shared" si="0"/>
        <v>1431.5725506476585</v>
      </c>
      <c r="F24" s="35"/>
      <c r="G24" s="72"/>
      <c r="H24" s="72"/>
      <c r="I24" s="72"/>
      <c r="J24" s="4"/>
    </row>
    <row r="25" spans="1:10" s="3" customFormat="1" x14ac:dyDescent="0.3">
      <c r="A25" s="14" t="s">
        <v>16</v>
      </c>
      <c r="B25" s="15">
        <v>935.25486021999996</v>
      </c>
      <c r="C25" s="15">
        <f t="shared" si="0"/>
        <v>977.95425115617684</v>
      </c>
      <c r="D25" s="15">
        <f t="shared" si="0"/>
        <v>1012.9615510331325</v>
      </c>
      <c r="E25" s="15">
        <f t="shared" si="0"/>
        <v>1057.2329660863627</v>
      </c>
      <c r="F25" s="35"/>
      <c r="G25" s="72"/>
      <c r="H25" s="72"/>
      <c r="I25" s="72"/>
      <c r="J25" s="4"/>
    </row>
    <row r="26" spans="1:10" s="3" customFormat="1" x14ac:dyDescent="0.3">
      <c r="A26" s="14" t="s">
        <v>17</v>
      </c>
      <c r="B26" s="15">
        <v>806.97838356</v>
      </c>
      <c r="C26" s="15">
        <f t="shared" si="0"/>
        <v>846.14869775465957</v>
      </c>
      <c r="D26" s="15">
        <f t="shared" si="0"/>
        <v>875.99116417701691</v>
      </c>
      <c r="E26" s="15">
        <f t="shared" si="0"/>
        <v>910.94174497668223</v>
      </c>
      <c r="F26" s="35"/>
      <c r="G26" s="72"/>
      <c r="H26" s="72"/>
      <c r="I26" s="72"/>
      <c r="J26" s="4"/>
    </row>
    <row r="27" spans="1:10" s="3" customFormat="1" x14ac:dyDescent="0.3">
      <c r="A27" s="14" t="s">
        <v>18</v>
      </c>
      <c r="B27" s="15">
        <v>324.17207482000003</v>
      </c>
      <c r="C27" s="15">
        <f t="shared" si="0"/>
        <v>339.3629247942182</v>
      </c>
      <c r="D27" s="15">
        <f t="shared" si="0"/>
        <v>352.6863236759761</v>
      </c>
      <c r="E27" s="15">
        <f t="shared" si="0"/>
        <v>368.02553107713152</v>
      </c>
      <c r="F27" s="35"/>
      <c r="G27" s="72"/>
      <c r="H27" s="72"/>
      <c r="I27" s="72"/>
      <c r="J27" s="4"/>
    </row>
    <row r="28" spans="1:10" s="3" customFormat="1" x14ac:dyDescent="0.3">
      <c r="A28" s="14" t="s">
        <v>19</v>
      </c>
      <c r="B28" s="15">
        <v>1815.1878057800002</v>
      </c>
      <c r="C28" s="15">
        <f t="shared" si="0"/>
        <v>1928.6187840410651</v>
      </c>
      <c r="D28" s="15">
        <f t="shared" si="0"/>
        <v>2046.1056480086445</v>
      </c>
      <c r="E28" s="15">
        <f t="shared" si="0"/>
        <v>2150.3704675349045</v>
      </c>
      <c r="F28" s="35"/>
      <c r="G28" s="72"/>
      <c r="H28" s="72"/>
      <c r="I28" s="72"/>
      <c r="J28" s="4"/>
    </row>
    <row r="29" spans="1:10" s="3" customFormat="1" ht="15" customHeight="1" x14ac:dyDescent="0.3">
      <c r="A29" s="14" t="s">
        <v>20</v>
      </c>
      <c r="B29" s="15">
        <v>385.51197177000012</v>
      </c>
      <c r="C29" s="15">
        <f t="shared" si="0"/>
        <v>400.13967026741238</v>
      </c>
      <c r="D29" s="15">
        <f t="shared" si="0"/>
        <v>411.52662620468385</v>
      </c>
      <c r="E29" s="15">
        <f t="shared" si="0"/>
        <v>425.67005053241604</v>
      </c>
      <c r="F29" s="35"/>
      <c r="G29" s="72"/>
      <c r="H29" s="72"/>
      <c r="I29" s="72"/>
      <c r="J29" s="4"/>
    </row>
    <row r="30" spans="1:10" s="3" customFormat="1" x14ac:dyDescent="0.3">
      <c r="A30" s="14" t="s">
        <v>21</v>
      </c>
      <c r="B30" s="15">
        <v>973.06656492999969</v>
      </c>
      <c r="C30" s="15">
        <f t="shared" si="0"/>
        <v>1024.0298924395865</v>
      </c>
      <c r="D30" s="15">
        <f t="shared" si="0"/>
        <v>1057.4684930725452</v>
      </c>
      <c r="E30" s="15">
        <f t="shared" si="0"/>
        <v>1101.9748068145884</v>
      </c>
      <c r="F30" s="35"/>
      <c r="G30" s="72"/>
      <c r="H30" s="72"/>
      <c r="I30" s="72"/>
      <c r="J30" s="4"/>
    </row>
    <row r="31" spans="1:10" s="3" customFormat="1" x14ac:dyDescent="0.3">
      <c r="A31" s="16" t="s">
        <v>26</v>
      </c>
      <c r="B31" s="43">
        <v>24528.665002019992</v>
      </c>
      <c r="C31" s="43">
        <f t="shared" ref="C31:E31" si="1">SUM(C9:C30)</f>
        <v>25842.074573517162</v>
      </c>
      <c r="D31" s="43">
        <f t="shared" si="1"/>
        <v>26883.750333652926</v>
      </c>
      <c r="E31" s="43">
        <f t="shared" si="1"/>
        <v>28167.820045708941</v>
      </c>
      <c r="F31" s="35"/>
      <c r="G31" s="72"/>
      <c r="H31" s="72"/>
      <c r="I31" s="72"/>
      <c r="J31" s="4"/>
    </row>
    <row r="32" spans="1:10" s="3" customFormat="1" ht="63.5" customHeight="1" x14ac:dyDescent="0.3">
      <c r="B32" s="74" t="s">
        <v>40</v>
      </c>
      <c r="C32" s="74"/>
      <c r="D32" s="74"/>
      <c r="E32" s="74"/>
      <c r="F32" s="35"/>
      <c r="G32" s="6"/>
      <c r="H32" s="6"/>
      <c r="I32" s="6"/>
      <c r="J32" s="4"/>
    </row>
    <row r="33" spans="1:14" s="2" customFormat="1" x14ac:dyDescent="0.3">
      <c r="A33" s="59" t="s">
        <v>31</v>
      </c>
      <c r="B33" s="45"/>
      <c r="C33" s="45"/>
      <c r="D33" s="45"/>
      <c r="E33" s="45"/>
      <c r="F33" s="35"/>
      <c r="G33" s="6"/>
      <c r="H33" s="6"/>
      <c r="I33" s="6"/>
      <c r="J33" s="4"/>
    </row>
    <row r="34" spans="1:14" s="2" customFormat="1" x14ac:dyDescent="0.3">
      <c r="A34" s="82"/>
      <c r="B34" s="83">
        <v>2023</v>
      </c>
      <c r="C34" s="83">
        <v>2024</v>
      </c>
      <c r="D34" s="83">
        <v>2025</v>
      </c>
      <c r="E34" s="84">
        <v>2026</v>
      </c>
      <c r="F34" s="36"/>
      <c r="G34" s="24"/>
      <c r="H34" s="6"/>
      <c r="I34" s="6"/>
      <c r="J34" s="4"/>
      <c r="N34" s="71"/>
    </row>
    <row r="35" spans="1:14" s="2" customFormat="1" x14ac:dyDescent="0.3">
      <c r="A35" s="85" t="s">
        <v>47</v>
      </c>
      <c r="B35" s="60">
        <v>-23999.662</v>
      </c>
      <c r="C35" s="60">
        <f>B35*(1+C37+C38+C39)</f>
        <v>-24621.415470484961</v>
      </c>
      <c r="D35" s="60">
        <f>C35*(1+D37+D38+D39)</f>
        <v>-25444.608011233744</v>
      </c>
      <c r="E35" s="86">
        <f>D35*(1+E37+E38+E39)</f>
        <v>-26544.364309213091</v>
      </c>
      <c r="F35" s="38"/>
      <c r="G35" s="20"/>
      <c r="H35" s="6"/>
      <c r="I35" s="6"/>
      <c r="J35" s="4"/>
      <c r="N35" s="71"/>
    </row>
    <row r="36" spans="1:14" s="2" customFormat="1" x14ac:dyDescent="0.3">
      <c r="A36" s="87" t="s">
        <v>34</v>
      </c>
      <c r="B36" s="34"/>
      <c r="C36" s="34">
        <f>C35/B35-1</f>
        <v>2.5906759457068995E-2</v>
      </c>
      <c r="D36" s="34">
        <f>D35/C35-1</f>
        <v>3.3434005519934029E-2</v>
      </c>
      <c r="E36" s="88">
        <f>E35/D35-1</f>
        <v>4.3221585394194628E-2</v>
      </c>
      <c r="F36" s="38"/>
      <c r="G36" s="20"/>
      <c r="H36" s="6"/>
      <c r="I36" s="6"/>
      <c r="J36" s="4"/>
      <c r="N36" s="71"/>
    </row>
    <row r="37" spans="1:14" s="2" customFormat="1" x14ac:dyDescent="0.3">
      <c r="A37" s="89" t="s">
        <v>44</v>
      </c>
      <c r="B37" s="49"/>
      <c r="C37" s="50">
        <v>1.1120413849995027E-2</v>
      </c>
      <c r="D37" s="50">
        <v>1.167649742500388E-2</v>
      </c>
      <c r="E37" s="90">
        <v>1.144653302859497E-2</v>
      </c>
      <c r="F37" s="38"/>
      <c r="G37" s="20"/>
      <c r="H37" s="6"/>
      <c r="I37" s="6"/>
      <c r="J37" s="4"/>
      <c r="N37" s="71"/>
    </row>
    <row r="38" spans="1:14" s="2" customFormat="1" x14ac:dyDescent="0.3">
      <c r="A38" s="89" t="s">
        <v>46</v>
      </c>
      <c r="B38" s="50"/>
      <c r="C38" s="50">
        <v>2.976359724256639E-2</v>
      </c>
      <c r="D38" s="50">
        <v>4.2645134836003053E-2</v>
      </c>
      <c r="E38" s="90">
        <v>3.8403533421902669E-2</v>
      </c>
      <c r="F38" s="35"/>
      <c r="G38" s="20"/>
      <c r="H38" s="6"/>
      <c r="I38" s="6"/>
      <c r="J38" s="4"/>
      <c r="N38" s="71"/>
    </row>
    <row r="39" spans="1:14" s="2" customFormat="1" x14ac:dyDescent="0.3">
      <c r="A39" s="91" t="s">
        <v>45</v>
      </c>
      <c r="B39" s="92"/>
      <c r="C39" s="92">
        <v>-1.4977251635492532E-2</v>
      </c>
      <c r="D39" s="92">
        <v>-2.088762674107289E-2</v>
      </c>
      <c r="E39" s="93">
        <v>-6.6284810563028837E-3</v>
      </c>
      <c r="F39" s="36"/>
      <c r="G39" s="20"/>
      <c r="H39" s="6"/>
      <c r="I39" s="6"/>
      <c r="J39" s="4"/>
      <c r="N39" s="71"/>
    </row>
    <row r="40" spans="1:14" s="2" customFormat="1" x14ac:dyDescent="0.3">
      <c r="F40" s="36"/>
      <c r="G40" s="20"/>
      <c r="H40" s="6"/>
      <c r="I40" s="6"/>
      <c r="J40" s="4"/>
    </row>
    <row r="41" spans="1:14" s="2" customFormat="1" x14ac:dyDescent="0.3">
      <c r="A41" s="46" t="s">
        <v>38</v>
      </c>
      <c r="B41" s="47"/>
      <c r="C41" s="48">
        <v>600</v>
      </c>
      <c r="D41" s="48">
        <v>150</v>
      </c>
      <c r="E41" s="48">
        <v>150</v>
      </c>
      <c r="F41" s="34"/>
      <c r="G41" s="20"/>
      <c r="H41" s="6"/>
      <c r="I41" s="6"/>
      <c r="J41" s="4"/>
    </row>
    <row r="42" spans="1:14" s="81" customFormat="1" ht="19.5" customHeight="1" x14ac:dyDescent="0.3">
      <c r="A42" s="76" t="s">
        <v>60</v>
      </c>
      <c r="B42" s="76"/>
      <c r="C42" s="76"/>
      <c r="D42" s="76"/>
      <c r="E42" s="76"/>
      <c r="F42" s="77"/>
      <c r="G42" s="78"/>
      <c r="H42" s="79"/>
      <c r="I42" s="79"/>
      <c r="J42" s="80"/>
    </row>
    <row r="43" spans="1:14" s="81" customFormat="1" ht="19.5" customHeight="1" x14ac:dyDescent="0.3">
      <c r="A43" s="94" t="s">
        <v>49</v>
      </c>
      <c r="B43" s="75"/>
      <c r="C43" s="75"/>
      <c r="D43" s="75"/>
      <c r="E43" s="75"/>
      <c r="F43" s="77"/>
      <c r="G43" s="78"/>
      <c r="H43" s="79"/>
      <c r="I43" s="79"/>
      <c r="J43" s="80"/>
    </row>
    <row r="44" spans="1:14" s="81" customFormat="1" ht="61" customHeight="1" x14ac:dyDescent="0.3">
      <c r="A44" s="75"/>
      <c r="B44" s="75"/>
      <c r="C44" s="75"/>
      <c r="D44" s="75"/>
      <c r="E44" s="75"/>
      <c r="F44" s="77"/>
      <c r="G44" s="78"/>
      <c r="H44" s="79"/>
      <c r="I44" s="79"/>
      <c r="J44" s="80"/>
    </row>
    <row r="45" spans="1:14" s="2" customFormat="1" x14ac:dyDescent="0.3">
      <c r="A45" s="26" t="s">
        <v>36</v>
      </c>
      <c r="B45" s="45"/>
      <c r="C45" s="70"/>
      <c r="D45" s="70"/>
      <c r="F45" s="50"/>
      <c r="G45" s="20"/>
      <c r="H45" s="6"/>
      <c r="I45" s="6"/>
      <c r="J45" s="4"/>
    </row>
    <row r="46" spans="1:14" s="2" customFormat="1" x14ac:dyDescent="0.3">
      <c r="A46" s="52" t="s">
        <v>25</v>
      </c>
      <c r="B46" s="53" t="s">
        <v>24</v>
      </c>
      <c r="C46" s="54" t="s">
        <v>22</v>
      </c>
      <c r="D46" s="65" t="s">
        <v>23</v>
      </c>
      <c r="F46" s="50"/>
      <c r="G46" s="20"/>
      <c r="H46" s="6"/>
      <c r="I46" s="6"/>
      <c r="J46" s="4"/>
    </row>
    <row r="47" spans="1:14" s="2" customFormat="1" x14ac:dyDescent="0.3">
      <c r="A47" s="19" t="s">
        <v>0</v>
      </c>
      <c r="B47" s="20">
        <v>1.341875149954963E-2</v>
      </c>
      <c r="C47" s="20">
        <v>1.3200816058603699E-2</v>
      </c>
      <c r="D47" s="66">
        <v>1.3196120693824698E-2</v>
      </c>
      <c r="F47" s="50"/>
      <c r="G47" s="20"/>
      <c r="H47" s="6"/>
      <c r="I47" s="6"/>
      <c r="J47" s="4"/>
    </row>
    <row r="48" spans="1:14" s="2" customFormat="1" x14ac:dyDescent="0.3">
      <c r="A48" s="19" t="s">
        <v>1</v>
      </c>
      <c r="B48" s="22">
        <v>1.9789284299154719E-2</v>
      </c>
      <c r="C48" s="22">
        <v>1.9356564091308703E-2</v>
      </c>
      <c r="D48" s="67">
        <v>1.7789551212899379E-2</v>
      </c>
      <c r="F48" s="50"/>
      <c r="G48" s="20"/>
      <c r="H48" s="6"/>
      <c r="I48" s="6"/>
      <c r="J48" s="4"/>
    </row>
    <row r="49" spans="1:10" s="2" customFormat="1" x14ac:dyDescent="0.3">
      <c r="A49" s="19" t="s">
        <v>2</v>
      </c>
      <c r="B49" s="22">
        <v>1.8037151224811643E-2</v>
      </c>
      <c r="C49" s="22">
        <v>1.8255664281556561E-2</v>
      </c>
      <c r="D49" s="67">
        <v>1.7306161942884701E-2</v>
      </c>
      <c r="F49" s="50"/>
      <c r="G49" s="20"/>
      <c r="H49" s="6"/>
      <c r="I49" s="6"/>
      <c r="J49" s="4"/>
    </row>
    <row r="50" spans="1:10" s="2" customFormat="1" x14ac:dyDescent="0.3">
      <c r="A50" s="19" t="s">
        <v>3</v>
      </c>
      <c r="B50" s="22">
        <v>1.491106381927132E-2</v>
      </c>
      <c r="C50" s="22">
        <v>1.5558585986475082E-2</v>
      </c>
      <c r="D50" s="67">
        <v>1.7692303719518687E-2</v>
      </c>
      <c r="F50" s="50"/>
      <c r="G50" s="20"/>
      <c r="H50" s="6"/>
      <c r="I50" s="6"/>
      <c r="J50" s="4"/>
    </row>
    <row r="51" spans="1:10" s="2" customFormat="1" x14ac:dyDescent="0.3">
      <c r="A51" s="19" t="s">
        <v>4</v>
      </c>
      <c r="B51" s="22">
        <v>1.9641998977403485E-2</v>
      </c>
      <c r="C51" s="22">
        <v>1.9452415185342353E-2</v>
      </c>
      <c r="D51" s="67">
        <v>1.7830892344803839E-2</v>
      </c>
      <c r="F51" s="50"/>
      <c r="G51" s="20"/>
      <c r="H51" s="6"/>
      <c r="I51" s="6"/>
      <c r="J51" s="4"/>
    </row>
    <row r="52" spans="1:10" s="2" customFormat="1" x14ac:dyDescent="0.3">
      <c r="A52" s="19" t="s">
        <v>5</v>
      </c>
      <c r="B52" s="22">
        <v>1.0509563953963852E-2</v>
      </c>
      <c r="C52" s="22">
        <v>1.178190687878522E-2</v>
      </c>
      <c r="D52" s="67">
        <v>1.0554769440920486E-2</v>
      </c>
      <c r="F52" s="50"/>
      <c r="G52" s="20"/>
      <c r="H52" s="6"/>
      <c r="I52" s="6"/>
      <c r="J52" s="4"/>
    </row>
    <row r="53" spans="1:10" s="2" customFormat="1" x14ac:dyDescent="0.3">
      <c r="A53" s="19" t="s">
        <v>6</v>
      </c>
      <c r="B53" s="22">
        <v>2.1086745118752415E-3</v>
      </c>
      <c r="C53" s="22">
        <v>4.2048804851917421E-3</v>
      </c>
      <c r="D53" s="67">
        <v>2.4992282412534816E-3</v>
      </c>
      <c r="F53" s="50"/>
      <c r="G53" s="20"/>
      <c r="H53" s="6"/>
      <c r="I53" s="6"/>
      <c r="J53" s="4"/>
    </row>
    <row r="54" spans="1:10" s="2" customFormat="1" x14ac:dyDescent="0.3">
      <c r="A54" s="19" t="s">
        <v>7</v>
      </c>
      <c r="B54" s="22">
        <v>7.3812235996195685E-3</v>
      </c>
      <c r="C54" s="22">
        <v>5.7857190429644323E-3</v>
      </c>
      <c r="D54" s="67">
        <v>6.7956150350458877E-3</v>
      </c>
      <c r="F54" s="50"/>
      <c r="G54" s="20"/>
      <c r="H54" s="6"/>
      <c r="I54" s="6"/>
      <c r="J54" s="4"/>
    </row>
    <row r="55" spans="1:10" s="2" customFormat="1" x14ac:dyDescent="0.3">
      <c r="A55" s="19" t="s">
        <v>8</v>
      </c>
      <c r="B55" s="22">
        <v>1.2746860836320595E-2</v>
      </c>
      <c r="C55" s="22">
        <v>1.3244906933065348E-2</v>
      </c>
      <c r="D55" s="67">
        <v>1.1545764731444086E-2</v>
      </c>
      <c r="F55" s="50"/>
      <c r="G55" s="20"/>
      <c r="H55" s="6"/>
      <c r="I55" s="6"/>
      <c r="J55" s="4"/>
    </row>
    <row r="56" spans="1:10" s="2" customFormat="1" x14ac:dyDescent="0.3">
      <c r="A56" s="19" t="s">
        <v>9</v>
      </c>
      <c r="B56" s="22">
        <v>7.7690197514610482E-3</v>
      </c>
      <c r="C56" s="22">
        <v>7.5945258828646889E-3</v>
      </c>
      <c r="D56" s="67">
        <v>8.2379996582675474E-3</v>
      </c>
      <c r="F56" s="50"/>
      <c r="G56" s="20"/>
      <c r="H56" s="6"/>
      <c r="I56" s="6"/>
      <c r="J56" s="4"/>
    </row>
    <row r="57" spans="1:10" s="2" customFormat="1" x14ac:dyDescent="0.3">
      <c r="A57" s="62" t="s">
        <v>10</v>
      </c>
      <c r="B57" s="51">
        <v>2.7017423955297826E-3</v>
      </c>
      <c r="C57" s="51">
        <v>2.2320176769548006E-3</v>
      </c>
      <c r="D57" s="68">
        <v>2.7915666163274011E-3</v>
      </c>
      <c r="F57" s="50"/>
      <c r="G57" s="20"/>
      <c r="H57" s="6"/>
      <c r="I57" s="6"/>
      <c r="J57" s="4"/>
    </row>
    <row r="58" spans="1:10" s="2" customFormat="1" x14ac:dyDescent="0.3">
      <c r="A58" s="62" t="s">
        <v>11</v>
      </c>
      <c r="B58" s="51">
        <v>3.2417752439757308E-3</v>
      </c>
      <c r="C58" s="51">
        <v>6.4080252424127959E-3</v>
      </c>
      <c r="D58" s="68">
        <v>5.4686792085543168E-3</v>
      </c>
      <c r="F58" s="50"/>
      <c r="G58" s="20"/>
      <c r="H58" s="6"/>
      <c r="I58" s="6"/>
      <c r="J58" s="4"/>
    </row>
    <row r="59" spans="1:10" s="2" customFormat="1" x14ac:dyDescent="0.3">
      <c r="A59" s="62" t="s">
        <v>12</v>
      </c>
      <c r="B59" s="51">
        <v>1.1285479804961085E-3</v>
      </c>
      <c r="C59" s="51">
        <v>1.1400110453700929E-3</v>
      </c>
      <c r="D59" s="68">
        <v>2.9828869843990802E-3</v>
      </c>
      <c r="F59" s="50"/>
      <c r="G59" s="20"/>
      <c r="H59" s="6"/>
      <c r="I59" s="6"/>
      <c r="J59" s="4"/>
    </row>
    <row r="60" spans="1:10" s="2" customFormat="1" x14ac:dyDescent="0.3">
      <c r="A60" s="62" t="s">
        <v>13</v>
      </c>
      <c r="B60" s="51">
        <v>6.3284118811826051E-3</v>
      </c>
      <c r="C60" s="51">
        <v>5.8126384515135854E-3</v>
      </c>
      <c r="D60" s="68">
        <v>5.9419087313712371E-3</v>
      </c>
      <c r="F60" s="50"/>
      <c r="G60" s="20"/>
      <c r="H60" s="6"/>
      <c r="I60" s="6"/>
      <c r="J60" s="4"/>
    </row>
    <row r="61" spans="1:10" s="2" customFormat="1" x14ac:dyDescent="0.3">
      <c r="A61" s="62" t="s">
        <v>14</v>
      </c>
      <c r="B61" s="51">
        <v>5.6193042552676875E-3</v>
      </c>
      <c r="C61" s="51">
        <v>7.1673720821809894E-3</v>
      </c>
      <c r="D61" s="68">
        <v>5.9678349289102872E-3</v>
      </c>
      <c r="F61" s="50"/>
      <c r="G61" s="20"/>
      <c r="H61" s="6"/>
      <c r="I61" s="6"/>
      <c r="J61" s="4"/>
    </row>
    <row r="62" spans="1:10" s="2" customFormat="1" x14ac:dyDescent="0.3">
      <c r="A62" s="62" t="s">
        <v>15</v>
      </c>
      <c r="B62" s="51">
        <v>9.5350695807139285E-3</v>
      </c>
      <c r="C62" s="51">
        <v>8.991261742790968E-3</v>
      </c>
      <c r="D62" s="68">
        <v>8.9106587239269341E-3</v>
      </c>
      <c r="F62" s="50"/>
      <c r="G62" s="20"/>
      <c r="H62" s="6"/>
      <c r="I62" s="6"/>
      <c r="J62" s="4"/>
    </row>
    <row r="63" spans="1:10" s="2" customFormat="1" x14ac:dyDescent="0.3">
      <c r="A63" s="62" t="s">
        <v>16</v>
      </c>
      <c r="B63" s="51">
        <v>4.4684122032567775E-3</v>
      </c>
      <c r="C63" s="51">
        <v>7.1986397140593184E-3</v>
      </c>
      <c r="D63" s="68">
        <v>4.1296796165695149E-3</v>
      </c>
      <c r="F63" s="50"/>
      <c r="G63" s="20"/>
      <c r="H63" s="6"/>
      <c r="I63" s="6"/>
      <c r="J63" s="4"/>
    </row>
    <row r="64" spans="1:10" s="2" customFormat="1" x14ac:dyDescent="0.3">
      <c r="A64" s="62" t="s">
        <v>17</v>
      </c>
      <c r="B64" s="51">
        <v>5.2911992238020567E-3</v>
      </c>
      <c r="C64" s="51">
        <v>7.714785760001952E-3</v>
      </c>
      <c r="D64" s="68">
        <v>6.1620067963166214E-3</v>
      </c>
      <c r="F64" s="50"/>
      <c r="G64" s="20"/>
      <c r="H64" s="6"/>
      <c r="I64" s="6"/>
      <c r="J64" s="4"/>
    </row>
    <row r="65" spans="1:10" s="2" customFormat="1" x14ac:dyDescent="0.3">
      <c r="A65" s="62" t="s">
        <v>18</v>
      </c>
      <c r="B65" s="51">
        <v>6.2683028884751302E-3</v>
      </c>
      <c r="C65" s="51">
        <v>7.5670516414991784E-3</v>
      </c>
      <c r="D65" s="68">
        <v>5.7981010856140713E-3</v>
      </c>
      <c r="F65" s="50"/>
      <c r="G65" s="20"/>
      <c r="H65" s="6"/>
      <c r="I65" s="6"/>
      <c r="J65" s="4"/>
    </row>
    <row r="66" spans="1:10" s="2" customFormat="1" x14ac:dyDescent="0.3">
      <c r="A66" s="62" t="s">
        <v>19</v>
      </c>
      <c r="B66" s="51">
        <v>1.1939090729779833E-2</v>
      </c>
      <c r="C66" s="51">
        <v>1.2853338162961636E-2</v>
      </c>
      <c r="D66" s="68">
        <v>1.2873732540666483E-2</v>
      </c>
      <c r="F66" s="50"/>
      <c r="G66" s="20"/>
      <c r="H66" s="6"/>
      <c r="I66" s="6"/>
      <c r="J66" s="4"/>
    </row>
    <row r="67" spans="1:10" s="2" customFormat="1" x14ac:dyDescent="0.3">
      <c r="A67" s="62" t="s">
        <v>20</v>
      </c>
      <c r="B67" s="51">
        <v>1.2201846432777774E-3</v>
      </c>
      <c r="C67" s="51">
        <v>2.8450187844335506E-3</v>
      </c>
      <c r="D67" s="68">
        <v>-1.7679457201106308E-3</v>
      </c>
      <c r="F67" s="50"/>
      <c r="G67" s="20"/>
      <c r="H67" s="6"/>
      <c r="I67" s="6"/>
      <c r="J67" s="4"/>
    </row>
    <row r="68" spans="1:10" s="2" customFormat="1" x14ac:dyDescent="0.3">
      <c r="A68" s="63" t="s">
        <v>21</v>
      </c>
      <c r="B68" s="64">
        <v>7.3009340512422138E-3</v>
      </c>
      <c r="C68" s="64">
        <v>5.6988142164031697E-3</v>
      </c>
      <c r="D68" s="69">
        <v>5.7797428265426998E-3</v>
      </c>
      <c r="F68" s="50"/>
      <c r="G68" s="20"/>
      <c r="H68" s="6"/>
      <c r="I68" s="6"/>
      <c r="J68" s="4"/>
    </row>
    <row r="69" spans="1:10" s="2" customFormat="1" ht="50" customHeight="1" x14ac:dyDescent="0.3">
      <c r="F69" s="50"/>
      <c r="G69" s="20"/>
      <c r="H69" s="6"/>
      <c r="I69" s="6"/>
      <c r="J69" s="4"/>
    </row>
    <row r="70" spans="1:10" s="2" customFormat="1" ht="14.5" x14ac:dyDescent="0.35">
      <c r="A70" s="44" t="s">
        <v>43</v>
      </c>
      <c r="B70" s="55"/>
      <c r="C70" s="55"/>
      <c r="D70" s="55"/>
      <c r="E70" s="55"/>
      <c r="F70" s="34"/>
      <c r="G70" s="20"/>
      <c r="H70" s="6"/>
      <c r="I70" s="6"/>
      <c r="J70" s="4"/>
    </row>
    <row r="71" spans="1:10" s="2" customFormat="1" x14ac:dyDescent="0.3">
      <c r="A71" s="28" t="s">
        <v>32</v>
      </c>
      <c r="B71" s="29" t="s">
        <v>27</v>
      </c>
      <c r="C71" s="29" t="s">
        <v>28</v>
      </c>
      <c r="D71" s="29" t="s">
        <v>29</v>
      </c>
      <c r="E71" s="37" t="s">
        <v>30</v>
      </c>
      <c r="F71" s="34"/>
      <c r="G71" s="20"/>
      <c r="H71" s="6"/>
      <c r="I71" s="6"/>
      <c r="J71" s="4"/>
    </row>
    <row r="72" spans="1:10" s="2" customFormat="1" x14ac:dyDescent="0.3">
      <c r="A72" s="30" t="s">
        <v>0</v>
      </c>
      <c r="B72" s="31">
        <v>-2569.3852201499999</v>
      </c>
      <c r="C72" s="31">
        <f t="shared" ref="C72:E93" si="2">B72*(1+C$38+B47+C$39)-C$41*(B9/B$31)</f>
        <v>-2704.7510147014777</v>
      </c>
      <c r="D72" s="31">
        <f t="shared" si="2"/>
        <v>-2815.0797061256508</v>
      </c>
      <c r="E72" s="31">
        <f t="shared" si="2"/>
        <v>-2957.4565801810304</v>
      </c>
      <c r="F72" s="6"/>
      <c r="G72" s="35"/>
      <c r="H72" s="6"/>
      <c r="I72" s="6"/>
      <c r="J72" s="4"/>
    </row>
    <row r="73" spans="1:10" ht="14.5" customHeight="1" x14ac:dyDescent="0.3">
      <c r="A73" s="30" t="s">
        <v>1</v>
      </c>
      <c r="B73" s="31">
        <v>-1105.68737126</v>
      </c>
      <c r="C73" s="31">
        <f t="shared" si="2"/>
        <v>-1170.9688094132507</v>
      </c>
      <c r="D73" s="31">
        <f t="shared" si="2"/>
        <v>-1225.9245354677926</v>
      </c>
      <c r="E73" s="31">
        <f t="shared" si="2"/>
        <v>-1293.5628786790676</v>
      </c>
      <c r="F73" s="35"/>
      <c r="G73" s="35"/>
      <c r="H73" s="6"/>
      <c r="I73" s="6"/>
      <c r="J73" s="4"/>
    </row>
    <row r="74" spans="1:10" ht="14.5" x14ac:dyDescent="0.35">
      <c r="A74" s="30" t="s">
        <v>2</v>
      </c>
      <c r="B74" s="31">
        <v>-1772.6250976199999</v>
      </c>
      <c r="C74" s="31">
        <f t="shared" si="2"/>
        <v>-1874.286484549327</v>
      </c>
      <c r="D74" s="31">
        <f t="shared" si="2"/>
        <v>-1960.214145681829</v>
      </c>
      <c r="E74" s="31">
        <f t="shared" si="2"/>
        <v>-2067.392368109171</v>
      </c>
      <c r="F74" s="39"/>
      <c r="G74" s="35"/>
      <c r="H74" s="6"/>
      <c r="I74" s="6"/>
      <c r="J74" s="4"/>
    </row>
    <row r="75" spans="1:10" x14ac:dyDescent="0.3">
      <c r="A75" s="30" t="s">
        <v>3</v>
      </c>
      <c r="B75" s="31">
        <v>-410.65893713999998</v>
      </c>
      <c r="C75" s="31">
        <f t="shared" si="2"/>
        <v>-432.91087402729306</v>
      </c>
      <c r="D75" s="31">
        <f t="shared" si="2"/>
        <v>-451.58872337173727</v>
      </c>
      <c r="E75" s="31">
        <f t="shared" si="2"/>
        <v>-476.46084228954885</v>
      </c>
      <c r="F75" s="36"/>
      <c r="G75" s="35"/>
      <c r="H75" s="6"/>
      <c r="I75" s="6"/>
      <c r="J75" s="4"/>
    </row>
    <row r="76" spans="1:10" x14ac:dyDescent="0.3">
      <c r="A76" s="30" t="s">
        <v>4</v>
      </c>
      <c r="B76" s="31">
        <v>-829.68271935000007</v>
      </c>
      <c r="C76" s="31">
        <f t="shared" si="2"/>
        <v>-878.62652682095563</v>
      </c>
      <c r="D76" s="31">
        <f t="shared" si="2"/>
        <v>-919.96226467564873</v>
      </c>
      <c r="E76" s="31">
        <f t="shared" si="2"/>
        <v>-970.76328109643578</v>
      </c>
      <c r="F76" s="38"/>
      <c r="G76" s="35"/>
      <c r="H76" s="6"/>
      <c r="I76" s="6"/>
      <c r="J76" s="4"/>
    </row>
    <row r="77" spans="1:10" x14ac:dyDescent="0.3">
      <c r="A77" s="30" t="s">
        <v>5</v>
      </c>
      <c r="B77" s="31">
        <v>-2053.3078746199999</v>
      </c>
      <c r="C77" s="31">
        <f t="shared" si="2"/>
        <v>-2156.7381273749111</v>
      </c>
      <c r="D77" s="31">
        <f t="shared" si="2"/>
        <v>-2241.9326663106858</v>
      </c>
      <c r="E77" s="31">
        <f t="shared" si="2"/>
        <v>-2349.7055468396738</v>
      </c>
      <c r="F77" s="38"/>
      <c r="G77" s="35"/>
      <c r="H77" s="6"/>
      <c r="I77" s="6"/>
      <c r="J77" s="4"/>
    </row>
    <row r="78" spans="1:10" x14ac:dyDescent="0.3">
      <c r="A78" s="30" t="s">
        <v>6</v>
      </c>
      <c r="B78" s="31">
        <v>-1016.1530999500001</v>
      </c>
      <c r="C78" s="31">
        <f t="shared" si="2"/>
        <v>-1058.4758186367483</v>
      </c>
      <c r="D78" s="31">
        <f t="shared" si="2"/>
        <v>-1092.1815465932443</v>
      </c>
      <c r="E78" s="31">
        <f t="shared" si="2"/>
        <v>-1135.8178221075805</v>
      </c>
      <c r="F78" s="38"/>
      <c r="G78" s="35"/>
      <c r="H78" s="6"/>
      <c r="I78" s="6"/>
      <c r="J78" s="4"/>
    </row>
    <row r="79" spans="1:10" x14ac:dyDescent="0.3">
      <c r="A79" s="30" t="s">
        <v>7</v>
      </c>
      <c r="B79" s="31">
        <v>-760.88219642000001</v>
      </c>
      <c r="C79" s="31">
        <f t="shared" si="2"/>
        <v>-796.83754631332181</v>
      </c>
      <c r="D79" s="31">
        <f t="shared" si="2"/>
        <v>-823.56982862352959</v>
      </c>
      <c r="E79" s="31">
        <f t="shared" si="2"/>
        <v>-860.09707246794756</v>
      </c>
      <c r="F79" s="38"/>
      <c r="G79" s="35"/>
      <c r="H79" s="6"/>
      <c r="I79" s="6"/>
      <c r="J79" s="4"/>
    </row>
    <row r="80" spans="1:10" x14ac:dyDescent="0.3">
      <c r="A80" s="30" t="s">
        <v>8</v>
      </c>
      <c r="B80" s="31">
        <v>-2262.6447973600002</v>
      </c>
      <c r="C80" s="31">
        <f t="shared" si="2"/>
        <v>-2381.1850851138597</v>
      </c>
      <c r="D80" s="31">
        <f t="shared" si="2"/>
        <v>-2478.6272529292846</v>
      </c>
      <c r="E80" s="31">
        <f t="shared" si="2"/>
        <v>-2600.1212359327383</v>
      </c>
      <c r="F80" s="38"/>
      <c r="G80" s="35"/>
      <c r="H80" s="6"/>
      <c r="I80" s="6"/>
      <c r="J80" s="4"/>
    </row>
    <row r="81" spans="1:10" x14ac:dyDescent="0.3">
      <c r="A81" s="30" t="s">
        <v>9</v>
      </c>
      <c r="B81" s="31">
        <v>-888.15659134999999</v>
      </c>
      <c r="C81" s="31">
        <f t="shared" si="2"/>
        <v>-930.48151158663643</v>
      </c>
      <c r="D81" s="31">
        <f t="shared" si="2"/>
        <v>-963.35419298063459</v>
      </c>
      <c r="E81" s="31">
        <f t="shared" si="2"/>
        <v>-1007.4167973505639</v>
      </c>
      <c r="F81" s="38"/>
      <c r="G81" s="35"/>
      <c r="H81" s="6"/>
      <c r="I81" s="6"/>
      <c r="J81" s="4"/>
    </row>
    <row r="82" spans="1:10" x14ac:dyDescent="0.3">
      <c r="A82" s="30" t="s">
        <v>10</v>
      </c>
      <c r="B82" s="31">
        <v>-849.42389627</v>
      </c>
      <c r="C82" s="31">
        <f t="shared" si="2"/>
        <v>-884.980285390983</v>
      </c>
      <c r="D82" s="31">
        <f t="shared" si="2"/>
        <v>-911.34625319227814</v>
      </c>
      <c r="E82" s="31">
        <f t="shared" si="2"/>
        <v>-947.92822911054486</v>
      </c>
      <c r="F82" s="38"/>
      <c r="G82" s="35"/>
      <c r="H82" s="6"/>
      <c r="I82" s="6"/>
      <c r="J82" s="4"/>
    </row>
    <row r="83" spans="1:10" x14ac:dyDescent="0.3">
      <c r="A83" s="30" t="s">
        <v>11</v>
      </c>
      <c r="B83" s="31">
        <v>-576.42644730999996</v>
      </c>
      <c r="C83" s="31">
        <f t="shared" si="2"/>
        <v>-601.11968785532133</v>
      </c>
      <c r="D83" s="31">
        <f t="shared" si="2"/>
        <v>-621.60238334263624</v>
      </c>
      <c r="E83" s="31">
        <f t="shared" si="2"/>
        <v>-648.29241139051578</v>
      </c>
      <c r="F83" s="38"/>
      <c r="G83" s="35"/>
      <c r="H83" s="6"/>
      <c r="I83" s="6"/>
      <c r="J83" s="4"/>
    </row>
    <row r="84" spans="1:10" x14ac:dyDescent="0.3">
      <c r="A84" s="30" t="s">
        <v>12</v>
      </c>
      <c r="B84" s="31">
        <v>-727.89074299000004</v>
      </c>
      <c r="C84" s="31">
        <f t="shared" si="2"/>
        <v>-757.70279737183478</v>
      </c>
      <c r="D84" s="31">
        <f t="shared" si="2"/>
        <v>-779.57462157442944</v>
      </c>
      <c r="E84" s="31">
        <f t="shared" si="2"/>
        <v>-811.14459914822464</v>
      </c>
      <c r="F84" s="38"/>
      <c r="G84" s="35"/>
      <c r="H84" s="6"/>
      <c r="I84" s="6"/>
      <c r="J84" s="4"/>
    </row>
    <row r="85" spans="1:10" x14ac:dyDescent="0.3">
      <c r="A85" s="30" t="s">
        <v>13</v>
      </c>
      <c r="B85" s="31">
        <v>-1209.8357696099999</v>
      </c>
      <c r="C85" s="31">
        <f t="shared" si="2"/>
        <v>-1265.8408408985094</v>
      </c>
      <c r="D85" s="31">
        <f t="shared" si="2"/>
        <v>-1308.382575582217</v>
      </c>
      <c r="E85" s="31">
        <f t="shared" si="2"/>
        <v>-1365.3489549311682</v>
      </c>
      <c r="F85" s="38"/>
      <c r="G85" s="35"/>
      <c r="H85" s="6"/>
      <c r="I85" s="6"/>
      <c r="J85" s="4"/>
    </row>
    <row r="86" spans="1:10" x14ac:dyDescent="0.3">
      <c r="A86" s="30" t="s">
        <v>14</v>
      </c>
      <c r="B86" s="31">
        <v>-763.09955450999996</v>
      </c>
      <c r="C86" s="31">
        <f t="shared" si="2"/>
        <v>-797.73318354176183</v>
      </c>
      <c r="D86" s="31">
        <f t="shared" si="2"/>
        <v>-825.55018489665076</v>
      </c>
      <c r="E86" s="31">
        <f t="shared" si="2"/>
        <v>-861.42842614498954</v>
      </c>
      <c r="F86" s="38"/>
      <c r="G86" s="35"/>
      <c r="H86" s="6"/>
      <c r="I86" s="6"/>
      <c r="J86" s="4"/>
    </row>
    <row r="87" spans="1:10" x14ac:dyDescent="0.3">
      <c r="A87" s="30" t="s">
        <v>15</v>
      </c>
      <c r="B87" s="31">
        <v>-1217.676696</v>
      </c>
      <c r="C87" s="31">
        <f t="shared" si="2"/>
        <v>-1278.2303454078492</v>
      </c>
      <c r="D87" s="31">
        <f t="shared" si="2"/>
        <v>-1325.2256303126808</v>
      </c>
      <c r="E87" s="31">
        <f t="shared" si="2"/>
        <v>-1386.8002236476584</v>
      </c>
      <c r="F87" s="38"/>
      <c r="G87" s="35"/>
      <c r="H87" s="6"/>
      <c r="I87" s="6"/>
      <c r="J87" s="4"/>
    </row>
    <row r="88" spans="1:10" x14ac:dyDescent="0.3">
      <c r="A88" s="30" t="s">
        <v>16</v>
      </c>
      <c r="B88" s="31">
        <v>-914.98667036000006</v>
      </c>
      <c r="C88" s="31">
        <f t="shared" si="2"/>
        <v>-955.48195115617682</v>
      </c>
      <c r="D88" s="31">
        <f t="shared" si="2"/>
        <v>-988.82555103313257</v>
      </c>
      <c r="E88" s="31">
        <f t="shared" si="2"/>
        <v>-1029.9809660863627</v>
      </c>
      <c r="F88" s="38"/>
      <c r="G88" s="35"/>
      <c r="H88" s="6"/>
      <c r="I88" s="6"/>
      <c r="J88" s="4"/>
    </row>
    <row r="89" spans="1:10" x14ac:dyDescent="0.3">
      <c r="A89" s="30" t="s">
        <v>17</v>
      </c>
      <c r="B89" s="31">
        <v>-791.85808402999999</v>
      </c>
      <c r="C89" s="31">
        <f t="shared" si="2"/>
        <v>-827.49629075465964</v>
      </c>
      <c r="D89" s="31">
        <f t="shared" si="2"/>
        <v>-856.79596417701691</v>
      </c>
      <c r="E89" s="31">
        <f t="shared" si="2"/>
        <v>-894.18794497668216</v>
      </c>
      <c r="F89" s="38"/>
      <c r="G89" s="35"/>
      <c r="H89" s="6"/>
      <c r="I89" s="6"/>
      <c r="J89" s="4"/>
    </row>
    <row r="90" spans="1:10" x14ac:dyDescent="0.3">
      <c r="A90" s="30" t="s">
        <v>18</v>
      </c>
      <c r="B90" s="31">
        <v>-313.14023688999998</v>
      </c>
      <c r="C90" s="31">
        <f t="shared" si="2"/>
        <v>-327.66292479421821</v>
      </c>
      <c r="D90" s="31">
        <f t="shared" si="2"/>
        <v>-339.2413236759761</v>
      </c>
      <c r="E90" s="31">
        <f t="shared" si="2"/>
        <v>-353.95553107713152</v>
      </c>
      <c r="F90" s="38"/>
      <c r="G90" s="35"/>
      <c r="H90" s="6"/>
      <c r="I90" s="6"/>
      <c r="J90" s="4"/>
    </row>
    <row r="91" spans="1:10" x14ac:dyDescent="0.3">
      <c r="A91" s="30" t="s">
        <v>19</v>
      </c>
      <c r="B91" s="31">
        <v>-1769.57274626</v>
      </c>
      <c r="C91" s="31">
        <f t="shared" si="2"/>
        <v>-1861.266979041065</v>
      </c>
      <c r="D91" s="31">
        <f t="shared" si="2"/>
        <v>-1936.8816480086446</v>
      </c>
      <c r="E91" s="31">
        <f t="shared" si="2"/>
        <v>-2034.7774675349046</v>
      </c>
      <c r="F91" s="38"/>
      <c r="G91" s="35"/>
      <c r="H91" s="6"/>
      <c r="I91" s="6"/>
      <c r="J91" s="4"/>
    </row>
    <row r="92" spans="1:10" x14ac:dyDescent="0.3">
      <c r="A92" s="30" t="s">
        <v>20</v>
      </c>
      <c r="B92" s="31">
        <v>-370.85292326999996</v>
      </c>
      <c r="C92" s="31">
        <f t="shared" si="2"/>
        <v>-386.21906812741236</v>
      </c>
      <c r="D92" s="31">
        <f t="shared" si="2"/>
        <v>-398.04363886468383</v>
      </c>
      <c r="E92" s="31">
        <f t="shared" si="2"/>
        <v>-412.28392197241601</v>
      </c>
      <c r="F92" s="38"/>
      <c r="G92" s="35"/>
      <c r="H92" s="6"/>
      <c r="I92" s="6"/>
      <c r="J92" s="4"/>
    </row>
    <row r="93" spans="1:10" x14ac:dyDescent="0.3">
      <c r="A93" s="30" t="s">
        <v>21</v>
      </c>
      <c r="B93" s="31">
        <v>-949.95344554999997</v>
      </c>
      <c r="C93" s="31">
        <f t="shared" si="2"/>
        <v>-994.73768579958653</v>
      </c>
      <c r="D93" s="31">
        <f t="shared" si="2"/>
        <v>-1027.9934930725451</v>
      </c>
      <c r="E93" s="31">
        <f t="shared" si="2"/>
        <v>-1072.4998068145883</v>
      </c>
      <c r="F93" s="38"/>
      <c r="G93" s="35"/>
      <c r="H93" s="6"/>
      <c r="I93" s="6"/>
      <c r="J93" s="4"/>
    </row>
    <row r="94" spans="1:10" x14ac:dyDescent="0.3">
      <c r="A94" s="32" t="s">
        <v>26</v>
      </c>
      <c r="B94" s="33">
        <f>SUM(B72:B93)</f>
        <v>-24123.901118269994</v>
      </c>
      <c r="C94" s="33">
        <f>SUM(C72:C93)</f>
        <v>-25323.733838677159</v>
      </c>
      <c r="D94" s="33">
        <f t="shared" ref="D94:E94" si="3">SUM(D72:D93)</f>
        <v>-26291.898130492937</v>
      </c>
      <c r="E94" s="33">
        <f t="shared" si="3"/>
        <v>-27537.422907888944</v>
      </c>
      <c r="F94" s="38"/>
      <c r="G94" s="42"/>
      <c r="H94" s="6"/>
      <c r="I94" s="6"/>
      <c r="J94" s="4"/>
    </row>
    <row r="95" spans="1:10" ht="32" customHeight="1" x14ac:dyDescent="0.3">
      <c r="A95" s="40"/>
      <c r="B95" s="41"/>
      <c r="C95" s="41"/>
      <c r="D95" s="41"/>
      <c r="E95" s="41"/>
      <c r="F95" s="7"/>
      <c r="G95" s="6"/>
      <c r="H95" s="6"/>
      <c r="I95" s="6"/>
      <c r="J95" s="4"/>
    </row>
    <row r="96" spans="1:10" x14ac:dyDescent="0.3">
      <c r="A96" s="56" t="s">
        <v>41</v>
      </c>
      <c r="B96" s="57"/>
      <c r="C96" s="57"/>
      <c r="D96" s="57"/>
      <c r="F96" s="7"/>
      <c r="G96" s="6"/>
      <c r="H96" s="6"/>
      <c r="I96" s="6"/>
      <c r="J96" s="4"/>
    </row>
    <row r="97" spans="1:10" x14ac:dyDescent="0.3">
      <c r="A97" s="12" t="s">
        <v>33</v>
      </c>
      <c r="B97" s="13" t="s">
        <v>28</v>
      </c>
      <c r="C97" s="13" t="s">
        <v>29</v>
      </c>
      <c r="D97" s="13" t="s">
        <v>30</v>
      </c>
      <c r="F97" s="36"/>
      <c r="G97" s="6"/>
      <c r="H97" s="6"/>
      <c r="I97" s="6"/>
      <c r="J97" s="4"/>
    </row>
    <row r="98" spans="1:10" x14ac:dyDescent="0.3">
      <c r="A98" s="30" t="s">
        <v>0</v>
      </c>
      <c r="B98" s="31">
        <v>16.00000004</v>
      </c>
      <c r="C98" s="31">
        <v>15.9999997</v>
      </c>
      <c r="D98" s="31">
        <v>16.000000419999999</v>
      </c>
      <c r="F98" s="38"/>
      <c r="G98" s="6"/>
      <c r="H98" s="6"/>
      <c r="I98" s="6"/>
      <c r="J98" s="4"/>
    </row>
    <row r="99" spans="1:10" x14ac:dyDescent="0.3">
      <c r="A99" s="30" t="s">
        <v>1</v>
      </c>
      <c r="B99" s="31">
        <v>1.9</v>
      </c>
      <c r="C99" s="31">
        <v>5</v>
      </c>
      <c r="D99" s="31">
        <v>5</v>
      </c>
      <c r="F99" s="38"/>
      <c r="G99" s="6"/>
      <c r="H99" s="6"/>
      <c r="I99" s="6"/>
      <c r="J99" s="4"/>
    </row>
    <row r="100" spans="1:10" x14ac:dyDescent="0.3">
      <c r="A100" s="30" t="s">
        <v>2</v>
      </c>
      <c r="B100" s="31">
        <v>6</v>
      </c>
      <c r="C100" s="31">
        <v>6.3</v>
      </c>
      <c r="D100" s="31">
        <v>6.6150000000000002</v>
      </c>
      <c r="F100" s="38"/>
      <c r="G100" s="6"/>
      <c r="H100" s="6"/>
      <c r="I100" s="6"/>
      <c r="J100" s="4"/>
    </row>
    <row r="101" spans="1:10" x14ac:dyDescent="0.3">
      <c r="A101" s="30" t="s">
        <v>3</v>
      </c>
      <c r="B101" s="31">
        <v>1.8055000000000001</v>
      </c>
      <c r="C101" s="31">
        <v>2.4272999999999998</v>
      </c>
      <c r="D101" s="31">
        <v>2.9718</v>
      </c>
      <c r="F101" s="38"/>
      <c r="G101" s="6"/>
      <c r="H101" s="6"/>
      <c r="I101" s="6"/>
      <c r="J101" s="4"/>
    </row>
    <row r="102" spans="1:10" x14ac:dyDescent="0.3">
      <c r="A102" s="30" t="s">
        <v>4</v>
      </c>
      <c r="B102" s="31">
        <v>4.5999999999999996</v>
      </c>
      <c r="C102" s="31">
        <v>5.6</v>
      </c>
      <c r="D102" s="31">
        <v>6.6</v>
      </c>
      <c r="F102" s="38"/>
      <c r="G102" s="6"/>
      <c r="H102" s="6"/>
      <c r="I102" s="6"/>
      <c r="J102" s="4"/>
    </row>
    <row r="103" spans="1:10" x14ac:dyDescent="0.3">
      <c r="A103" s="30" t="s">
        <v>5</v>
      </c>
      <c r="B103" s="31">
        <v>53.383000000000003</v>
      </c>
      <c r="C103" s="31">
        <v>59</v>
      </c>
      <c r="D103" s="31">
        <v>59.9</v>
      </c>
      <c r="F103" s="38"/>
      <c r="G103" s="6"/>
      <c r="H103" s="6"/>
      <c r="I103" s="6"/>
      <c r="J103" s="4"/>
    </row>
    <row r="104" spans="1:10" x14ac:dyDescent="0.3">
      <c r="A104" s="30" t="s">
        <v>6</v>
      </c>
      <c r="B104" s="31">
        <v>14.139124599999999</v>
      </c>
      <c r="C104" s="31">
        <v>16.375</v>
      </c>
      <c r="D104" s="31">
        <v>16.884</v>
      </c>
      <c r="F104" s="38"/>
      <c r="G104" s="6"/>
      <c r="H104" s="6"/>
      <c r="I104" s="6"/>
      <c r="J104" s="4"/>
    </row>
    <row r="105" spans="1:10" x14ac:dyDescent="0.3">
      <c r="A105" s="30" t="s">
        <v>7</v>
      </c>
      <c r="B105" s="31">
        <v>17.991</v>
      </c>
      <c r="C105" s="31">
        <v>18.911000000000001</v>
      </c>
      <c r="D105" s="31">
        <v>21.707000000000001</v>
      </c>
      <c r="F105" s="38"/>
      <c r="G105" s="6"/>
      <c r="H105" s="6"/>
      <c r="I105" s="6"/>
      <c r="J105" s="4"/>
    </row>
    <row r="106" spans="1:10" x14ac:dyDescent="0.3">
      <c r="A106" s="30" t="s">
        <v>8</v>
      </c>
      <c r="B106" s="31">
        <v>48.667648999999997</v>
      </c>
      <c r="C106" s="31">
        <v>49.141049000000002</v>
      </c>
      <c r="D106" s="31">
        <v>49.141049000000002</v>
      </c>
      <c r="F106" s="38"/>
      <c r="G106" s="6"/>
      <c r="H106" s="6"/>
      <c r="I106" s="6"/>
      <c r="J106" s="4"/>
    </row>
    <row r="107" spans="1:10" x14ac:dyDescent="0.3">
      <c r="A107" s="30" t="s">
        <v>9</v>
      </c>
      <c r="B107" s="31">
        <v>24.767286420000001</v>
      </c>
      <c r="C107" s="31">
        <v>22.080352699999999</v>
      </c>
      <c r="D107" s="31">
        <v>20.757615519999998</v>
      </c>
      <c r="F107" s="38"/>
      <c r="G107" s="6"/>
      <c r="H107" s="6"/>
      <c r="I107" s="6"/>
      <c r="J107" s="4"/>
    </row>
    <row r="108" spans="1:10" x14ac:dyDescent="0.3">
      <c r="A108" s="30" t="s">
        <v>10</v>
      </c>
      <c r="B108" s="31">
        <v>3.7184620000000002</v>
      </c>
      <c r="C108" s="31">
        <v>3</v>
      </c>
      <c r="D108" s="31">
        <v>3</v>
      </c>
      <c r="F108" s="38"/>
      <c r="G108" s="6"/>
      <c r="H108" s="6"/>
      <c r="I108" s="6"/>
      <c r="J108" s="4"/>
    </row>
    <row r="109" spans="1:10" x14ac:dyDescent="0.3">
      <c r="A109" s="30" t="s">
        <v>11</v>
      </c>
      <c r="B109" s="31">
        <v>9.01589609</v>
      </c>
      <c r="C109" s="31">
        <v>10.69282625</v>
      </c>
      <c r="D109" s="31">
        <v>12.13929933</v>
      </c>
      <c r="F109" s="38"/>
      <c r="G109" s="6"/>
      <c r="H109" s="6"/>
      <c r="I109" s="6"/>
      <c r="J109" s="4"/>
    </row>
    <row r="110" spans="1:10" x14ac:dyDescent="0.3">
      <c r="A110" s="30" t="s">
        <v>12</v>
      </c>
      <c r="B110" s="31">
        <v>18.402999999999999</v>
      </c>
      <c r="C110" s="31">
        <v>18.501000000000001</v>
      </c>
      <c r="D110" s="31">
        <v>17.774000000000001</v>
      </c>
      <c r="F110" s="38"/>
      <c r="G110" s="6"/>
      <c r="H110" s="6"/>
      <c r="I110" s="6"/>
      <c r="J110" s="4"/>
    </row>
    <row r="111" spans="1:10" x14ac:dyDescent="0.3">
      <c r="A111" s="30" t="s">
        <v>13</v>
      </c>
      <c r="B111" s="31">
        <v>37.862765000000003</v>
      </c>
      <c r="C111" s="31">
        <v>41.863</v>
      </c>
      <c r="D111" s="31">
        <v>49.113</v>
      </c>
      <c r="F111" s="38"/>
      <c r="G111" s="6"/>
      <c r="H111" s="6"/>
      <c r="I111" s="6"/>
      <c r="J111" s="4"/>
    </row>
    <row r="112" spans="1:10" x14ac:dyDescent="0.3">
      <c r="A112" s="30" t="s">
        <v>14</v>
      </c>
      <c r="B112" s="31">
        <v>16.035000289999999</v>
      </c>
      <c r="C112" s="31">
        <v>16.818999999999999</v>
      </c>
      <c r="D112" s="31">
        <v>18.879000000000001</v>
      </c>
      <c r="F112" s="38"/>
      <c r="G112" s="6"/>
      <c r="H112" s="6"/>
      <c r="I112" s="6"/>
      <c r="J112" s="4"/>
    </row>
    <row r="113" spans="1:10" x14ac:dyDescent="0.3">
      <c r="A113" s="30" t="s">
        <v>15</v>
      </c>
      <c r="B113" s="31">
        <v>34.707900000000002</v>
      </c>
      <c r="C113" s="31">
        <v>35.566648999999998</v>
      </c>
      <c r="D113" s="31">
        <v>33.921326999999998</v>
      </c>
      <c r="F113" s="38"/>
      <c r="G113" s="6"/>
      <c r="H113" s="6"/>
      <c r="I113" s="6"/>
      <c r="J113" s="4"/>
    </row>
    <row r="114" spans="1:10" x14ac:dyDescent="0.3">
      <c r="A114" s="30" t="s">
        <v>16</v>
      </c>
      <c r="B114" s="31">
        <v>23.056999999999999</v>
      </c>
      <c r="C114" s="31">
        <v>23.236000000000001</v>
      </c>
      <c r="D114" s="31">
        <v>25.552</v>
      </c>
      <c r="F114" s="38"/>
      <c r="G114" s="6"/>
      <c r="H114" s="6"/>
      <c r="I114" s="6"/>
      <c r="J114" s="4"/>
    </row>
    <row r="115" spans="1:10" x14ac:dyDescent="0.3">
      <c r="A115" s="30" t="s">
        <v>17</v>
      </c>
      <c r="B115" s="31">
        <v>16.952691999999999</v>
      </c>
      <c r="C115" s="31">
        <v>17.446000000000002</v>
      </c>
      <c r="D115" s="31">
        <v>14.9537</v>
      </c>
      <c r="F115" s="38"/>
      <c r="G115" s="6"/>
      <c r="H115" s="6"/>
      <c r="I115" s="6"/>
      <c r="J115" s="4"/>
    </row>
    <row r="116" spans="1:10" x14ac:dyDescent="0.3">
      <c r="A116" s="30" t="s">
        <v>18</v>
      </c>
      <c r="B116" s="31">
        <v>10</v>
      </c>
      <c r="C116" s="31">
        <v>10.8</v>
      </c>
      <c r="D116" s="31">
        <v>11.016</v>
      </c>
      <c r="F116" s="38"/>
      <c r="G116" s="6"/>
      <c r="H116" s="6"/>
      <c r="I116" s="6"/>
      <c r="J116" s="4"/>
    </row>
    <row r="117" spans="1:10" x14ac:dyDescent="0.3">
      <c r="A117" s="30" t="s">
        <v>19</v>
      </c>
      <c r="B117" s="31">
        <v>44.961945</v>
      </c>
      <c r="C117" s="31">
        <v>79.320999999999998</v>
      </c>
      <c r="D117" s="31">
        <v>89.272000000000006</v>
      </c>
      <c r="F117" s="38"/>
      <c r="G117" s="6"/>
      <c r="H117" s="6"/>
      <c r="I117" s="6"/>
      <c r="J117" s="4"/>
    </row>
    <row r="118" spans="1:10" x14ac:dyDescent="0.3">
      <c r="A118" s="30" t="s">
        <v>20</v>
      </c>
      <c r="B118" s="31">
        <v>13.08635714</v>
      </c>
      <c r="C118" s="31">
        <v>11.73042734</v>
      </c>
      <c r="D118" s="31">
        <v>11.718156560000001</v>
      </c>
      <c r="F118" s="38"/>
      <c r="G118" s="6"/>
      <c r="H118" s="6"/>
      <c r="I118" s="6"/>
      <c r="J118" s="4"/>
    </row>
    <row r="119" spans="1:10" x14ac:dyDescent="0.3">
      <c r="A119" s="30" t="s">
        <v>21</v>
      </c>
      <c r="B119" s="31">
        <v>24.237030000000001</v>
      </c>
      <c r="C119" s="31">
        <v>24.42</v>
      </c>
      <c r="D119" s="31">
        <v>24.42</v>
      </c>
      <c r="F119" s="38"/>
      <c r="G119" s="6"/>
      <c r="H119" s="6"/>
      <c r="I119" s="6"/>
      <c r="J119" s="4"/>
    </row>
    <row r="120" spans="1:10" x14ac:dyDescent="0.3">
      <c r="A120" s="32" t="s">
        <v>26</v>
      </c>
      <c r="B120" s="33">
        <v>441.29160758000006</v>
      </c>
      <c r="C120" s="33">
        <v>494.23060399000002</v>
      </c>
      <c r="D120" s="33">
        <v>517.33494783000015</v>
      </c>
      <c r="F120" s="38"/>
      <c r="G120" s="6"/>
      <c r="H120" s="6"/>
      <c r="I120" s="6"/>
      <c r="J120" s="4"/>
    </row>
    <row r="121" spans="1:10" ht="35.5" customHeight="1" x14ac:dyDescent="0.3">
      <c r="A121" s="27"/>
      <c r="B121" s="27"/>
      <c r="C121" s="27"/>
      <c r="D121" s="27"/>
      <c r="F121" s="38"/>
      <c r="G121" s="6"/>
      <c r="H121" s="6"/>
      <c r="I121" s="6"/>
      <c r="J121" s="4"/>
    </row>
    <row r="122" spans="1:10" ht="17.5" customHeight="1" x14ac:dyDescent="0.3">
      <c r="A122" s="44" t="s">
        <v>42</v>
      </c>
      <c r="B122" s="58"/>
      <c r="C122" s="58"/>
      <c r="D122" s="58"/>
      <c r="F122" s="38"/>
      <c r="G122" s="6"/>
      <c r="H122" s="6"/>
      <c r="I122" s="6"/>
      <c r="J122" s="4"/>
    </row>
    <row r="123" spans="1:10" x14ac:dyDescent="0.3">
      <c r="A123" s="12" t="s">
        <v>35</v>
      </c>
      <c r="B123" s="13" t="s">
        <v>28</v>
      </c>
      <c r="C123" s="13" t="s">
        <v>29</v>
      </c>
      <c r="D123" s="13" t="s">
        <v>30</v>
      </c>
      <c r="F123" s="36"/>
      <c r="G123" s="6"/>
      <c r="H123" s="6"/>
      <c r="I123" s="6"/>
      <c r="J123" s="4"/>
    </row>
    <row r="124" spans="1:10" x14ac:dyDescent="0.3">
      <c r="A124" s="30" t="s">
        <v>0</v>
      </c>
      <c r="B124" s="31">
        <v>3.004</v>
      </c>
      <c r="C124" s="31">
        <v>3.01</v>
      </c>
      <c r="D124" s="31">
        <v>3.0150000000000001</v>
      </c>
      <c r="F124" s="38"/>
      <c r="G124" s="6"/>
      <c r="H124" s="6"/>
      <c r="I124" s="6"/>
      <c r="J124" s="4"/>
    </row>
    <row r="125" spans="1:10" x14ac:dyDescent="0.3">
      <c r="A125" s="30" t="s">
        <v>1</v>
      </c>
      <c r="B125" s="31">
        <v>-0.78</v>
      </c>
      <c r="C125" s="31">
        <v>-1.405</v>
      </c>
      <c r="D125" s="31">
        <v>-4.28</v>
      </c>
      <c r="F125" s="38"/>
      <c r="G125" s="6"/>
      <c r="H125" s="6"/>
      <c r="I125" s="6"/>
      <c r="J125" s="4"/>
    </row>
    <row r="126" spans="1:10" x14ac:dyDescent="0.3">
      <c r="A126" s="30" t="s">
        <v>2</v>
      </c>
      <c r="B126" s="31">
        <v>-3</v>
      </c>
      <c r="C126" s="31">
        <v>0.67900000000000005</v>
      </c>
      <c r="D126" s="31">
        <v>0.67900000000000005</v>
      </c>
      <c r="F126" s="38"/>
      <c r="G126" s="6"/>
      <c r="H126" s="6"/>
      <c r="I126" s="6"/>
      <c r="J126" s="4"/>
    </row>
    <row r="127" spans="1:10" x14ac:dyDescent="0.3">
      <c r="A127" s="30" t="s">
        <v>3</v>
      </c>
      <c r="B127" s="31">
        <v>-1.1400000000000001E-4</v>
      </c>
      <c r="C127" s="31">
        <v>-1.1E-4</v>
      </c>
      <c r="D127" s="31">
        <v>-1.1E-4</v>
      </c>
      <c r="F127" s="38"/>
      <c r="G127" s="6"/>
      <c r="H127" s="6"/>
      <c r="I127" s="6"/>
      <c r="J127" s="4"/>
    </row>
    <row r="128" spans="1:10" x14ac:dyDescent="0.3">
      <c r="A128" s="30" t="s">
        <v>4</v>
      </c>
      <c r="B128" s="31">
        <v>-0.16</v>
      </c>
      <c r="C128" s="31">
        <v>-0.21</v>
      </c>
      <c r="D128" s="31">
        <v>-0.25</v>
      </c>
      <c r="F128" s="38"/>
      <c r="G128" s="6"/>
      <c r="H128" s="6"/>
      <c r="I128" s="6"/>
      <c r="J128" s="4"/>
    </row>
    <row r="129" spans="1:10" x14ac:dyDescent="0.3">
      <c r="A129" s="30" t="s">
        <v>5</v>
      </c>
      <c r="B129" s="31">
        <v>-5.2</v>
      </c>
      <c r="C129" s="31">
        <v>-6.1</v>
      </c>
      <c r="D129" s="31">
        <v>-4.7</v>
      </c>
      <c r="F129" s="38"/>
      <c r="G129" s="6"/>
      <c r="H129" s="6"/>
      <c r="I129" s="6"/>
      <c r="J129" s="4"/>
    </row>
    <row r="130" spans="1:10" x14ac:dyDescent="0.3">
      <c r="A130" s="30" t="s">
        <v>6</v>
      </c>
      <c r="B130" s="31">
        <v>0.14000000000000001</v>
      </c>
      <c r="C130" s="31">
        <v>-3.0934680000000001</v>
      </c>
      <c r="D130" s="31">
        <v>-5.7707829999999998</v>
      </c>
      <c r="F130" s="38"/>
      <c r="G130" s="6"/>
      <c r="H130" s="6"/>
      <c r="I130" s="6"/>
      <c r="J130" s="4"/>
    </row>
    <row r="131" spans="1:10" x14ac:dyDescent="0.3">
      <c r="A131" s="30" t="s">
        <v>7</v>
      </c>
      <c r="B131" s="31">
        <v>-9.5</v>
      </c>
      <c r="C131" s="31">
        <v>-10.917999999999999</v>
      </c>
      <c r="D131" s="31">
        <v>-13.191000000000001</v>
      </c>
      <c r="F131" s="38"/>
      <c r="G131" s="6"/>
      <c r="H131" s="6"/>
      <c r="I131" s="6"/>
      <c r="J131" s="4"/>
    </row>
    <row r="132" spans="1:10" x14ac:dyDescent="0.3">
      <c r="A132" s="30" t="s">
        <v>8</v>
      </c>
      <c r="B132" s="31">
        <v>1.5696000000000001</v>
      </c>
      <c r="C132" s="31">
        <v>-2.4989379600000001</v>
      </c>
      <c r="D132" s="31">
        <v>-8.5999110899999991</v>
      </c>
      <c r="F132" s="38"/>
      <c r="G132" s="6"/>
      <c r="H132" s="6"/>
      <c r="I132" s="6"/>
      <c r="J132" s="4"/>
    </row>
    <row r="133" spans="1:10" x14ac:dyDescent="0.3">
      <c r="A133" s="30" t="s">
        <v>9</v>
      </c>
      <c r="B133" s="31">
        <v>-2.83</v>
      </c>
      <c r="C133" s="31">
        <v>-3.1459999999999999</v>
      </c>
      <c r="D133" s="31">
        <v>-4.1319999999999997</v>
      </c>
      <c r="F133" s="38"/>
      <c r="G133" s="6"/>
      <c r="H133" s="6"/>
      <c r="I133" s="6"/>
      <c r="J133" s="4"/>
    </row>
    <row r="134" spans="1:10" x14ac:dyDescent="0.3">
      <c r="A134" s="30" t="s">
        <v>10</v>
      </c>
      <c r="B134" s="31">
        <v>3.9159999999999999</v>
      </c>
      <c r="C134" s="31">
        <v>3.9159999999999999</v>
      </c>
      <c r="D134" s="31">
        <v>1</v>
      </c>
      <c r="F134" s="38"/>
      <c r="G134" s="6"/>
      <c r="H134" s="6"/>
      <c r="I134" s="6"/>
      <c r="J134" s="4"/>
    </row>
    <row r="135" spans="1:10" x14ac:dyDescent="0.3">
      <c r="A135" s="30" t="s">
        <v>11</v>
      </c>
      <c r="B135" s="31">
        <v>-1.7769839999999999</v>
      </c>
      <c r="C135" s="31">
        <v>-2.0243232099999999</v>
      </c>
      <c r="D135" s="31">
        <v>-1.8633138999999999</v>
      </c>
      <c r="F135" s="38"/>
      <c r="G135" s="6"/>
      <c r="H135" s="6"/>
      <c r="I135" s="6"/>
      <c r="J135" s="4"/>
    </row>
    <row r="136" spans="1:10" x14ac:dyDescent="0.3">
      <c r="A136" s="30" t="s">
        <v>12</v>
      </c>
      <c r="B136" s="31">
        <v>-3</v>
      </c>
      <c r="C136" s="31">
        <v>-3.7</v>
      </c>
      <c r="D136" s="31">
        <v>-3.7</v>
      </c>
      <c r="F136" s="38"/>
      <c r="G136" s="6"/>
      <c r="H136" s="6"/>
      <c r="I136" s="6"/>
      <c r="J136" s="4"/>
    </row>
    <row r="137" spans="1:10" x14ac:dyDescent="0.3">
      <c r="A137" s="30" t="s">
        <v>13</v>
      </c>
      <c r="B137" s="31">
        <v>-12.9186</v>
      </c>
      <c r="C137" s="31">
        <v>-15.12</v>
      </c>
      <c r="D137" s="31">
        <v>-17.12</v>
      </c>
      <c r="F137" s="38"/>
      <c r="G137" s="6"/>
      <c r="H137" s="6"/>
      <c r="I137" s="6"/>
      <c r="J137" s="4"/>
    </row>
    <row r="138" spans="1:10" x14ac:dyDescent="0.3">
      <c r="A138" s="30" t="s">
        <v>14</v>
      </c>
      <c r="B138" s="31">
        <v>-3.30043262</v>
      </c>
      <c r="C138" s="31">
        <v>-3.5</v>
      </c>
      <c r="D138" s="31">
        <v>-3.7</v>
      </c>
      <c r="F138" s="38"/>
      <c r="G138" s="6"/>
      <c r="H138" s="6"/>
      <c r="I138" s="6"/>
      <c r="J138" s="4"/>
    </row>
    <row r="139" spans="1:10" x14ac:dyDescent="0.3">
      <c r="A139" s="30" t="s">
        <v>15</v>
      </c>
      <c r="B139" s="31">
        <v>-12.1183</v>
      </c>
      <c r="C139" s="31">
        <v>-11.506</v>
      </c>
      <c r="D139" s="31">
        <v>-10.851000000000001</v>
      </c>
      <c r="F139" s="38"/>
      <c r="G139" s="6"/>
      <c r="H139" s="6"/>
      <c r="I139" s="6"/>
      <c r="J139" s="4"/>
    </row>
    <row r="140" spans="1:10" x14ac:dyDescent="0.3">
      <c r="A140" s="30" t="s">
        <v>16</v>
      </c>
      <c r="B140" s="31">
        <v>0.5847</v>
      </c>
      <c r="C140" s="31">
        <v>-0.9</v>
      </c>
      <c r="D140" s="31">
        <v>-1.7</v>
      </c>
      <c r="F140" s="38"/>
      <c r="G140" s="6"/>
      <c r="H140" s="6"/>
      <c r="I140" s="6"/>
      <c r="J140" s="4"/>
    </row>
    <row r="141" spans="1:10" x14ac:dyDescent="0.3">
      <c r="A141" s="30" t="s">
        <v>17</v>
      </c>
      <c r="B141" s="31">
        <v>-1.6997150000000001</v>
      </c>
      <c r="C141" s="31">
        <v>-1.7492000000000001</v>
      </c>
      <c r="D141" s="31">
        <v>-1.8001</v>
      </c>
      <c r="F141" s="38"/>
      <c r="G141" s="6"/>
      <c r="H141" s="6"/>
      <c r="I141" s="6"/>
      <c r="J141" s="4"/>
    </row>
    <row r="142" spans="1:10" x14ac:dyDescent="0.3">
      <c r="A142" s="30" t="s">
        <v>18</v>
      </c>
      <c r="B142" s="31">
        <v>-1.7</v>
      </c>
      <c r="C142" s="31">
        <v>-2.645</v>
      </c>
      <c r="D142" s="31">
        <v>-3.0539999999999998</v>
      </c>
      <c r="F142" s="38"/>
      <c r="G142" s="6"/>
      <c r="H142" s="6"/>
      <c r="I142" s="6"/>
      <c r="J142" s="4"/>
    </row>
    <row r="143" spans="1:10" x14ac:dyDescent="0.3">
      <c r="A143" s="30" t="s">
        <v>19</v>
      </c>
      <c r="B143" s="31">
        <v>-22.389859999999999</v>
      </c>
      <c r="C143" s="31">
        <v>-29.902999999999999</v>
      </c>
      <c r="D143" s="31">
        <v>-26.321000000000002</v>
      </c>
      <c r="F143" s="38"/>
      <c r="G143" s="6"/>
      <c r="H143" s="6"/>
      <c r="I143" s="6"/>
      <c r="J143" s="4"/>
    </row>
    <row r="144" spans="1:10" x14ac:dyDescent="0.3">
      <c r="A144" s="30" t="s">
        <v>20</v>
      </c>
      <c r="B144" s="31">
        <v>-0.83424500000000001</v>
      </c>
      <c r="C144" s="31">
        <v>-1.7525599999999999</v>
      </c>
      <c r="D144" s="31">
        <v>-1.667972</v>
      </c>
      <c r="F144" s="38"/>
      <c r="G144" s="6"/>
      <c r="H144" s="6"/>
      <c r="I144" s="6"/>
      <c r="J144" s="4"/>
    </row>
    <row r="145" spans="1:10" x14ac:dyDescent="0.3">
      <c r="A145" s="30" t="s">
        <v>21</v>
      </c>
      <c r="B145" s="31">
        <v>-5.05517664</v>
      </c>
      <c r="C145" s="31">
        <v>-5.0549999999999997</v>
      </c>
      <c r="D145" s="31">
        <v>-5.0549999999999997</v>
      </c>
      <c r="F145" s="38"/>
      <c r="G145" s="6"/>
      <c r="H145" s="6"/>
      <c r="I145" s="6"/>
      <c r="J145" s="4"/>
    </row>
    <row r="146" spans="1:10" x14ac:dyDescent="0.3">
      <c r="A146" s="32" t="s">
        <v>26</v>
      </c>
      <c r="B146" s="33">
        <v>-77.049127260000006</v>
      </c>
      <c r="C146" s="33">
        <v>-97.621599169999996</v>
      </c>
      <c r="D146" s="33">
        <v>-113.06218999000001</v>
      </c>
      <c r="F146" s="7"/>
      <c r="G146" s="6"/>
      <c r="H146" s="6"/>
      <c r="I146" s="6"/>
      <c r="J146" s="4"/>
    </row>
    <row r="147" spans="1:10" s="3" customFormat="1" ht="58.5" customHeight="1" x14ac:dyDescent="0.3">
      <c r="F147" s="6"/>
      <c r="G147" s="4"/>
    </row>
    <row r="148" spans="1:10" s="4" customFormat="1" x14ac:dyDescent="0.3">
      <c r="F148" s="21"/>
    </row>
    <row r="149" spans="1:10" s="4" customFormat="1" x14ac:dyDescent="0.3">
      <c r="F149" s="21"/>
    </row>
    <row r="150" spans="1:10" s="4" customFormat="1" x14ac:dyDescent="0.3">
      <c r="F150" s="21"/>
    </row>
    <row r="151" spans="1:10" s="4" customFormat="1" x14ac:dyDescent="0.3">
      <c r="F151" s="21"/>
    </row>
    <row r="152" spans="1:10" s="4" customFormat="1" x14ac:dyDescent="0.3">
      <c r="F152" s="21"/>
    </row>
    <row r="153" spans="1:10" s="4" customFormat="1" x14ac:dyDescent="0.3">
      <c r="F153" s="21"/>
    </row>
    <row r="154" spans="1:10" s="4" customFormat="1" x14ac:dyDescent="0.3">
      <c r="F154" s="21"/>
    </row>
    <row r="155" spans="1:10" s="4" customFormat="1" x14ac:dyDescent="0.3">
      <c r="F155" s="21"/>
    </row>
    <row r="156" spans="1:10" s="4" customFormat="1" x14ac:dyDescent="0.3">
      <c r="F156" s="21"/>
    </row>
    <row r="157" spans="1:10" s="4" customFormat="1" x14ac:dyDescent="0.3">
      <c r="F157" s="21"/>
    </row>
    <row r="158" spans="1:10" s="4" customFormat="1" x14ac:dyDescent="0.3">
      <c r="F158" s="21"/>
    </row>
    <row r="159" spans="1:10" s="4" customFormat="1" x14ac:dyDescent="0.3">
      <c r="F159" s="21"/>
    </row>
    <row r="160" spans="1:10" s="4" customFormat="1" x14ac:dyDescent="0.3">
      <c r="F160" s="21"/>
    </row>
    <row r="161" spans="1:12" s="4" customFormat="1" x14ac:dyDescent="0.3">
      <c r="F161" s="21"/>
    </row>
    <row r="162" spans="1:12" s="4" customFormat="1" x14ac:dyDescent="0.3">
      <c r="F162" s="21"/>
    </row>
    <row r="163" spans="1:12" s="4" customFormat="1" x14ac:dyDescent="0.3">
      <c r="F163" s="21"/>
    </row>
    <row r="164" spans="1:12" s="4" customFormat="1" x14ac:dyDescent="0.3">
      <c r="F164" s="21"/>
    </row>
    <row r="165" spans="1:12" s="4" customFormat="1" x14ac:dyDescent="0.3">
      <c r="F165" s="21"/>
    </row>
    <row r="166" spans="1:12" s="4" customFormat="1" x14ac:dyDescent="0.3">
      <c r="F166" s="21"/>
    </row>
    <row r="167" spans="1:12" s="4" customFormat="1" x14ac:dyDescent="0.3">
      <c r="F167" s="21"/>
    </row>
    <row r="168" spans="1:12" s="4" customFormat="1" x14ac:dyDescent="0.3">
      <c r="F168" s="21"/>
    </row>
    <row r="169" spans="1:12" s="4" customFormat="1" x14ac:dyDescent="0.3">
      <c r="F169" s="21"/>
    </row>
    <row r="170" spans="1:12" s="4" customFormat="1" x14ac:dyDescent="0.3">
      <c r="F170" s="23"/>
    </row>
    <row r="171" spans="1:12" s="4" customFormat="1" x14ac:dyDescent="0.3">
      <c r="A171" s="17"/>
      <c r="B171" s="18"/>
      <c r="C171" s="18"/>
      <c r="D171" s="18"/>
      <c r="E171" s="18"/>
      <c r="F171" s="18"/>
    </row>
    <row r="172" spans="1:12" x14ac:dyDescent="0.3">
      <c r="B172" s="9"/>
      <c r="C172" s="9"/>
    </row>
    <row r="173" spans="1:12" x14ac:dyDescent="0.3">
      <c r="B173" s="9"/>
      <c r="C173" s="9"/>
    </row>
    <row r="174" spans="1:12" x14ac:dyDescent="0.3">
      <c r="B174" s="9"/>
      <c r="C174" s="9"/>
    </row>
    <row r="175" spans="1:12" s="1" customFormat="1" x14ac:dyDescent="0.3">
      <c r="A175" s="3"/>
      <c r="B175" s="9"/>
      <c r="C175" s="9"/>
      <c r="D175" s="3"/>
      <c r="E175" s="3"/>
      <c r="F175" s="25"/>
      <c r="G175" s="3"/>
      <c r="H175" s="3"/>
      <c r="I175"/>
      <c r="J175"/>
      <c r="K175"/>
      <c r="L175"/>
    </row>
    <row r="176" spans="1:12" s="1" customFormat="1" x14ac:dyDescent="0.3">
      <c r="A176" s="3"/>
      <c r="B176" s="9"/>
      <c r="C176" s="9"/>
      <c r="D176" s="3"/>
      <c r="E176" s="3"/>
      <c r="F176" s="25"/>
      <c r="G176" s="3"/>
      <c r="H176" s="3"/>
      <c r="I176"/>
      <c r="J176"/>
      <c r="K176"/>
      <c r="L176"/>
    </row>
    <row r="177" spans="1:12" s="1" customFormat="1" x14ac:dyDescent="0.3">
      <c r="A177" s="3"/>
      <c r="B177" s="9"/>
      <c r="C177" s="9"/>
      <c r="D177" s="3"/>
      <c r="E177" s="3"/>
      <c r="F177" s="25"/>
      <c r="G177" s="3"/>
      <c r="H177" s="3"/>
      <c r="I177"/>
      <c r="J177"/>
      <c r="K177"/>
      <c r="L177"/>
    </row>
    <row r="178" spans="1:12" s="1" customFormat="1" x14ac:dyDescent="0.3">
      <c r="A178" s="3"/>
      <c r="B178" s="9"/>
      <c r="C178" s="9"/>
      <c r="D178" s="3"/>
      <c r="E178" s="3"/>
      <c r="F178" s="25"/>
      <c r="G178" s="3"/>
      <c r="H178" s="3"/>
      <c r="I178"/>
      <c r="J178"/>
      <c r="K178"/>
      <c r="L178"/>
    </row>
    <row r="179" spans="1:12" s="1" customFormat="1" x14ac:dyDescent="0.3">
      <c r="A179" s="3"/>
      <c r="B179" s="9"/>
      <c r="C179" s="9"/>
      <c r="D179" s="3"/>
      <c r="E179" s="3"/>
      <c r="F179" s="25"/>
      <c r="G179" s="3"/>
      <c r="H179" s="3"/>
      <c r="I179"/>
      <c r="J179"/>
      <c r="K179"/>
      <c r="L179"/>
    </row>
    <row r="180" spans="1:12" s="1" customFormat="1" x14ac:dyDescent="0.3">
      <c r="A180" s="3"/>
      <c r="B180" s="3"/>
      <c r="C180" s="3"/>
      <c r="D180" s="3"/>
      <c r="E180" s="3"/>
      <c r="F180" s="25"/>
      <c r="G180" s="3"/>
      <c r="H180" s="3"/>
      <c r="I180"/>
      <c r="J180"/>
      <c r="K180"/>
      <c r="L180"/>
    </row>
    <row r="181" spans="1:12" s="1" customFormat="1" x14ac:dyDescent="0.3">
      <c r="A181" s="3"/>
      <c r="B181" s="3"/>
      <c r="C181" s="3"/>
      <c r="D181" s="3"/>
      <c r="E181" s="3"/>
      <c r="F181" s="25"/>
      <c r="G181" s="3"/>
      <c r="H181" s="3"/>
      <c r="I181"/>
      <c r="J181"/>
      <c r="K181"/>
      <c r="L181"/>
    </row>
    <row r="182" spans="1:12" s="1" customFormat="1" x14ac:dyDescent="0.3">
      <c r="A182" s="3"/>
      <c r="B182" s="3"/>
      <c r="C182" s="3"/>
      <c r="D182" s="3"/>
      <c r="E182" s="3"/>
      <c r="F182" s="25"/>
      <c r="G182" s="3"/>
      <c r="H182" s="3"/>
      <c r="I182"/>
      <c r="J182"/>
      <c r="K182"/>
      <c r="L182"/>
    </row>
    <row r="183" spans="1:12" s="1" customFormat="1" x14ac:dyDescent="0.3">
      <c r="A183" s="3"/>
      <c r="B183" s="3"/>
      <c r="C183" s="3"/>
      <c r="D183" s="3"/>
      <c r="E183" s="3"/>
      <c r="F183" s="25"/>
      <c r="G183" s="3"/>
      <c r="H183" s="3"/>
      <c r="I183"/>
      <c r="J183"/>
      <c r="K183"/>
      <c r="L183"/>
    </row>
    <row r="184" spans="1:12" s="1" customFormat="1" x14ac:dyDescent="0.3">
      <c r="A184" s="3"/>
      <c r="B184" s="3"/>
      <c r="C184" s="3"/>
      <c r="D184" s="3"/>
      <c r="E184" s="3"/>
      <c r="F184" s="25"/>
      <c r="G184" s="3"/>
      <c r="H184" s="3"/>
      <c r="I184"/>
      <c r="J184"/>
      <c r="K184"/>
      <c r="L184"/>
    </row>
    <row r="185" spans="1:12" s="1" customFormat="1" x14ac:dyDescent="0.3">
      <c r="A185" s="3"/>
      <c r="B185" s="3"/>
      <c r="C185" s="3"/>
      <c r="D185" s="3"/>
      <c r="E185" s="3"/>
      <c r="F185" s="6"/>
      <c r="G185" s="3"/>
      <c r="H185" s="3"/>
      <c r="I185"/>
      <c r="J185"/>
      <c r="K185"/>
      <c r="L185"/>
    </row>
    <row r="186" spans="1:12" s="1" customFormat="1" x14ac:dyDescent="0.3">
      <c r="A186" s="3"/>
      <c r="B186" s="3"/>
      <c r="C186" s="3"/>
      <c r="D186" s="3"/>
      <c r="E186" s="3"/>
      <c r="F186" s="24"/>
      <c r="G186" s="3"/>
      <c r="H186" s="3"/>
      <c r="I186"/>
      <c r="J186"/>
      <c r="K186"/>
      <c r="L186"/>
    </row>
    <row r="187" spans="1:12" x14ac:dyDescent="0.3">
      <c r="F187" s="8"/>
    </row>
  </sheetData>
  <mergeCells count="4">
    <mergeCell ref="A3:E3"/>
    <mergeCell ref="A4:E4"/>
    <mergeCell ref="A6:E6"/>
    <mergeCell ref="A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c E A A B Q S w M E F A A C A A g A C W B P W A T R B B q o A A A A + A A A A B I A H A B D b 2 5 m a W c v U G F j a 2 F n Z S 5 4 b W w g o h g A K K A U A A A A A A A A A A A A A A A A A A A A A A A A A A A A h Y / N C o J A G E V f R W b v / F V S 8 j k u g i B I C I J o K + O o Q z q G M 6 b v 1 q J H 6 h U S y m r X 8 l 7 O h X M f t z v E Q 1 1 5 V 9 V a 3 Z g I M U y R p 4 x s M m 2 K C H U u 9 5 c o F r B P 5 T k t l D f C x o a D 1 R E q n b u E h P R 9 j / s Z b t q C c E o Z O S W 7 g y x V n f r a W J c a q d B n l f 1 f I Q H H l 4 z g O G B 4 w V Y c z w M G Z K o h 0 e a L 8 N E Y U y A / J a y 7 y n W t E r n 2 N 1 s g U w T y f i G e U E s D B B Q A A g A I A A l g 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Y E 9 Y l 4 R A O M 0 B A A D o C A A A E w A c A E Z v c m 1 1 b G F z L 1 N l Y 3 R p b 2 4 x L m 0 g o h g A K K A U A A A A A A A A A A A A A A A A A A A A A A A A A A A A 7 Z P B b t N A E I b v k f I O K / d i S 5 a V p I U K k A + W A / I B q i K b A 2 p Q t X U G v M p 6 1 t q d t b C i X P o s H H m L v k m f h H U D a k q N E F X E g e K L 7 d n x v / / s 5 9 9 A S U I h y 7 f 3 6 Y v x a D w y F d e w Z K R E L Z D 4 i h O w m E m g 8 Y i 5 6 / X V l 2 r Z V 1 L T R n N V 2 h q Q / F d C Q p Q q J P d i f C 9 9 v n h n Q J v F 5 H B 6 f D Q 9 f r a Y g 1 m R a h a 7 s l F p W i 8 I z + Y g X Z F A x 1 7 o h S x V 0 t Z o 4 l n I X m K p l g I / x U + f T C b T k L 2 1 i i C n T k J 8 + x i d K I Q P Q b j 1 d + C 9 l 4 A I 1 B F T Z M R K k e f c F v z C d Z 5 q V b v P M u B L 5 8 7 f z h K y s + / 1 R M q 8 5 J J r E 5 O 2 u 5 p v r C U g s o y 6 r m n E r W K h O Z q P S t d b 1 0 X X g P G H P I T r t Z f b u u b M v 7 7 8 G r g 5 y f U y t P U F 6 E 3 I 1 l 7 W t Q J b 5 U 5 H c G n h R w f B Z 9 p s g v F I 4 K / c 7 H L L i q T Y I 6 9 e 7 j e c D v 8 5 T u j G v H P 8 P Z 4 T p 6 t W 1 h B H t G a A X 8 N l C 9 I + k N u B V x E 3 d 2 M 3 O / L 2 i H J I / 9 G h r V p + L r u q X 7 p H O H G p A 2 T K Z b R I h g J a J P k D 6 S 4 5 8 T 2 i 7 O U e H b r B V N 7 8 z 2 7 T e w t Z V p w m 5 / h z a F O r N W D Z R f 1 e f x T P G 4 T + L N h n J P 9 z / C s c v w F Q S w E C L Q A U A A I A C A A J Y E 9 Y B N E E G q g A A A D 4 A A A A E g A A A A A A A A A A A A A A A A A A A A A A Q 2 9 u Z m l n L 1 B h Y 2 t h Z 2 U u e G 1 s U E s B A i 0 A F A A C A A g A C W B P W A / K 6 a u k A A A A 6 Q A A A B M A A A A A A A A A A A A A A A A A 9 A A A A F t D b 2 5 0 Z W 5 0 X 1 R 5 c G V z X S 5 4 b W x Q S w E C L Q A U A A I A C A A J Y E 9 Y l 4 R A O M 0 B A A D o C A A A E w A A A A A A A A A A A A A A A A D l A Q A A R m 9 y b X V s Y X M v U 2 V j d G l v b j E u b V B L B Q Y A A A A A A w A D A M I A A A D / 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z K w A A A A A A A N E 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d G 9 p b W l u d G F r Y X R 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G a W x s Z W R D b 2 1 w b G V 0 Z V J l c 3 V s d F R v V 2 9 y a 3 N o Z W V 0 I i B W Y W x 1 Z T 0 i b D E i I C 8 + P E V u d H J 5 I F R 5 c G U 9 I l J l Y 2 9 2 Z X J 5 V G F y Z 2 V 0 U 2 h l Z X Q i I F Z h b H V l P S J z V G F 1 b D M i I C 8 + P E V u d H J 5 I F R 5 c G U 9 I l J l Y 2 9 2 Z X J 5 V G F y Z 2 V 0 Q 2 9 s d W 1 u I i B W Y W x 1 Z T 0 i b D E i I C 8 + P E V u d H J 5 I F R 5 c G U 9 I l J l Y 2 9 2 Z X J 5 V G F y Z 2 V 0 U m 9 3 I i B W Y W x 1 Z T 0 i b D E i I C 8 + P E V u d H J 5 I F R 5 c G U 9 I k F k Z G V k V G 9 E Y X R h T W 9 k Z W w i I F Z h b H V l P S J s M C I g L z 4 8 R W 5 0 c n k g V H l w Z T 0 i R m l s b E N v d W 5 0 I i B W Y W x 1 Z T 0 i b D I z I i A v P j x F b n R y e S B U e X B l P S J G a W x s R X J y b 3 J D b 2 R l I i B W Y W x 1 Z T 0 i c 1 V u a 2 5 v d 2 4 i I C 8 + P E V u d H J 5 I F R 5 c G U 9 I k Z p b G x F c n J v c k N v d W 5 0 I i B W Y W x 1 Z T 0 i b D A i I C 8 + P E V u d H J 5 I F R 5 c G U 9 I k Z p b G x M Y X N 0 V X B k Y X R l Z C I g V m F s d W U 9 I m Q y M D I 0 L T A x L T I 1 V D A 5 O j M 4 O j I 3 L j E y M D A 1 N D l a I i A v P j x F b n R y e S B U e X B l P S J G a W x s Q 2 9 s d W 1 u V H l w Z X M i I F Z h b H V l P S J z Q l F Z P S I g L z 4 8 R W 5 0 c n k g V H l w Z T 0 i R m l s b E N v b H V t b k 5 h b W V z I i B W Y W x 1 Z T 0 i c 1 s m c X V v d D t T d W 1 t Y S A o 4 o K s K S Z x d W 9 0 O y w m c X V v d D t I e X Z p b n Z v a W 5 0 a W F s d W U 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0 b 2 l t a W 5 0 Y W t h d G U v T X V 1 d G V 0 d H U g d H l 5 c H B p L n t T d W 1 t Y S A o 4 o K s K S w w f S Z x d W 9 0 O y w m c X V v d D t T Z W N 0 a W 9 u M S 9 0 b 2 l t a W 5 0 Y W t h d G U v T X V 1 d G V 0 d H U g d H l 5 c H B p L n t I e X Z p b n Z v a W 5 0 a W F s d W U s M X 0 m c X V v d D t d L C Z x d W 9 0 O 0 N v b H V t b k N v d W 5 0 J n F 1 b 3 Q 7 O j I s J n F 1 b 3 Q 7 S 2 V 5 Q 2 9 s d W 1 u T m F t Z X M m c X V v d D s 6 W 1 0 s J n F 1 b 3 Q 7 Q 2 9 s d W 1 u S W R l b n R p d G l l c y Z x d W 9 0 O z p b J n F 1 b 3 Q 7 U 2 V j d G l v b j E v d G 9 p b W l u d G F r Y X R l L 0 1 1 d X R l d H R 1 I H R 5 e X B w a S 5 7 U 3 V t b W E g K O K C r C k s M H 0 m c X V v d D s s J n F 1 b 3 Q 7 U 2 V j d G l v b j E v d G 9 p b W l u d G F r Y X R l L 0 1 1 d X R l d H R 1 I H R 5 e X B w a S 5 7 S H l 2 a W 5 2 b 2 l u d G l h b H V l L D F 9 J n F 1 b 3 Q 7 X S w m c X V v d D t S Z W x h d G l v b n N o a X B J b m Z v J n F 1 b 3 Q 7 O l t d f S I g L z 4 8 L 1 N 0 Y W J s Z U V u d H J p Z X M + P C 9 J d G V t P j x J d G V t P j x J d G V t T G 9 j Y X R p b 2 4 + P E l 0 Z W 1 U e X B l P k Z v c m 1 1 b G E 8 L 0 l 0 Z W 1 U e X B l P j x J d G V t U G F 0 a D 5 T Z W N 0 a W 9 u M S 9 0 b 2 l t a W 5 0 Y W t h d G U v T C V D M y V B N G h k Z T w v S X R l b V B h d G g + P C 9 J d G V t T G 9 j Y X R p b 2 4 + P F N 0 Y W J s Z U V u d H J p Z X M g L z 4 8 L 0 l 0 Z W 0 + P E l 0 Z W 0 + P E l 0 Z W 1 M b 2 N h d G l v b j 4 8 S X R l b V R 5 c G U + R m 9 y b X V s Y T w v S X R l b V R 5 c G U + P E l 0 Z W 1 Q Y X R o P l N l Y 3 R p b 2 4 x L 3 R v a W 1 p b n R h a 2 F 0 Z S 9 Z b G V u b m V 0 e X Q l M j B v d H N p a 2 9 0 P C 9 J d G V t U G F 0 a D 4 8 L 0 l 0 Z W 1 M b 2 N h d G l v b j 4 8 U 3 R h Y m x l R W 5 0 c m l l c y A v P j w v S X R l b T 4 8 S X R l b T 4 8 S X R l b U x v Y 2 F 0 a W 9 u P j x J d G V t V H l w Z T 5 G b 3 J t d W x h P C 9 J d G V t V H l w Z T 4 8 S X R l b V B h d G g + U 2 V j d G l v b j E v d G 9 p b W l u d G F r Y X R l L 0 1 1 d X R l d H R 1 J T I w d H l 5 c H B p P C 9 J d G V t U G F 0 a D 4 8 L 0 l 0 Z W 1 M b 2 N h d G l v b j 4 8 U 3 R h Y m x l R W 5 0 c m l l c y A v P j w v S X R l b T 4 8 S X R l b T 4 8 S X R l b U x v Y 2 F 0 a W 9 u P j x J d G V t V H l w Z T 5 G b 3 J t d W x h P C 9 J d G V t V H l w Z T 4 8 S X R l b V B h d G g + U 2 V j d G l v b j E v S F R B 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S Z W N v d m V y e V R h c m d l d F N o Z W V 0 I i B W Y W x 1 Z T 0 i c 1 R h d W w 0 I i A v P j x F b n R y e S B U e X B l P S J S Z W N v d m V y e V R h c m d l d E N v b H V t b i I g V m F s d W U 9 I m w x I i A v P j x F b n R y e S B U e X B l P S J S Z W N v d m V y e V R h c m d l d F J v d y I g V m F s d W U 9 I m w x I i A v P j x F b n R y e S B U e X B l P S J B Z G R l Z F R v R G F 0 Y U 1 v Z G V s I i B W Y W x 1 Z T 0 i b D A i I C 8 + P E V u d H J 5 I F R 5 c G U 9 I k Z p b G x D b 3 V u d C I g V m F s d W U 9 I m w x M T U i I C 8 + P E V u d H J 5 I F R 5 c G U 9 I k Z p b G x F c n J v c k N v Z G U i I F Z h b H V l P S J z V W 5 r b m 9 3 b i I g L z 4 8 R W 5 0 c n k g V H l w Z T 0 i R m l s b E V y c m 9 y Q 2 9 1 b n Q i I F Z h b H V l P S J s M C I g L z 4 8 R W 5 0 c n k g V H l w Z T 0 i R m l s b E x h c 3 R V c G R h d G V k I i B W Y W x 1 Z T 0 i Z D I w M j Q t M D E t M j V U M D k 6 N D k 6 N D E u M T U w M D I 1 N 1 o i I C 8 + P E V u d H J 5 I F R 5 c G U 9 I k Z p b G x D b 2 x 1 b W 5 U e X B l c y I g V m F s d W U 9 I n N C Z 1 V H I i A v P j x F b n R y e S B U e X B l P S J G a W x s Q 2 9 s d W 1 u T m F t Z X M i I F Z h b H V l P S J z W y Z x d W 9 0 O 2 5 p b W k m c X V v d D s s J n F 1 b 3 Q 7 T m V 0 d G 9 r d X N 0 Y W 5 u d X M m c X V v d D s s J n F 1 b 3 Q 7 c G F s d m V s d S 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h U Q V Q v T X V 1 d G V 0 d H U g d H l 5 c H B p L n t u a W 1 p L D B 9 J n F 1 b 3 Q 7 L C Z x d W 9 0 O 1 N l Y 3 R p b 2 4 x L 0 h U Q V Q v T X V 1 d G V 0 d H U g d H l 5 c H B p L n t O Z X R 0 b 2 t 1 c 3 R h b m 5 1 c y w x f S Z x d W 9 0 O y w m c X V v d D t T Z W N 0 a W 9 u M S 9 I V E F U L 0 1 1 d X R l d H R 1 I H R 5 e X B w a S 5 7 c G F s d m V s d S w y f S Z x d W 9 0 O 1 0 s J n F 1 b 3 Q 7 Q 2 9 s d W 1 u Q 2 9 1 b n Q m c X V v d D s 6 M y w m c X V v d D t L Z X l D b 2 x 1 b W 5 O Y W 1 l c y Z x d W 9 0 O z p b X S w m c X V v d D t D b 2 x 1 b W 5 J Z G V u d G l 0 a W V z J n F 1 b 3 Q 7 O l s m c X V v d D t T Z W N 0 a W 9 u M S 9 I V E F U L 0 1 1 d X R l d H R 1 I H R 5 e X B w a S 5 7 b m l t a S w w f S Z x d W 9 0 O y w m c X V v d D t T Z W N 0 a W 9 u M S 9 I V E F U L 0 1 1 d X R l d H R 1 I H R 5 e X B w a S 5 7 T m V 0 d G 9 r d X N 0 Y W 5 u d X M s M X 0 m c X V v d D s s J n F 1 b 3 Q 7 U 2 V j d G l v b j E v S F R B V C 9 N d X V 0 Z X R 0 d S B 0 e X l w c G k u e 3 B h b H Z l b H U s M n 0 m c X V v d D t d L C Z x d W 9 0 O 1 J l b G F 0 a W 9 u c 2 h p c E l u Z m 8 m c X V v d D s 6 W 1 1 9 I i A v P j w v U 3 R h Y m x l R W 5 0 c m l l c z 4 8 L 0 l 0 Z W 0 + P E l 0 Z W 0 + P E l 0 Z W 1 M b 2 N h d G l v b j 4 8 S X R l b V R 5 c G U + R m 9 y b X V s Y T w v S X R l b V R 5 c G U + P E l 0 Z W 1 Q Y X R o P l N l Y 3 R p b 2 4 x L 0 h U Q V Q v T C V D M y V B N G h k Z T w v S X R l b V B h d G g + P C 9 J d G V t T G 9 j Y X R p b 2 4 + P F N 0 Y W J s Z U V u d H J p Z X M g L z 4 8 L 0 l 0 Z W 0 + P E l 0 Z W 0 + P E l 0 Z W 1 M b 2 N h d G l v b j 4 8 S X R l b V R 5 c G U + R m 9 y b X V s Y T w v S X R l b V R 5 c G U + P E l 0 Z W 1 Q Y X R o P l N l Y 3 R p b 2 4 x L 0 h U Q V Q v W W x l b m 5 l d H l 0 J T I w b 3 R z a W t v d D w v S X R l b V B h d G g + P C 9 J d G V t T G 9 j Y X R p b 2 4 + P F N 0 Y W J s Z U V u d H J p Z X M g L z 4 8 L 0 l 0 Z W 0 + P E l 0 Z W 0 + P E l 0 Z W 1 M b 2 N h d G l v b j 4 8 S X R l b V R 5 c G U + R m 9 y b X V s Y T w v S X R l b V R 5 c G U + P E l 0 Z W 1 Q Y X R o P l N l Y 3 R p b 2 4 x L 0 h U Q V Q v T X V 1 d G V 0 d H U l M j B 0 e X l w c G k 8 L 0 l 0 Z W 1 Q Y X R o P j w v S X R l b U x v Y 2 F 0 a W 9 u P j x T d G F i b G V F b n R y a W V z I C 8 + P C 9 J d G V t P j x J d G V t P j x J d G V t T G 9 j Y X R p b 2 4 + P E l 0 Z W 1 U e X B l P k Z v c m 1 1 b G E 8 L 0 l 0 Z W 1 U e X B l P j x J d G V t U G F 0 a D 5 T Z W N 0 a W 9 u M S 9 o d G F z J T I w d G 9 p b W l u d G F r Y X R l J T I w 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Z p b G x l Z E N v b X B s Z X R l U m V z d W x 0 V G 9 X b 3 J r c 2 h l Z X Q i I F Z h b H V l P S J s M S I g L z 4 8 R W 5 0 c n k g V H l w Z T 0 i U m V j b 3 Z l c n l U Y X J n Z X R T a G V l d C I g V m F s d W U 9 I n N U Y X V s N i I g L z 4 8 R W 5 0 c n k g V H l w Z T 0 i U m V j b 3 Z l c n l U Y X J n Z X R D b 2 x 1 b W 4 i I F Z h b H V l P S J s M S I g L z 4 8 R W 5 0 c n k g V H l w Z T 0 i U m V j b 3 Z l c n l U Y X J n Z X R S b 3 c i I F Z h b H V l P S J s M S I g L z 4 8 R W 5 0 c n k g V H l w Z T 0 i Q W R k Z W R U b 0 R h d G F N b 2 R l b C I g V m F s d W U 9 I m w w I i A v P j x F b n R y e S B U e X B l P S J G a W x s Q 2 9 1 b n Q i I F Z h b H V l P S J s M j M i I C 8 + P E V u d H J 5 I F R 5 c G U 9 I k Z p b G x F c n J v c k N v Z G U i I F Z h b H V l P S J z V W 5 r b m 9 3 b i I g L z 4 8 R W 5 0 c n k g V H l w Z T 0 i R m l s b E V y c m 9 y Q 2 9 1 b n Q i I F Z h b H V l P S J s M C I g L z 4 8 R W 5 0 c n k g V H l w Z T 0 i R m l s b E x h c 3 R V c G R h d G V k I i B W Y W x 1 Z T 0 i Z D I w M j Q t M D E t M j V U M D k 6 N T I 6 M z k u M j E 4 M z E 2 N F o i I C 8 + P E V u d H J 5 I F R 5 c G U 9 I k Z p b G x D b 2 x 1 b W 5 U e X B l c y I g V m F s d W U 9 I n N C Z 1 V H I i A v P j x F b n R y e S B U e X B l P S J G a W x s Q 2 9 s d W 1 u T m F t Z X M i I F Z h b H V l P S J z W y Z x d W 9 0 O 2 h 2 Y V 9 s e W h l b m 5 l J n F 1 b 3 Q 7 L C Z x d W 9 0 O 0 F s d W V l b i B v b W E g V E E m c X V v d D s s J n F 1 b 3 Q 7 S F R B U 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2 h 0 Y X M g d G 9 p b W l u d G F r Y X R l I D I 0 L 0 1 1 d X R l d H R 1 I H R 5 e X B w a S 5 7 a H Z h X 2 x 5 a G V u b m U s M H 0 m c X V v d D s s J n F 1 b 3 Q 7 U 2 V j d G l v b j E v a H R h c y B 0 b 2 l t a W 5 0 Y W t h d G U g M j Q v T X V 1 d G V 0 d H U g d H l 5 c H B p L n t B b H V l Z W 4 g b 2 1 h I F R B L D F 9 J n F 1 b 3 Q 7 L C Z x d W 9 0 O 1 N l Y 3 R p b 2 4 x L 2 h 0 Y X M g d G 9 p b W l u d G F r Y X R l I D I 0 L 0 1 1 d X R l d H R 1 I H R 5 e X B w a S 5 7 S F R B U y w y f S Z x d W 9 0 O 1 0 s J n F 1 b 3 Q 7 Q 2 9 s d W 1 u Q 2 9 1 b n Q m c X V v d D s 6 M y w m c X V v d D t L Z X l D b 2 x 1 b W 5 O Y W 1 l c y Z x d W 9 0 O z p b X S w m c X V v d D t D b 2 x 1 b W 5 J Z G V u d G l 0 a W V z J n F 1 b 3 Q 7 O l s m c X V v d D t T Z W N 0 a W 9 u M S 9 o d G F z I H R v a W 1 p b n R h a 2 F 0 Z S A y N C 9 N d X V 0 Z X R 0 d S B 0 e X l w c G k u e 2 h 2 Y V 9 s e W h l b m 5 l L D B 9 J n F 1 b 3 Q 7 L C Z x d W 9 0 O 1 N l Y 3 R p b 2 4 x L 2 h 0 Y X M g d G 9 p b W l u d G F r Y X R l I D I 0 L 0 1 1 d X R l d H R 1 I H R 5 e X B w a S 5 7 Q W x 1 Z W V u I G 9 t Y S B U Q S w x f S Z x d W 9 0 O y w m c X V v d D t T Z W N 0 a W 9 u M S 9 o d G F z I H R v a W 1 p b n R h a 2 F 0 Z S A y N C 9 N d X V 0 Z X R 0 d S B 0 e X l w c G k u e 0 h U Q V M s M n 0 m c X V v d D t d L C Z x d W 9 0 O 1 J l b G F 0 a W 9 u c 2 h p c E l u Z m 8 m c X V v d D s 6 W 1 1 9 I i A v P j w v U 3 R h Y m x l R W 5 0 c m l l c z 4 8 L 0 l 0 Z W 0 + P E l 0 Z W 0 + P E l 0 Z W 1 M b 2 N h d G l v b j 4 8 S X R l b V R 5 c G U + R m 9 y b X V s Y T w v S X R l b V R 5 c G U + P E l 0 Z W 1 Q Y X R o P l N l Y 3 R p b 2 4 x L 2 h 0 Y X M l M j B 0 b 2 l t a W 5 0 Y W t h d G U l M j A y N C 9 M J U M z J U E 0 a G R l P C 9 J d G V t U G F 0 a D 4 8 L 0 l 0 Z W 1 M b 2 N h d G l v b j 4 8 U 3 R h Y m x l R W 5 0 c m l l c y A v P j w v S X R l b T 4 8 S X R l b T 4 8 S X R l b U x v Y 2 F 0 a W 9 u P j x J d G V t V H l w Z T 5 G b 3 J t d W x h P C 9 J d G V t V H l w Z T 4 8 S X R l b V B h d G g + U 2 V j d G l v b j E v a H R h c y U y M H R v a W 1 p b n R h a 2 F 0 Z S U y M D I 0 L 1 l s Z W 5 u Z X R 5 d C U y M G 9 0 c 2 l r b 3 Q 8 L 0 l 0 Z W 1 Q Y X R o P j w v S X R l b U x v Y 2 F 0 a W 9 u P j x T d G F i b G V F b n R y a W V z I C 8 + P C 9 J d G V t P j x J d G V t P j x J d G V t T G 9 j Y X R p b 2 4 + P E l 0 Z W 1 U e X B l P k Z v c m 1 1 b G E 8 L 0 l 0 Z W 1 U e X B l P j x J d G V t U G F 0 a D 5 T Z W N 0 a W 9 u M S 9 o d G F z J T I w d G 9 p b W l u d G F r Y X R l J T I w M j Q v T X V 1 d G V 0 d H U l M j B 0 e X l w c G k 8 L 0 l 0 Z W 1 Q Y X R o P j w v S X R l b U x v Y 2 F 0 a W 9 u P j x T d G F i b G V F b n R y a W V z I C 8 + P C 9 J d G V t P j x J d G V t P j x J d G V t T G 9 j Y X R p b 2 4 + P E l 0 Z W 1 U e X B l P k Z v c m 1 1 b G E 8 L 0 l 0 Z W 1 U e X B l P j x J d G V t U G F 0 a D 5 T Z W N 0 a W 9 u M S 9 k 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G a W x s Z W R D b 2 1 w b G V 0 Z V J l c 3 V s d F R v V 2 9 y a 3 N o Z W V 0 I i B W Y W x 1 Z T 0 i b D E i I C 8 + P E V u d H J 5 I F R 5 c G U 9 I l J l Y 2 9 2 Z X J 5 V G F y Z 2 V 0 U 2 h l Z X Q i I F Z h b H V l P S J z V G F 1 b D M i I C 8 + P E V u d H J 5 I F R 5 c G U 9 I l J l Y 2 9 2 Z X J 5 V G F y Z 2 V 0 Q 2 9 s d W 1 u I i B W Y W x 1 Z T 0 i b D E i I C 8 + P E V u d H J 5 I F R 5 c G U 9 I l J l Y 2 9 2 Z X J 5 V G F y Z 2 V 0 U m 9 3 I i B W Y W x 1 Z T 0 i b D E i I C 8 + P E V u d H J 5 I F R 5 c G U 9 I k F k Z G V k V G 9 E Y X R h T W 9 k Z W w i I F Z h b H V l P S J s M C I g L z 4 8 R W 5 0 c n k g V H l w Z T 0 i R m l s b E N v d W 5 0 I i B W Y W x 1 Z T 0 i b D g 0 I i A v P j x F b n R y e S B U e X B l P S J G a W x s R X J y b 3 J D b 2 R l I i B W Y W x 1 Z T 0 i c 1 V u a 2 5 v d 2 4 i I C 8 + P E V u d H J 5 I F R 5 c G U 9 I k Z p b G x F c n J v c k N v d W 5 0 I i B W Y W x 1 Z T 0 i b D A i I C 8 + P E V u d H J 5 I F R 5 c G U 9 I k Z p b G x M Y X N 0 V X B k Y X R l Z C I g V m F s d W U 9 I m Q y M D I 0 L T A y L T A x V D A 5 O j A x O j Q 0 L j A 5 O T Y 4 M j F a I i A v P j x F b n R y e S B U e X B l P S J G a W x s Q 2 9 s d W 1 u V H l w Z X M i I F Z h b H V l P S J z Q m d Z U i I g L z 4 8 R W 5 0 c n k g V H l w Z T 0 i R m l s b E N v b H V t b k 5 h b W V z I i B W Y W x 1 Z T 0 i c 1 s m c X V v d D t u a W 1 p J n F 1 b 3 Q 7 L C Z x d W 9 0 O 3 R v a W 1 p Y W x h J n F 1 b 3 Q 7 L C Z x d W 9 0 O 0 h I V F B B X 2 5 l d H R v a 3 V z d G F u b n V 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Z G F 0 Y S 9 N d X V 0 Z X R 0 d S B 0 e X l w c G k u e 2 5 p b W k s M H 0 m c X V v d D s s J n F 1 b 3 Q 7 U 2 V j d G l v b j E v Z G F 0 Y S 9 N d X V 0 Z X R 0 d S B 0 e X l w c G k u e 3 R v a W 1 p Y W x h L D F 9 J n F 1 b 3 Q 7 L C Z x d W 9 0 O 1 N l Y 3 R p b 2 4 x L 2 R h d G E v T X V 1 d G V 0 d H U g d H l 5 c H B p L n t I S F R Q Q V 9 u Z X R 0 b 2 t 1 c 3 R h b m 5 1 c y w y f S Z x d W 9 0 O 1 0 s J n F 1 b 3 Q 7 Q 2 9 s d W 1 u Q 2 9 1 b n Q m c X V v d D s 6 M y w m c X V v d D t L Z X l D b 2 x 1 b W 5 O Y W 1 l c y Z x d W 9 0 O z p b X S w m c X V v d D t D b 2 x 1 b W 5 J Z G V u d G l 0 a W V z J n F 1 b 3 Q 7 O l s m c X V v d D t T Z W N 0 a W 9 u M S 9 k Y X R h L 0 1 1 d X R l d H R 1 I H R 5 e X B w a S 5 7 b m l t a S w w f S Z x d W 9 0 O y w m c X V v d D t T Z W N 0 a W 9 u M S 9 k Y X R h L 0 1 1 d X R l d H R 1 I H R 5 e X B w a S 5 7 d G 9 p b W l h b G E s M X 0 m c X V v d D s s J n F 1 b 3 Q 7 U 2 V j d G l v b j E v Z G F 0 Y S 9 N d X V 0 Z X R 0 d S B 0 e X l w c G k u e 0 h I V F B B X 2 5 l d H R v a 3 V z d G F u b n V z L D J 9 J n F 1 b 3 Q 7 X S w m c X V v d D t S Z W x h d G l v b n N o a X B J b m Z v J n F 1 b 3 Q 7 O l t d f S I g L z 4 8 L 1 N 0 Y W J s Z U V u d H J p Z X M + P C 9 J d G V t P j x J d G V t P j x J d G V t T G 9 j Y X R p b 2 4 + P E l 0 Z W 1 U e X B l P k Z v c m 1 1 b G E 8 L 0 l 0 Z W 1 U e X B l P j x J d G V t U G F 0 a D 5 T Z W N 0 a W 9 u M S 9 k Y X R h L 0 w l Q z M l Q T R o Z G U 8 L 0 l 0 Z W 1 Q Y X R o P j w v S X R l b U x v Y 2 F 0 a W 9 u P j x T d G F i b G V F b n R y a W V z I C 8 + P C 9 J d G V t P j x J d G V t P j x J d G V t T G 9 j Y X R p b 2 4 + P E l 0 Z W 1 U e X B l P k Z v c m 1 1 b G E 8 L 0 l 0 Z W 1 U e X B l P j x J d G V t U G F 0 a D 5 T Z W N 0 a W 9 u M S 9 k Y X R h L 1 l s Z W 5 u Z X R 5 d C U y M G 9 0 c 2 l r b 3 Q 8 L 0 l 0 Z W 1 Q Y X R o P j w v S X R l b U x v Y 2 F 0 a W 9 u P j x T d G F i b G V F b n R y a W V z I C 8 + P C 9 J d G V t P j x J d G V t P j x J d G V t T G 9 j Y X R p b 2 4 + P E l 0 Z W 1 U e X B l P k Z v c m 1 1 b G E 8 L 0 l 0 Z W 1 U e X B l P j x J d G V t U G F 0 a D 5 T Z W N 0 a W 9 u M S 9 k Y X R h L 0 1 1 d X R l d H R 1 J T I w d H l 5 c H B p P C 9 J d G V t U G F 0 a D 4 8 L 0 l 0 Z W 1 M b 2 N h d G l v b j 4 8 U 3 R h Y m x l R W 5 0 c m l l c y A v P j w v S X R l b T 4 8 S X R l b T 4 8 S X R l b U x v Y 2 F 0 a W 9 u P j x J d G V t V H l w Z T 5 G b 3 J t d W x h P C 9 J d G V t V H l w Z T 4 8 S X R l b V B h d G g + U 2 V j d G l v b j E v Z G F 0 Y 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S Z W N v d m V y e V R h c m d l d F N o Z W V 0 I i B W Y W x 1 Z T 0 i c 1 R h d W w 0 I i A v P j x F b n R y e S B U e X B l P S J S Z W N v d m V y e V R h c m d l d E N v b H V t b i I g V m F s d W U 9 I m w x I i A v P j x F b n R y e S B U e X B l P S J S Z W N v d m V y e V R h c m d l d F J v d y I g V m F s d W U 9 I m w x I i A v P j x F b n R y e S B U e X B l P S J B Z G R l Z F R v R G F 0 Y U 1 v Z G V s I i B W Y W x 1 Z T 0 i b D A i I C 8 + P E V u d H J 5 I F R 5 c G U 9 I k Z p b G x D b 3 V u d C I g V m F s d W U 9 I m w 4 N C I g L z 4 8 R W 5 0 c n k g V H l w Z T 0 i R m l s b E V y c m 9 y Q 2 9 k Z S I g V m F s d W U 9 I n N V b m t u b 3 d u I i A v P j x F b n R y e S B U e X B l P S J G a W x s R X J y b 3 J D b 3 V u d C I g V m F s d W U 9 I m w w I i A v P j x F b n R y e S B U e X B l P S J G a W x s T G F z d F V w Z G F 0 Z W Q i I F Z h b H V l P S J k M j A y N C 0 w M i 0 w M V Q x M D o x M D o 0 M y 4 5 M T M 0 M z Y y W i I g L z 4 8 R W 5 0 c n k g V H l w Z T 0 i R m l s b E N v b H V t b l R 5 c G V z I i B W Y W x 1 Z T 0 i c 0 J n W V I i I C 8 + P E V u d H J 5 I F R 5 c G U 9 I k Z p b G x D b 2 x 1 b W 5 O Y W 1 l c y I g V m F s d W U 9 I n N b J n F 1 b 3 Q 7 b m l t a S Z x d W 9 0 O y w m c X V v d D t 0 b 2 l t a W F s Y S Z x d W 9 0 O y w m c X V v d D t I S F R Q Q V 9 u Z X R 0 b 2 t 1 c 3 R h b m 5 1 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2 R h d G E g K D I p L 0 1 1 d X R l d H R 1 I H R 5 e X B w a S 5 7 b m l t a S w w f S Z x d W 9 0 O y w m c X V v d D t T Z W N 0 a W 9 u M S 9 k Y X R h I C g y K S 9 N d X V 0 Z X R 0 d S B 0 e X l w c G k u e 3 R v a W 1 p Y W x h L D F 9 J n F 1 b 3 Q 7 L C Z x d W 9 0 O 1 N l Y 3 R p b 2 4 x L 2 R h d G E g K D I p L 0 1 1 d X R l d H R 1 I H R 5 e X B w a S 5 7 S E h U U E F f b m V 0 d G 9 r d X N 0 Y W 5 u d X M s M n 0 m c X V v d D t d L C Z x d W 9 0 O 0 N v b H V t b k N v d W 5 0 J n F 1 b 3 Q 7 O j M s J n F 1 b 3 Q 7 S 2 V 5 Q 2 9 s d W 1 u T m F t Z X M m c X V v d D s 6 W 1 0 s J n F 1 b 3 Q 7 Q 2 9 s d W 1 u S W R l b n R p d G l l c y Z x d W 9 0 O z p b J n F 1 b 3 Q 7 U 2 V j d G l v b j E v Z G F 0 Y S A o M i k v T X V 1 d G V 0 d H U g d H l 5 c H B p L n t u a W 1 p L D B 9 J n F 1 b 3 Q 7 L C Z x d W 9 0 O 1 N l Y 3 R p b 2 4 x L 2 R h d G E g K D I p L 0 1 1 d X R l d H R 1 I H R 5 e X B w a S 5 7 d G 9 p b W l h b G E s M X 0 m c X V v d D s s J n F 1 b 3 Q 7 U 2 V j d G l v b j E v Z G F 0 Y S A o M i k v T X V 1 d G V 0 d H U g d H l 5 c H B p L n t I S F R Q Q V 9 u Z X R 0 b 2 t 1 c 3 R h b m 5 1 c y w y f S Z x d W 9 0 O 1 0 s J n F 1 b 3 Q 7 U m V s Y X R p b 2 5 z a G l w S W 5 m b y Z x d W 9 0 O z p b X X 0 i I C 8 + P C 9 T d G F i b G V F b n R y a W V z P j w v S X R l b T 4 8 S X R l b T 4 8 S X R l b U x v Y 2 F 0 a W 9 u P j x J d G V t V H l w Z T 5 G b 3 J t d W x h P C 9 J d G V t V H l w Z T 4 8 S X R l b V B h d G g + U 2 V j d G l v b j E v Z G F 0 Y S U y M C g y K S 9 M J U M z J U E 0 a G R l P C 9 J d G V t U G F 0 a D 4 8 L 0 l 0 Z W 1 M b 2 N h d G l v b j 4 8 U 3 R h Y m x l R W 5 0 c m l l c y A v P j w v S X R l b T 4 8 S X R l b T 4 8 S X R l b U x v Y 2 F 0 a W 9 u P j x J d G V t V H l w Z T 5 G b 3 J t d W x h P C 9 J d G V t V H l w Z T 4 8 S X R l b V B h d G g + U 2 V j d G l v b j E v Z G F 0 Y S U y M C g y K S 9 Z b G V u b m V 0 e X Q l M j B v d H N p a 2 9 0 P C 9 J d G V t U G F 0 a D 4 8 L 0 l 0 Z W 1 M b 2 N h d G l v b j 4 8 U 3 R h Y m x l R W 5 0 c m l l c y A v P j w v S X R l b T 4 8 S X R l b T 4 8 S X R l b U x v Y 2 F 0 a W 9 u P j x J d G V t V H l w Z T 5 G b 3 J t d W x h P C 9 J d G V t V H l w Z T 4 8 S X R l b V B h d G g + U 2 V j d G l v b j E v Z G F 0 Y S U y M C g y K S 9 N d X V 0 Z X R 0 d S U y M H R 5 e X B w a T w v S X R l b V B h d G g + P C 9 J d G V t T G 9 j Y X R p b 2 4 + P F N 0 Y W J s Z U V u d H J p Z X M g L z 4 8 L 0 l 0 Z W 0 + P C 9 J d G V t c z 4 8 L 0 x v Y 2 F s U G F j a 2 F n Z U 1 l d G F k Y X R h R m l s Z T 4 W A A A A U E s F B g A A A A A A A A A A A A A A A A A A A A A A A N o A A A A B A A A A 0 I y d 3 w E V 0 R G M e g D A T 8 K X 6 w E A A A A Y d 8 k t f t 1 L S L U j S M S K v e 5 7 A A A A A A I A A A A A A A N m A A D A A A A A E A A A A A 5 s + u G T R i i J j G 3 a g j U D V 6 8 A A A A A B I A A A K A A A A A Q A A A A 0 l R X m R n p 5 q K A y g C 3 o e F n T 1 A A A A B c M e E k j 9 T s R 7 R T E C 0 l 1 4 1 W 7 H X P 7 c 9 b k + 1 5 I u N V 6 p V p i G H f r L q 6 l 7 I L H F z S 5 S 6 W h o O y t B 9 s D K Q W K B H G D U d j W W L d 1 Z d m 5 A O A P 9 f I d i 9 h Y W i K M x Q A A A D 7 H r P 2 6 3 w T p c r H E n u M 7 K Q O s A P K m Q = = < / D a t a M a s h u p > 
</file>

<file path=customXml/itemProps1.xml><?xml version="1.0" encoding="utf-8"?>
<ds:datastoreItem xmlns:ds="http://schemas.openxmlformats.org/officeDocument/2006/customXml" ds:itemID="{F505B2F9-4DC4-4037-92E9-207C7B3F19F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INFO</vt:lpstr>
      <vt:lpstr>Kustannusten painelaskelma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Valtiovarainministeriön kustannusten painelaskelma</dc:title>
  <dc:creator/>
  <cp:lastModifiedBy>Valkama Roosa (VM)</cp:lastModifiedBy>
  <dcterms:created xsi:type="dcterms:W3CDTF">2020-05-15T09:22:39Z</dcterms:created>
  <dcterms:modified xsi:type="dcterms:W3CDTF">2024-05-08T06:40:07Z</dcterms:modified>
</cp:coreProperties>
</file>