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Kuntatalous\Kunnan peruspalvelujen valtionosuus\Lait, asetukset ja päätökset\Päätökset\2020\"/>
    </mc:Choice>
  </mc:AlternateContent>
  <bookViews>
    <workbookView xWindow="0" yWindow="0" windowWidth="28800" windowHeight="12000" tabRatio="733"/>
  </bookViews>
  <sheets>
    <sheet name="Yhtveto" sheetId="1" r:id="rId1"/>
    <sheet name="Lask_kust_IKÄRAKENNE" sheetId="3" r:id="rId2"/>
    <sheet name="Lask_kust_MUUT KRIT" sheetId="4" r:id="rId3"/>
    <sheet name="Lisäosat" sheetId="5" r:id="rId4"/>
    <sheet name="Muut lis_väh" sheetId="7" r:id="rId5"/>
    <sheet name="Verotuloihin perust tasaus" sheetId="15" r:id="rId6"/>
    <sheet name="Kotikuntakorvaukset" sheetId="2" r:id="rId7"/>
    <sheet name="Verokompensaatiot" sheetId="14" r:id="rId8"/>
    <sheet name="Perushinnat" sheetId="13" r:id="rId9"/>
  </sheets>
  <definedNames>
    <definedName name="_xlnm.Print_Area" localSheetId="6">Kotikuntakorvaukset!$A:$G</definedName>
    <definedName name="_xlnm.Print_Area" localSheetId="1">Lask_kust_IKÄRAKENNE!$A:$W</definedName>
    <definedName name="_xlnm.Print_Area" localSheetId="2">'Lask_kust_MUUT KRIT'!$A:$AH</definedName>
    <definedName name="_xlnm.Print_Area" localSheetId="3">Lisäosat!$A:$P</definedName>
    <definedName name="_xlnm.Print_Area" localSheetId="4">'Muut lis_väh'!$A:$W</definedName>
    <definedName name="_xlnm.Print_Area" localSheetId="0">Yhtveto!$A:$W</definedName>
    <definedName name="_xlnm.Print_Titles" localSheetId="6">Kotikuntakorvaukset!$4:$10</definedName>
    <definedName name="_xlnm.Print_Titles" localSheetId="1">Lask_kust_IKÄRAKENNE!$6:$10</definedName>
    <definedName name="_xlnm.Print_Titles" localSheetId="2">'Lask_kust_MUUT KRIT'!$A:$B,'Lask_kust_MUUT KRIT'!$5:$13</definedName>
    <definedName name="_xlnm.Print_Titles" localSheetId="3">Lisäosat!$4:$12</definedName>
    <definedName name="_xlnm.Print_Titles" localSheetId="4">'Muut lis_väh'!$6:$13</definedName>
    <definedName name="_xlnm.Print_Titles" localSheetId="0">Yhtveto!$9:$15</definedName>
  </definedNames>
  <calcPr calcId="162913"/>
</workbook>
</file>

<file path=xl/calcChain.xml><?xml version="1.0" encoding="utf-8"?>
<calcChain xmlns="http://schemas.openxmlformats.org/spreadsheetml/2006/main">
  <c r="T17" i="14" l="1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52" i="14"/>
  <c r="T53" i="14"/>
  <c r="T54" i="14"/>
  <c r="T55" i="14"/>
  <c r="T56" i="14"/>
  <c r="T57" i="14"/>
  <c r="T58" i="14"/>
  <c r="T59" i="14"/>
  <c r="T60" i="14"/>
  <c r="T61" i="14"/>
  <c r="T62" i="14"/>
  <c r="T63" i="14"/>
  <c r="T64" i="14"/>
  <c r="T65" i="14"/>
  <c r="T66" i="14"/>
  <c r="T67" i="14"/>
  <c r="T68" i="14"/>
  <c r="T69" i="14"/>
  <c r="T70" i="14"/>
  <c r="T71" i="14"/>
  <c r="T72" i="14"/>
  <c r="T73" i="14"/>
  <c r="T74" i="14"/>
  <c r="T75" i="14"/>
  <c r="T76" i="14"/>
  <c r="T77" i="14"/>
  <c r="T78" i="14"/>
  <c r="T79" i="14"/>
  <c r="T80" i="14"/>
  <c r="T81" i="14"/>
  <c r="T82" i="14"/>
  <c r="T83" i="14"/>
  <c r="T84" i="14"/>
  <c r="T85" i="14"/>
  <c r="T86" i="14"/>
  <c r="T87" i="14"/>
  <c r="T88" i="14"/>
  <c r="T89" i="14"/>
  <c r="T90" i="14"/>
  <c r="T91" i="14"/>
  <c r="T92" i="14"/>
  <c r="T93" i="14"/>
  <c r="T94" i="14"/>
  <c r="T95" i="14"/>
  <c r="T96" i="14"/>
  <c r="T97" i="14"/>
  <c r="T98" i="14"/>
  <c r="T99" i="14"/>
  <c r="T100" i="14"/>
  <c r="T101" i="14"/>
  <c r="T102" i="14"/>
  <c r="T103" i="14"/>
  <c r="T104" i="14"/>
  <c r="T105" i="14"/>
  <c r="T106" i="14"/>
  <c r="T107" i="14"/>
  <c r="T108" i="14"/>
  <c r="T109" i="14"/>
  <c r="T110" i="14"/>
  <c r="T111" i="14"/>
  <c r="T112" i="14"/>
  <c r="T113" i="14"/>
  <c r="T114" i="14"/>
  <c r="T115" i="14"/>
  <c r="T116" i="14"/>
  <c r="T117" i="14"/>
  <c r="T118" i="14"/>
  <c r="T119" i="14"/>
  <c r="T120" i="14"/>
  <c r="T121" i="14"/>
  <c r="T122" i="14"/>
  <c r="T123" i="14"/>
  <c r="T124" i="14"/>
  <c r="T125" i="14"/>
  <c r="T126" i="14"/>
  <c r="T127" i="14"/>
  <c r="T128" i="14"/>
  <c r="T129" i="14"/>
  <c r="T130" i="14"/>
  <c r="T131" i="14"/>
  <c r="T132" i="14"/>
  <c r="T133" i="14"/>
  <c r="T134" i="14"/>
  <c r="T135" i="14"/>
  <c r="T136" i="14"/>
  <c r="T137" i="14"/>
  <c r="T138" i="14"/>
  <c r="T139" i="14"/>
  <c r="T140" i="14"/>
  <c r="T141" i="14"/>
  <c r="T142" i="14"/>
  <c r="T143" i="14"/>
  <c r="T144" i="14"/>
  <c r="T145" i="14"/>
  <c r="T146" i="14"/>
  <c r="T147" i="14"/>
  <c r="T148" i="14"/>
  <c r="T149" i="14"/>
  <c r="T150" i="14"/>
  <c r="T151" i="14"/>
  <c r="T152" i="14"/>
  <c r="T153" i="14"/>
  <c r="T154" i="14"/>
  <c r="T155" i="14"/>
  <c r="T156" i="14"/>
  <c r="T157" i="14"/>
  <c r="T158" i="14"/>
  <c r="T159" i="14"/>
  <c r="T160" i="14"/>
  <c r="T161" i="14"/>
  <c r="T162" i="14"/>
  <c r="T163" i="14"/>
  <c r="T164" i="14"/>
  <c r="T165" i="14"/>
  <c r="T166" i="14"/>
  <c r="T167" i="14"/>
  <c r="T168" i="14"/>
  <c r="T169" i="14"/>
  <c r="T170" i="14"/>
  <c r="T171" i="14"/>
  <c r="T172" i="14"/>
  <c r="T173" i="14"/>
  <c r="T174" i="14"/>
  <c r="T175" i="14"/>
  <c r="T176" i="14"/>
  <c r="T177" i="14"/>
  <c r="T178" i="14"/>
  <c r="T179" i="14"/>
  <c r="T180" i="14"/>
  <c r="T181" i="14"/>
  <c r="T182" i="14"/>
  <c r="T183" i="14"/>
  <c r="T184" i="14"/>
  <c r="T185" i="14"/>
  <c r="T186" i="14"/>
  <c r="T187" i="14"/>
  <c r="T188" i="14"/>
  <c r="T189" i="14"/>
  <c r="T190" i="14"/>
  <c r="T191" i="14"/>
  <c r="T192" i="14"/>
  <c r="T193" i="14"/>
  <c r="T194" i="14"/>
  <c r="T195" i="14"/>
  <c r="T196" i="14"/>
  <c r="T197" i="14"/>
  <c r="T198" i="14"/>
  <c r="T199" i="14"/>
  <c r="T200" i="14"/>
  <c r="T201" i="14"/>
  <c r="T202" i="14"/>
  <c r="T203" i="14"/>
  <c r="T204" i="14"/>
  <c r="T205" i="14"/>
  <c r="T206" i="14"/>
  <c r="T207" i="14"/>
  <c r="T208" i="14"/>
  <c r="T209" i="14"/>
  <c r="T210" i="14"/>
  <c r="T211" i="14"/>
  <c r="T212" i="14"/>
  <c r="T213" i="14"/>
  <c r="T214" i="14"/>
  <c r="T215" i="14"/>
  <c r="T216" i="14"/>
  <c r="T217" i="14"/>
  <c r="T218" i="14"/>
  <c r="T219" i="14"/>
  <c r="T220" i="14"/>
  <c r="T221" i="14"/>
  <c r="T222" i="14"/>
  <c r="T223" i="14"/>
  <c r="T224" i="14"/>
  <c r="T225" i="14"/>
  <c r="T226" i="14"/>
  <c r="T227" i="14"/>
  <c r="T228" i="14"/>
  <c r="T229" i="14"/>
  <c r="T230" i="14"/>
  <c r="T231" i="14"/>
  <c r="T232" i="14"/>
  <c r="T233" i="14"/>
  <c r="T234" i="14"/>
  <c r="T235" i="14"/>
  <c r="T236" i="14"/>
  <c r="T237" i="14"/>
  <c r="T238" i="14"/>
  <c r="T239" i="14"/>
  <c r="T240" i="14"/>
  <c r="T241" i="14"/>
  <c r="T242" i="14"/>
  <c r="T243" i="14"/>
  <c r="T244" i="14"/>
  <c r="T245" i="14"/>
  <c r="T246" i="14"/>
  <c r="T247" i="14"/>
  <c r="T248" i="14"/>
  <c r="T249" i="14"/>
  <c r="T250" i="14"/>
  <c r="T251" i="14"/>
  <c r="T252" i="14"/>
  <c r="T253" i="14"/>
  <c r="T254" i="14"/>
  <c r="T255" i="14"/>
  <c r="T256" i="14"/>
  <c r="T257" i="14"/>
  <c r="T258" i="14"/>
  <c r="T259" i="14"/>
  <c r="T260" i="14"/>
  <c r="T261" i="14"/>
  <c r="T262" i="14"/>
  <c r="T263" i="14"/>
  <c r="T264" i="14"/>
  <c r="T265" i="14"/>
  <c r="T266" i="14"/>
  <c r="T267" i="14"/>
  <c r="T268" i="14"/>
  <c r="T269" i="14"/>
  <c r="T270" i="14"/>
  <c r="T271" i="14"/>
  <c r="T272" i="14"/>
  <c r="T273" i="14"/>
  <c r="T274" i="14"/>
  <c r="T275" i="14"/>
  <c r="T276" i="14"/>
  <c r="T277" i="14"/>
  <c r="T278" i="14"/>
  <c r="T279" i="14"/>
  <c r="T280" i="14"/>
  <c r="T281" i="14"/>
  <c r="T282" i="14"/>
  <c r="T283" i="14"/>
  <c r="T284" i="14"/>
  <c r="T285" i="14"/>
  <c r="T286" i="14"/>
  <c r="T287" i="14"/>
  <c r="T288" i="14"/>
  <c r="T289" i="14"/>
  <c r="T290" i="14"/>
  <c r="T291" i="14"/>
  <c r="T292" i="14"/>
  <c r="T293" i="14"/>
  <c r="T294" i="14"/>
  <c r="T295" i="14"/>
  <c r="T296" i="14"/>
  <c r="T297" i="14"/>
  <c r="T298" i="14"/>
  <c r="T299" i="14"/>
  <c r="T300" i="14"/>
  <c r="T301" i="14"/>
  <c r="T302" i="14"/>
  <c r="T303" i="14"/>
  <c r="T304" i="14"/>
  <c r="T305" i="14"/>
  <c r="T306" i="14"/>
  <c r="T307" i="14"/>
  <c r="T308" i="14"/>
  <c r="T309" i="14"/>
  <c r="T16" i="14"/>
  <c r="S14" i="14"/>
  <c r="T14" i="14" l="1"/>
  <c r="W17" i="1" l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16" i="1"/>
  <c r="W14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16" i="1"/>
  <c r="V14" i="1" l="1"/>
  <c r="E12" i="4" l="1"/>
  <c r="G12" i="4" s="1"/>
  <c r="F12" i="4"/>
  <c r="H12" i="4"/>
  <c r="J12" i="4"/>
  <c r="K12" i="4"/>
  <c r="N12" i="4"/>
  <c r="R12" i="4"/>
  <c r="S12" i="4"/>
  <c r="T12" i="4"/>
  <c r="U12" i="4" s="1"/>
  <c r="C14" i="4"/>
  <c r="G14" i="4"/>
  <c r="H14" i="4"/>
  <c r="L14" i="4"/>
  <c r="U14" i="4"/>
  <c r="C15" i="4"/>
  <c r="O15" i="4" s="1"/>
  <c r="G15" i="4"/>
  <c r="H15" i="4"/>
  <c r="L15" i="4"/>
  <c r="U15" i="4"/>
  <c r="C16" i="4"/>
  <c r="O16" i="4" s="1"/>
  <c r="G16" i="4"/>
  <c r="H16" i="4"/>
  <c r="L16" i="4"/>
  <c r="U16" i="4"/>
  <c r="C17" i="4"/>
  <c r="G17" i="4"/>
  <c r="H17" i="4"/>
  <c r="U17" i="4"/>
  <c r="C18" i="4"/>
  <c r="G18" i="4"/>
  <c r="H18" i="4"/>
  <c r="U18" i="4"/>
  <c r="C19" i="4"/>
  <c r="G19" i="4"/>
  <c r="H19" i="4"/>
  <c r="U19" i="4"/>
  <c r="C20" i="4"/>
  <c r="G20" i="4"/>
  <c r="H20" i="4"/>
  <c r="U20" i="4"/>
  <c r="C21" i="4"/>
  <c r="G21" i="4"/>
  <c r="H21" i="4"/>
  <c r="U21" i="4"/>
  <c r="C22" i="4"/>
  <c r="G22" i="4"/>
  <c r="H22" i="4"/>
  <c r="U22" i="4"/>
  <c r="C23" i="4"/>
  <c r="G23" i="4"/>
  <c r="H23" i="4"/>
  <c r="U23" i="4"/>
  <c r="C24" i="4"/>
  <c r="G24" i="4"/>
  <c r="H24" i="4"/>
  <c r="U24" i="4"/>
  <c r="C25" i="4"/>
  <c r="G25" i="4"/>
  <c r="H25" i="4"/>
  <c r="U25" i="4"/>
  <c r="C26" i="4"/>
  <c r="G26" i="4"/>
  <c r="H26" i="4"/>
  <c r="U26" i="4"/>
  <c r="C27" i="4"/>
  <c r="G27" i="4"/>
  <c r="H27" i="4"/>
  <c r="U27" i="4"/>
  <c r="C28" i="4"/>
  <c r="G28" i="4"/>
  <c r="H28" i="4"/>
  <c r="U28" i="4"/>
  <c r="C29" i="4"/>
  <c r="G29" i="4"/>
  <c r="H29" i="4"/>
  <c r="U29" i="4"/>
  <c r="C30" i="4"/>
  <c r="G30" i="4"/>
  <c r="H30" i="4"/>
  <c r="U30" i="4"/>
  <c r="C31" i="4"/>
  <c r="G31" i="4"/>
  <c r="H31" i="4"/>
  <c r="U31" i="4"/>
  <c r="C32" i="4"/>
  <c r="G32" i="4"/>
  <c r="H32" i="4"/>
  <c r="U32" i="4"/>
  <c r="C33" i="4"/>
  <c r="G33" i="4"/>
  <c r="H33" i="4"/>
  <c r="L33" i="4"/>
  <c r="O33" i="4"/>
  <c r="U33" i="4"/>
  <c r="C34" i="4"/>
  <c r="G34" i="4"/>
  <c r="H34" i="4" s="1"/>
  <c r="L34" i="4"/>
  <c r="O34" i="4"/>
  <c r="U34" i="4"/>
  <c r="C35" i="4"/>
  <c r="G35" i="4"/>
  <c r="H35" i="4"/>
  <c r="L35" i="4"/>
  <c r="O35" i="4"/>
  <c r="U35" i="4"/>
  <c r="C36" i="4"/>
  <c r="G36" i="4"/>
  <c r="H36" i="4" s="1"/>
  <c r="L36" i="4"/>
  <c r="O36" i="4"/>
  <c r="U36" i="4"/>
  <c r="C37" i="4"/>
  <c r="G37" i="4"/>
  <c r="H37" i="4"/>
  <c r="L37" i="4"/>
  <c r="O37" i="4"/>
  <c r="U37" i="4"/>
  <c r="C38" i="4"/>
  <c r="G38" i="4"/>
  <c r="H38" i="4" s="1"/>
  <c r="O38" i="4"/>
  <c r="U38" i="4"/>
  <c r="C39" i="4"/>
  <c r="G39" i="4"/>
  <c r="H39" i="4" s="1"/>
  <c r="O39" i="4"/>
  <c r="U39" i="4"/>
  <c r="C40" i="4"/>
  <c r="G40" i="4"/>
  <c r="H40" i="4" s="1"/>
  <c r="O40" i="4"/>
  <c r="U40" i="4"/>
  <c r="C41" i="4"/>
  <c r="G41" i="4"/>
  <c r="H41" i="4" s="1"/>
  <c r="O41" i="4"/>
  <c r="U41" i="4"/>
  <c r="C42" i="4"/>
  <c r="G42" i="4"/>
  <c r="H42" i="4" s="1"/>
  <c r="O42" i="4"/>
  <c r="U42" i="4"/>
  <c r="C43" i="4"/>
  <c r="G43" i="4"/>
  <c r="H43" i="4" s="1"/>
  <c r="L43" i="4"/>
  <c r="O43" i="4"/>
  <c r="U43" i="4"/>
  <c r="C44" i="4"/>
  <c r="G44" i="4"/>
  <c r="H44" i="4" s="1"/>
  <c r="L44" i="4"/>
  <c r="O44" i="4"/>
  <c r="U44" i="4"/>
  <c r="C45" i="4"/>
  <c r="G45" i="4"/>
  <c r="H45" i="4" s="1"/>
  <c r="O45" i="4"/>
  <c r="U45" i="4"/>
  <c r="C46" i="4"/>
  <c r="G46" i="4"/>
  <c r="H46" i="4" s="1"/>
  <c r="U46" i="4"/>
  <c r="C47" i="4"/>
  <c r="G47" i="4"/>
  <c r="H47" i="4" s="1"/>
  <c r="L47" i="4"/>
  <c r="O47" i="4"/>
  <c r="U47" i="4"/>
  <c r="C48" i="4"/>
  <c r="G48" i="4"/>
  <c r="H48" i="4" s="1"/>
  <c r="L48" i="4"/>
  <c r="O48" i="4"/>
  <c r="U48" i="4"/>
  <c r="C49" i="4"/>
  <c r="G49" i="4"/>
  <c r="H49" i="4" s="1"/>
  <c r="O49" i="4"/>
  <c r="U49" i="4"/>
  <c r="C50" i="4"/>
  <c r="G50" i="4"/>
  <c r="H50" i="4" s="1"/>
  <c r="O50" i="4"/>
  <c r="U50" i="4"/>
  <c r="C51" i="4"/>
  <c r="G51" i="4"/>
  <c r="H51" i="4" s="1"/>
  <c r="L51" i="4"/>
  <c r="O51" i="4"/>
  <c r="U51" i="4"/>
  <c r="C52" i="4"/>
  <c r="G52" i="4"/>
  <c r="H52" i="4" s="1"/>
  <c r="L52" i="4"/>
  <c r="O52" i="4"/>
  <c r="U52" i="4"/>
  <c r="C53" i="4"/>
  <c r="G53" i="4"/>
  <c r="H53" i="4" s="1"/>
  <c r="U53" i="4"/>
  <c r="C54" i="4"/>
  <c r="G54" i="4"/>
  <c r="H54" i="4" s="1"/>
  <c r="O54" i="4"/>
  <c r="U54" i="4"/>
  <c r="C55" i="4"/>
  <c r="G55" i="4"/>
  <c r="H55" i="4" s="1"/>
  <c r="L55" i="4"/>
  <c r="O55" i="4"/>
  <c r="U55" i="4"/>
  <c r="C56" i="4"/>
  <c r="G56" i="4"/>
  <c r="H56" i="4" s="1"/>
  <c r="L56" i="4"/>
  <c r="O56" i="4"/>
  <c r="U56" i="4"/>
  <c r="C57" i="4"/>
  <c r="G57" i="4"/>
  <c r="H57" i="4" s="1"/>
  <c r="U57" i="4"/>
  <c r="C58" i="4"/>
  <c r="G58" i="4"/>
  <c r="H58" i="4" s="1"/>
  <c r="U58" i="4"/>
  <c r="C59" i="4"/>
  <c r="G59" i="4"/>
  <c r="H59" i="4" s="1"/>
  <c r="L59" i="4"/>
  <c r="O59" i="4"/>
  <c r="U59" i="4"/>
  <c r="C60" i="4"/>
  <c r="G60" i="4"/>
  <c r="H60" i="4" s="1"/>
  <c r="L60" i="4"/>
  <c r="O60" i="4"/>
  <c r="U60" i="4"/>
  <c r="C61" i="4"/>
  <c r="G61" i="4"/>
  <c r="H61" i="4" s="1"/>
  <c r="U61" i="4"/>
  <c r="C62" i="4"/>
  <c r="G62" i="4"/>
  <c r="H62" i="4" s="1"/>
  <c r="O62" i="4"/>
  <c r="U62" i="4"/>
  <c r="C63" i="4"/>
  <c r="G63" i="4"/>
  <c r="H63" i="4" s="1"/>
  <c r="L63" i="4"/>
  <c r="O63" i="4"/>
  <c r="U63" i="4"/>
  <c r="C64" i="4"/>
  <c r="G64" i="4"/>
  <c r="H64" i="4"/>
  <c r="L64" i="4"/>
  <c r="O64" i="4"/>
  <c r="U64" i="4"/>
  <c r="C65" i="4"/>
  <c r="G65" i="4"/>
  <c r="H65" i="4"/>
  <c r="L65" i="4"/>
  <c r="O65" i="4"/>
  <c r="U65" i="4"/>
  <c r="C66" i="4"/>
  <c r="G66" i="4"/>
  <c r="H66" i="4"/>
  <c r="L66" i="4"/>
  <c r="O66" i="4"/>
  <c r="U66" i="4"/>
  <c r="C67" i="4"/>
  <c r="O67" i="4" s="1"/>
  <c r="G67" i="4"/>
  <c r="H67" i="4"/>
  <c r="L67" i="4"/>
  <c r="U67" i="4"/>
  <c r="C68" i="4"/>
  <c r="O68" i="4" s="1"/>
  <c r="G68" i="4"/>
  <c r="H68" i="4"/>
  <c r="L68" i="4"/>
  <c r="U68" i="4"/>
  <c r="C69" i="4"/>
  <c r="O69" i="4" s="1"/>
  <c r="G69" i="4"/>
  <c r="H69" i="4"/>
  <c r="L69" i="4"/>
  <c r="U69" i="4"/>
  <c r="C70" i="4"/>
  <c r="O70" i="4" s="1"/>
  <c r="G70" i="4"/>
  <c r="H70" i="4"/>
  <c r="L70" i="4"/>
  <c r="U70" i="4"/>
  <c r="C71" i="4"/>
  <c r="O71" i="4" s="1"/>
  <c r="G71" i="4"/>
  <c r="H71" i="4"/>
  <c r="L71" i="4"/>
  <c r="U71" i="4"/>
  <c r="C72" i="4"/>
  <c r="O72" i="4" s="1"/>
  <c r="G72" i="4"/>
  <c r="H72" i="4"/>
  <c r="L72" i="4"/>
  <c r="U72" i="4"/>
  <c r="C73" i="4"/>
  <c r="O73" i="4" s="1"/>
  <c r="G73" i="4"/>
  <c r="H73" i="4"/>
  <c r="L73" i="4"/>
  <c r="U73" i="4"/>
  <c r="C74" i="4"/>
  <c r="G74" i="4"/>
  <c r="H74" i="4"/>
  <c r="L74" i="4"/>
  <c r="U74" i="4"/>
  <c r="C75" i="4"/>
  <c r="G75" i="4"/>
  <c r="H75" i="4"/>
  <c r="L75" i="4"/>
  <c r="U75" i="4"/>
  <c r="C76" i="4"/>
  <c r="G76" i="4"/>
  <c r="H76" i="4"/>
  <c r="L76" i="4"/>
  <c r="U76" i="4"/>
  <c r="C77" i="4"/>
  <c r="G77" i="4"/>
  <c r="H77" i="4"/>
  <c r="L77" i="4"/>
  <c r="U77" i="4"/>
  <c r="C78" i="4"/>
  <c r="G78" i="4"/>
  <c r="H78" i="4"/>
  <c r="L78" i="4"/>
  <c r="U78" i="4"/>
  <c r="C79" i="4"/>
  <c r="G79" i="4"/>
  <c r="H79" i="4"/>
  <c r="L79" i="4"/>
  <c r="U79" i="4"/>
  <c r="C80" i="4"/>
  <c r="G80" i="4"/>
  <c r="H80" i="4"/>
  <c r="L80" i="4"/>
  <c r="U80" i="4"/>
  <c r="C81" i="4"/>
  <c r="G81" i="4"/>
  <c r="H81" i="4"/>
  <c r="L81" i="4"/>
  <c r="U81" i="4"/>
  <c r="C82" i="4"/>
  <c r="G82" i="4"/>
  <c r="H82" i="4"/>
  <c r="L82" i="4"/>
  <c r="U82" i="4"/>
  <c r="C83" i="4"/>
  <c r="G83" i="4"/>
  <c r="H83" i="4"/>
  <c r="L83" i="4"/>
  <c r="U83" i="4"/>
  <c r="C84" i="4"/>
  <c r="G84" i="4"/>
  <c r="H84" i="4"/>
  <c r="L84" i="4"/>
  <c r="U84" i="4"/>
  <c r="C85" i="4"/>
  <c r="G85" i="4"/>
  <c r="H85" i="4"/>
  <c r="L85" i="4"/>
  <c r="U85" i="4"/>
  <c r="C86" i="4"/>
  <c r="G86" i="4"/>
  <c r="H86" i="4"/>
  <c r="L86" i="4"/>
  <c r="U86" i="4"/>
  <c r="C87" i="4"/>
  <c r="G87" i="4"/>
  <c r="H87" i="4"/>
  <c r="L87" i="4"/>
  <c r="U87" i="4"/>
  <c r="C88" i="4"/>
  <c r="G88" i="4"/>
  <c r="H88" i="4"/>
  <c r="L88" i="4"/>
  <c r="U88" i="4"/>
  <c r="C89" i="4"/>
  <c r="O89" i="4" s="1"/>
  <c r="G89" i="4"/>
  <c r="H89" i="4"/>
  <c r="L89" i="4"/>
  <c r="U89" i="4"/>
  <c r="C90" i="4"/>
  <c r="G90" i="4"/>
  <c r="H90" i="4" s="1"/>
  <c r="L90" i="4"/>
  <c r="U90" i="4"/>
  <c r="C91" i="4"/>
  <c r="G91" i="4"/>
  <c r="H91" i="4" s="1"/>
  <c r="L91" i="4"/>
  <c r="U91" i="4"/>
  <c r="C92" i="4"/>
  <c r="G92" i="4"/>
  <c r="H92" i="4" s="1"/>
  <c r="U92" i="4"/>
  <c r="C93" i="4"/>
  <c r="G93" i="4"/>
  <c r="H93" i="4" s="1"/>
  <c r="U93" i="4"/>
  <c r="C94" i="4"/>
  <c r="G94" i="4"/>
  <c r="H94" i="4" s="1"/>
  <c r="L94" i="4"/>
  <c r="U94" i="4"/>
  <c r="C95" i="4"/>
  <c r="G95" i="4"/>
  <c r="H95" i="4" s="1"/>
  <c r="L95" i="4"/>
  <c r="U95" i="4"/>
  <c r="C96" i="4"/>
  <c r="G96" i="4"/>
  <c r="H96" i="4" s="1"/>
  <c r="U96" i="4"/>
  <c r="C97" i="4"/>
  <c r="G97" i="4"/>
  <c r="H97" i="4" s="1"/>
  <c r="U97" i="4"/>
  <c r="C98" i="4"/>
  <c r="G98" i="4"/>
  <c r="H98" i="4" s="1"/>
  <c r="L98" i="4"/>
  <c r="U98" i="4"/>
  <c r="C99" i="4"/>
  <c r="G99" i="4"/>
  <c r="H99" i="4" s="1"/>
  <c r="L99" i="4"/>
  <c r="U99" i="4"/>
  <c r="C100" i="4"/>
  <c r="G100" i="4"/>
  <c r="H100" i="4" s="1"/>
  <c r="U100" i="4"/>
  <c r="C101" i="4"/>
  <c r="G101" i="4"/>
  <c r="H101" i="4" s="1"/>
  <c r="U101" i="4"/>
  <c r="C102" i="4"/>
  <c r="G102" i="4"/>
  <c r="H102" i="4" s="1"/>
  <c r="L102" i="4"/>
  <c r="U102" i="4"/>
  <c r="C103" i="4"/>
  <c r="G103" i="4"/>
  <c r="H103" i="4" s="1"/>
  <c r="L103" i="4"/>
  <c r="U103" i="4"/>
  <c r="C104" i="4"/>
  <c r="G104" i="4"/>
  <c r="H104" i="4" s="1"/>
  <c r="U104" i="4"/>
  <c r="C105" i="4"/>
  <c r="G105" i="4"/>
  <c r="H105" i="4" s="1"/>
  <c r="L105" i="4"/>
  <c r="O105" i="4"/>
  <c r="U105" i="4"/>
  <c r="C106" i="4"/>
  <c r="G106" i="4"/>
  <c r="H106" i="4" s="1"/>
  <c r="L106" i="4"/>
  <c r="O106" i="4"/>
  <c r="U106" i="4"/>
  <c r="C107" i="4"/>
  <c r="G107" i="4"/>
  <c r="H107" i="4" s="1"/>
  <c r="U107" i="4"/>
  <c r="C108" i="4"/>
  <c r="G108" i="4"/>
  <c r="H108" i="4" s="1"/>
  <c r="O108" i="4"/>
  <c r="U108" i="4"/>
  <c r="C109" i="4"/>
  <c r="G109" i="4"/>
  <c r="H109" i="4" s="1"/>
  <c r="L109" i="4"/>
  <c r="O109" i="4"/>
  <c r="U109" i="4"/>
  <c r="C110" i="4"/>
  <c r="G110" i="4"/>
  <c r="H110" i="4" s="1"/>
  <c r="L110" i="4"/>
  <c r="O110" i="4"/>
  <c r="U110" i="4"/>
  <c r="C111" i="4"/>
  <c r="G111" i="4"/>
  <c r="H111" i="4" s="1"/>
  <c r="O111" i="4"/>
  <c r="U111" i="4"/>
  <c r="C112" i="4"/>
  <c r="G112" i="4"/>
  <c r="H112" i="4" s="1"/>
  <c r="O112" i="4"/>
  <c r="U112" i="4"/>
  <c r="C113" i="4"/>
  <c r="G113" i="4"/>
  <c r="H113" i="4" s="1"/>
  <c r="L113" i="4"/>
  <c r="O113" i="4"/>
  <c r="U113" i="4"/>
  <c r="C114" i="4"/>
  <c r="G114" i="4"/>
  <c r="H114" i="4" s="1"/>
  <c r="L114" i="4"/>
  <c r="O114" i="4"/>
  <c r="U114" i="4"/>
  <c r="C115" i="4"/>
  <c r="G115" i="4"/>
  <c r="H115" i="4" s="1"/>
  <c r="U115" i="4"/>
  <c r="C116" i="4"/>
  <c r="G116" i="4"/>
  <c r="H116" i="4" s="1"/>
  <c r="U116" i="4"/>
  <c r="C117" i="4"/>
  <c r="G117" i="4"/>
  <c r="H117" i="4" s="1"/>
  <c r="L117" i="4"/>
  <c r="O117" i="4"/>
  <c r="U117" i="4"/>
  <c r="C118" i="4"/>
  <c r="G118" i="4"/>
  <c r="H118" i="4" s="1"/>
  <c r="L118" i="4"/>
  <c r="O118" i="4"/>
  <c r="U118" i="4"/>
  <c r="C119" i="4"/>
  <c r="G119" i="4"/>
  <c r="H119" i="4" s="1"/>
  <c r="U119" i="4"/>
  <c r="C120" i="4"/>
  <c r="G120" i="4"/>
  <c r="H120" i="4" s="1"/>
  <c r="O120" i="4"/>
  <c r="U120" i="4"/>
  <c r="C121" i="4"/>
  <c r="G121" i="4"/>
  <c r="H121" i="4" s="1"/>
  <c r="L121" i="4"/>
  <c r="O121" i="4"/>
  <c r="U121" i="4"/>
  <c r="C122" i="4"/>
  <c r="G122" i="4"/>
  <c r="H122" i="4" s="1"/>
  <c r="L122" i="4"/>
  <c r="O122" i="4"/>
  <c r="U122" i="4"/>
  <c r="C123" i="4"/>
  <c r="G123" i="4"/>
  <c r="H123" i="4" s="1"/>
  <c r="O123" i="4"/>
  <c r="U123" i="4"/>
  <c r="C124" i="4"/>
  <c r="G124" i="4"/>
  <c r="H124" i="4" s="1"/>
  <c r="U124" i="4"/>
  <c r="C125" i="4"/>
  <c r="G125" i="4"/>
  <c r="H125" i="4" s="1"/>
  <c r="L125" i="4"/>
  <c r="O125" i="4"/>
  <c r="U125" i="4"/>
  <c r="C126" i="4"/>
  <c r="G126" i="4"/>
  <c r="H126" i="4" s="1"/>
  <c r="L126" i="4"/>
  <c r="O126" i="4"/>
  <c r="U126" i="4"/>
  <c r="C127" i="4"/>
  <c r="G127" i="4"/>
  <c r="H127" i="4" s="1"/>
  <c r="U127" i="4"/>
  <c r="C128" i="4"/>
  <c r="G128" i="4"/>
  <c r="H128" i="4" s="1"/>
  <c r="O128" i="4"/>
  <c r="U128" i="4"/>
  <c r="C129" i="4"/>
  <c r="G129" i="4"/>
  <c r="H129" i="4" s="1"/>
  <c r="L129" i="4"/>
  <c r="O129" i="4"/>
  <c r="U129" i="4"/>
  <c r="C130" i="4"/>
  <c r="G130" i="4"/>
  <c r="H130" i="4" s="1"/>
  <c r="L130" i="4"/>
  <c r="O130" i="4"/>
  <c r="U130" i="4"/>
  <c r="C131" i="4"/>
  <c r="G131" i="4"/>
  <c r="H131" i="4" s="1"/>
  <c r="U131" i="4"/>
  <c r="C132" i="4"/>
  <c r="G132" i="4"/>
  <c r="H132" i="4" s="1"/>
  <c r="O132" i="4"/>
  <c r="U132" i="4"/>
  <c r="C133" i="4"/>
  <c r="G133" i="4"/>
  <c r="H133" i="4" s="1"/>
  <c r="L133" i="4"/>
  <c r="O133" i="4"/>
  <c r="U133" i="4"/>
  <c r="C134" i="4"/>
  <c r="G134" i="4"/>
  <c r="H134" i="4" s="1"/>
  <c r="L134" i="4"/>
  <c r="O134" i="4"/>
  <c r="U134" i="4"/>
  <c r="C135" i="4"/>
  <c r="G135" i="4"/>
  <c r="H135" i="4" s="1"/>
  <c r="O135" i="4"/>
  <c r="U135" i="4"/>
  <c r="C136" i="4"/>
  <c r="G136" i="4"/>
  <c r="H136" i="4" s="1"/>
  <c r="U136" i="4"/>
  <c r="C137" i="4"/>
  <c r="G137" i="4"/>
  <c r="H137" i="4" s="1"/>
  <c r="L137" i="4"/>
  <c r="O137" i="4"/>
  <c r="U137" i="4"/>
  <c r="C138" i="4"/>
  <c r="G138" i="4"/>
  <c r="H138" i="4" s="1"/>
  <c r="L138" i="4"/>
  <c r="O138" i="4"/>
  <c r="U138" i="4"/>
  <c r="C139" i="4"/>
  <c r="L139" i="4" s="1"/>
  <c r="G139" i="4"/>
  <c r="H139" i="4"/>
  <c r="O139" i="4"/>
  <c r="U139" i="4"/>
  <c r="C140" i="4"/>
  <c r="L140" i="4" s="1"/>
  <c r="G140" i="4"/>
  <c r="H140" i="4" s="1"/>
  <c r="O140" i="4"/>
  <c r="U140" i="4"/>
  <c r="C141" i="4"/>
  <c r="L141" i="4" s="1"/>
  <c r="G141" i="4"/>
  <c r="H141" i="4" s="1"/>
  <c r="O141" i="4"/>
  <c r="U141" i="4"/>
  <c r="C142" i="4"/>
  <c r="L142" i="4" s="1"/>
  <c r="G142" i="4"/>
  <c r="H142" i="4"/>
  <c r="O142" i="4"/>
  <c r="U142" i="4"/>
  <c r="C143" i="4"/>
  <c r="L143" i="4" s="1"/>
  <c r="G143" i="4"/>
  <c r="H143" i="4"/>
  <c r="O143" i="4"/>
  <c r="U143" i="4"/>
  <c r="C144" i="4"/>
  <c r="L144" i="4" s="1"/>
  <c r="G144" i="4"/>
  <c r="H144" i="4" s="1"/>
  <c r="O144" i="4"/>
  <c r="U144" i="4"/>
  <c r="C145" i="4"/>
  <c r="L145" i="4" s="1"/>
  <c r="G145" i="4"/>
  <c r="H145" i="4" s="1"/>
  <c r="O145" i="4"/>
  <c r="U145" i="4"/>
  <c r="C146" i="4"/>
  <c r="L146" i="4" s="1"/>
  <c r="G146" i="4"/>
  <c r="H146" i="4"/>
  <c r="O146" i="4"/>
  <c r="U146" i="4"/>
  <c r="C147" i="4"/>
  <c r="L147" i="4" s="1"/>
  <c r="G147" i="4"/>
  <c r="H147" i="4"/>
  <c r="O147" i="4"/>
  <c r="U147" i="4"/>
  <c r="C148" i="4"/>
  <c r="L148" i="4" s="1"/>
  <c r="G148" i="4"/>
  <c r="H148" i="4" s="1"/>
  <c r="O148" i="4"/>
  <c r="U148" i="4"/>
  <c r="C149" i="4"/>
  <c r="L149" i="4" s="1"/>
  <c r="G149" i="4"/>
  <c r="H149" i="4" s="1"/>
  <c r="O149" i="4"/>
  <c r="U149" i="4"/>
  <c r="C150" i="4"/>
  <c r="L150" i="4" s="1"/>
  <c r="G150" i="4"/>
  <c r="H150" i="4"/>
  <c r="O150" i="4"/>
  <c r="U150" i="4"/>
  <c r="C151" i="4"/>
  <c r="L151" i="4" s="1"/>
  <c r="G151" i="4"/>
  <c r="H151" i="4" s="1"/>
  <c r="O151" i="4"/>
  <c r="U151" i="4"/>
  <c r="C152" i="4"/>
  <c r="L152" i="4" s="1"/>
  <c r="G152" i="4"/>
  <c r="H152" i="4" s="1"/>
  <c r="O152" i="4"/>
  <c r="U152" i="4"/>
  <c r="C153" i="4"/>
  <c r="L153" i="4" s="1"/>
  <c r="G153" i="4"/>
  <c r="H153" i="4"/>
  <c r="O153" i="4"/>
  <c r="U153" i="4"/>
  <c r="C154" i="4"/>
  <c r="L154" i="4" s="1"/>
  <c r="G154" i="4"/>
  <c r="H154" i="4" s="1"/>
  <c r="O154" i="4"/>
  <c r="U154" i="4"/>
  <c r="C155" i="4"/>
  <c r="L155" i="4" s="1"/>
  <c r="G155" i="4"/>
  <c r="H155" i="4"/>
  <c r="O155" i="4"/>
  <c r="U155" i="4"/>
  <c r="C156" i="4"/>
  <c r="L156" i="4" s="1"/>
  <c r="G156" i="4"/>
  <c r="H156" i="4" s="1"/>
  <c r="O156" i="4"/>
  <c r="U156" i="4"/>
  <c r="C157" i="4"/>
  <c r="G157" i="4"/>
  <c r="H157" i="4"/>
  <c r="O157" i="4"/>
  <c r="U157" i="4"/>
  <c r="C158" i="4"/>
  <c r="G158" i="4"/>
  <c r="H158" i="4"/>
  <c r="O158" i="4"/>
  <c r="U158" i="4"/>
  <c r="C159" i="4"/>
  <c r="G159" i="4"/>
  <c r="H159" i="4" s="1"/>
  <c r="U159" i="4"/>
  <c r="C160" i="4"/>
  <c r="G160" i="4"/>
  <c r="H160" i="4" s="1"/>
  <c r="U160" i="4"/>
  <c r="C161" i="4"/>
  <c r="G161" i="4"/>
  <c r="H161" i="4"/>
  <c r="O161" i="4"/>
  <c r="U161" i="4"/>
  <c r="C162" i="4"/>
  <c r="G162" i="4"/>
  <c r="H162" i="4" s="1"/>
  <c r="O162" i="4"/>
  <c r="U162" i="4"/>
  <c r="C163" i="4"/>
  <c r="G163" i="4"/>
  <c r="H163" i="4" s="1"/>
  <c r="O163" i="4"/>
  <c r="U163" i="4"/>
  <c r="C164" i="4"/>
  <c r="G164" i="4"/>
  <c r="H164" i="4" s="1"/>
  <c r="U164" i="4"/>
  <c r="C165" i="4"/>
  <c r="G165" i="4"/>
  <c r="H165" i="4"/>
  <c r="O165" i="4"/>
  <c r="U165" i="4"/>
  <c r="C166" i="4"/>
  <c r="L166" i="4" s="1"/>
  <c r="G166" i="4"/>
  <c r="H166" i="4"/>
  <c r="O166" i="4"/>
  <c r="U166" i="4"/>
  <c r="C167" i="4"/>
  <c r="G167" i="4"/>
  <c r="H167" i="4" s="1"/>
  <c r="U167" i="4"/>
  <c r="C168" i="4"/>
  <c r="G168" i="4"/>
  <c r="H168" i="4" s="1"/>
  <c r="U168" i="4"/>
  <c r="C169" i="4"/>
  <c r="L169" i="4" s="1"/>
  <c r="G169" i="4"/>
  <c r="H169" i="4"/>
  <c r="O169" i="4"/>
  <c r="U169" i="4"/>
  <c r="C170" i="4"/>
  <c r="G170" i="4"/>
  <c r="H170" i="4" s="1"/>
  <c r="O170" i="4"/>
  <c r="U170" i="4"/>
  <c r="C171" i="4"/>
  <c r="G171" i="4"/>
  <c r="H171" i="4" s="1"/>
  <c r="O171" i="4"/>
  <c r="U171" i="4"/>
  <c r="C172" i="4"/>
  <c r="G172" i="4"/>
  <c r="H172" i="4" s="1"/>
  <c r="U172" i="4"/>
  <c r="C173" i="4"/>
  <c r="G173" i="4"/>
  <c r="H173" i="4"/>
  <c r="O173" i="4"/>
  <c r="U173" i="4"/>
  <c r="C174" i="4"/>
  <c r="G174" i="4"/>
  <c r="H174" i="4"/>
  <c r="O174" i="4"/>
  <c r="U174" i="4"/>
  <c r="C175" i="4"/>
  <c r="G175" i="4"/>
  <c r="H175" i="4" s="1"/>
  <c r="U175" i="4"/>
  <c r="C176" i="4"/>
  <c r="G176" i="4"/>
  <c r="H176" i="4" s="1"/>
  <c r="U176" i="4"/>
  <c r="C177" i="4"/>
  <c r="G177" i="4"/>
  <c r="H177" i="4"/>
  <c r="O177" i="4"/>
  <c r="U177" i="4"/>
  <c r="C178" i="4"/>
  <c r="G178" i="4"/>
  <c r="H178" i="4" s="1"/>
  <c r="O178" i="4"/>
  <c r="U178" i="4"/>
  <c r="C179" i="4"/>
  <c r="G179" i="4"/>
  <c r="H179" i="4" s="1"/>
  <c r="O179" i="4"/>
  <c r="U179" i="4"/>
  <c r="C180" i="4"/>
  <c r="G180" i="4"/>
  <c r="H180" i="4" s="1"/>
  <c r="U180" i="4"/>
  <c r="C181" i="4"/>
  <c r="G181" i="4"/>
  <c r="H181" i="4"/>
  <c r="O181" i="4"/>
  <c r="U181" i="4"/>
  <c r="C182" i="4"/>
  <c r="G182" i="4"/>
  <c r="H182" i="4"/>
  <c r="O182" i="4"/>
  <c r="U182" i="4"/>
  <c r="C183" i="4"/>
  <c r="G183" i="4"/>
  <c r="H183" i="4" s="1"/>
  <c r="U183" i="4"/>
  <c r="C184" i="4"/>
  <c r="G184" i="4"/>
  <c r="H184" i="4" s="1"/>
  <c r="U184" i="4"/>
  <c r="C185" i="4"/>
  <c r="G185" i="4"/>
  <c r="H185" i="4"/>
  <c r="O185" i="4"/>
  <c r="U185" i="4"/>
  <c r="C186" i="4"/>
  <c r="G186" i="4"/>
  <c r="H186" i="4"/>
  <c r="O186" i="4"/>
  <c r="U186" i="4"/>
  <c r="C187" i="4"/>
  <c r="G187" i="4"/>
  <c r="H187" i="4" s="1"/>
  <c r="O187" i="4"/>
  <c r="U187" i="4"/>
  <c r="C188" i="4"/>
  <c r="G188" i="4"/>
  <c r="H188" i="4" s="1"/>
  <c r="O188" i="4"/>
  <c r="U188" i="4"/>
  <c r="C189" i="4"/>
  <c r="G189" i="4"/>
  <c r="H189" i="4"/>
  <c r="O189" i="4"/>
  <c r="U189" i="4"/>
  <c r="C190" i="4"/>
  <c r="G190" i="4"/>
  <c r="H190" i="4"/>
  <c r="O190" i="4"/>
  <c r="U190" i="4"/>
  <c r="C191" i="4"/>
  <c r="G191" i="4"/>
  <c r="H191" i="4" s="1"/>
  <c r="U191" i="4"/>
  <c r="C192" i="4"/>
  <c r="G192" i="4"/>
  <c r="H192" i="4" s="1"/>
  <c r="U192" i="4"/>
  <c r="C193" i="4"/>
  <c r="G193" i="4"/>
  <c r="H193" i="4"/>
  <c r="O193" i="4"/>
  <c r="U193" i="4"/>
  <c r="C194" i="4"/>
  <c r="G194" i="4"/>
  <c r="H194" i="4"/>
  <c r="O194" i="4"/>
  <c r="U194" i="4"/>
  <c r="C195" i="4"/>
  <c r="G195" i="4"/>
  <c r="H195" i="4" s="1"/>
  <c r="O195" i="4"/>
  <c r="U195" i="4"/>
  <c r="C196" i="4"/>
  <c r="G196" i="4"/>
  <c r="H196" i="4" s="1"/>
  <c r="O196" i="4"/>
  <c r="U196" i="4"/>
  <c r="C197" i="4"/>
  <c r="G197" i="4"/>
  <c r="H197" i="4" s="1"/>
  <c r="L197" i="4"/>
  <c r="O197" i="4"/>
  <c r="U197" i="4"/>
  <c r="C198" i="4"/>
  <c r="L198" i="4" s="1"/>
  <c r="G198" i="4"/>
  <c r="H198" i="4"/>
  <c r="O198" i="4"/>
  <c r="U198" i="4"/>
  <c r="C199" i="4"/>
  <c r="L199" i="4" s="1"/>
  <c r="G199" i="4"/>
  <c r="H199" i="4" s="1"/>
  <c r="O199" i="4"/>
  <c r="U199" i="4"/>
  <c r="C200" i="4"/>
  <c r="L200" i="4" s="1"/>
  <c r="G200" i="4"/>
  <c r="H200" i="4" s="1"/>
  <c r="O200" i="4"/>
  <c r="U200" i="4"/>
  <c r="C201" i="4"/>
  <c r="L201" i="4" s="1"/>
  <c r="G201" i="4"/>
  <c r="H201" i="4"/>
  <c r="O201" i="4"/>
  <c r="U201" i="4"/>
  <c r="C202" i="4"/>
  <c r="L202" i="4" s="1"/>
  <c r="G202" i="4"/>
  <c r="H202" i="4"/>
  <c r="O202" i="4"/>
  <c r="U202" i="4"/>
  <c r="C203" i="4"/>
  <c r="L203" i="4" s="1"/>
  <c r="G203" i="4"/>
  <c r="H203" i="4" s="1"/>
  <c r="O203" i="4"/>
  <c r="U203" i="4"/>
  <c r="C204" i="4"/>
  <c r="L204" i="4" s="1"/>
  <c r="G204" i="4"/>
  <c r="H204" i="4" s="1"/>
  <c r="O204" i="4"/>
  <c r="U204" i="4"/>
  <c r="C205" i="4"/>
  <c r="L205" i="4" s="1"/>
  <c r="G205" i="4"/>
  <c r="H205" i="4"/>
  <c r="O205" i="4"/>
  <c r="U205" i="4"/>
  <c r="C206" i="4"/>
  <c r="L206" i="4" s="1"/>
  <c r="G206" i="4"/>
  <c r="H206" i="4"/>
  <c r="O206" i="4"/>
  <c r="U206" i="4"/>
  <c r="C207" i="4"/>
  <c r="L207" i="4" s="1"/>
  <c r="G207" i="4"/>
  <c r="H207" i="4" s="1"/>
  <c r="O207" i="4"/>
  <c r="U207" i="4"/>
  <c r="C208" i="4"/>
  <c r="L208" i="4" s="1"/>
  <c r="G208" i="4"/>
  <c r="H208" i="4" s="1"/>
  <c r="O208" i="4"/>
  <c r="U208" i="4"/>
  <c r="C209" i="4"/>
  <c r="L209" i="4" s="1"/>
  <c r="G209" i="4"/>
  <c r="H209" i="4"/>
  <c r="O209" i="4"/>
  <c r="U209" i="4"/>
  <c r="C210" i="4"/>
  <c r="L210" i="4" s="1"/>
  <c r="G210" i="4"/>
  <c r="H210" i="4"/>
  <c r="O210" i="4"/>
  <c r="U210" i="4"/>
  <c r="C211" i="4"/>
  <c r="L211" i="4" s="1"/>
  <c r="G211" i="4"/>
  <c r="H211" i="4" s="1"/>
  <c r="O211" i="4"/>
  <c r="U211" i="4"/>
  <c r="C212" i="4"/>
  <c r="L212" i="4" s="1"/>
  <c r="G212" i="4"/>
  <c r="H212" i="4"/>
  <c r="O212" i="4"/>
  <c r="U212" i="4"/>
  <c r="C213" i="4"/>
  <c r="L213" i="4" s="1"/>
  <c r="G213" i="4"/>
  <c r="H213" i="4" s="1"/>
  <c r="O213" i="4"/>
  <c r="U213" i="4"/>
  <c r="C214" i="4"/>
  <c r="L214" i="4" s="1"/>
  <c r="G214" i="4"/>
  <c r="H214" i="4" s="1"/>
  <c r="O214" i="4"/>
  <c r="U214" i="4"/>
  <c r="C215" i="4"/>
  <c r="L215" i="4" s="1"/>
  <c r="G215" i="4"/>
  <c r="H215" i="4"/>
  <c r="O215" i="4"/>
  <c r="U215" i="4"/>
  <c r="C216" i="4"/>
  <c r="L216" i="4" s="1"/>
  <c r="G216" i="4"/>
  <c r="H216" i="4"/>
  <c r="O216" i="4"/>
  <c r="U216" i="4"/>
  <c r="C217" i="4"/>
  <c r="L217" i="4" s="1"/>
  <c r="G217" i="4"/>
  <c r="H217" i="4" s="1"/>
  <c r="O217" i="4"/>
  <c r="U217" i="4"/>
  <c r="C218" i="4"/>
  <c r="L218" i="4" s="1"/>
  <c r="G218" i="4"/>
  <c r="H218" i="4" s="1"/>
  <c r="O218" i="4"/>
  <c r="U218" i="4"/>
  <c r="C219" i="4"/>
  <c r="L219" i="4" s="1"/>
  <c r="G219" i="4"/>
  <c r="H219" i="4"/>
  <c r="O219" i="4"/>
  <c r="U219" i="4"/>
  <c r="C220" i="4"/>
  <c r="L220" i="4" s="1"/>
  <c r="G220" i="4"/>
  <c r="H220" i="4" s="1"/>
  <c r="O220" i="4"/>
  <c r="U220" i="4"/>
  <c r="C221" i="4"/>
  <c r="L221" i="4" s="1"/>
  <c r="G221" i="4"/>
  <c r="H221" i="4" s="1"/>
  <c r="O221" i="4"/>
  <c r="U221" i="4"/>
  <c r="C222" i="4"/>
  <c r="L222" i="4" s="1"/>
  <c r="G222" i="4"/>
  <c r="H222" i="4"/>
  <c r="O222" i="4"/>
  <c r="U222" i="4"/>
  <c r="C223" i="4"/>
  <c r="L223" i="4" s="1"/>
  <c r="G223" i="4"/>
  <c r="H223" i="4"/>
  <c r="O223" i="4"/>
  <c r="U223" i="4"/>
  <c r="C224" i="4"/>
  <c r="L224" i="4" s="1"/>
  <c r="G224" i="4"/>
  <c r="H224" i="4" s="1"/>
  <c r="O224" i="4"/>
  <c r="U224" i="4"/>
  <c r="C225" i="4"/>
  <c r="L225" i="4" s="1"/>
  <c r="G225" i="4"/>
  <c r="H225" i="4" s="1"/>
  <c r="O225" i="4"/>
  <c r="U225" i="4"/>
  <c r="C226" i="4"/>
  <c r="L226" i="4" s="1"/>
  <c r="G226" i="4"/>
  <c r="H226" i="4"/>
  <c r="O226" i="4"/>
  <c r="U226" i="4"/>
  <c r="C227" i="4"/>
  <c r="L227" i="4" s="1"/>
  <c r="G227" i="4"/>
  <c r="H227" i="4"/>
  <c r="O227" i="4"/>
  <c r="U227" i="4"/>
  <c r="C228" i="4"/>
  <c r="L228" i="4" s="1"/>
  <c r="G228" i="4"/>
  <c r="H228" i="4" s="1"/>
  <c r="O228" i="4"/>
  <c r="U228" i="4"/>
  <c r="C229" i="4"/>
  <c r="L229" i="4" s="1"/>
  <c r="G229" i="4"/>
  <c r="H229" i="4" s="1"/>
  <c r="O229" i="4"/>
  <c r="U229" i="4"/>
  <c r="C230" i="4"/>
  <c r="L230" i="4" s="1"/>
  <c r="G230" i="4"/>
  <c r="H230" i="4"/>
  <c r="O230" i="4"/>
  <c r="U230" i="4"/>
  <c r="C231" i="4"/>
  <c r="L231" i="4" s="1"/>
  <c r="G231" i="4"/>
  <c r="H231" i="4"/>
  <c r="O231" i="4"/>
  <c r="U231" i="4"/>
  <c r="C232" i="4"/>
  <c r="L232" i="4" s="1"/>
  <c r="G232" i="4"/>
  <c r="H232" i="4" s="1"/>
  <c r="O232" i="4"/>
  <c r="U232" i="4"/>
  <c r="C233" i="4"/>
  <c r="L233" i="4" s="1"/>
  <c r="G233" i="4"/>
  <c r="H233" i="4" s="1"/>
  <c r="O233" i="4"/>
  <c r="U233" i="4"/>
  <c r="C234" i="4"/>
  <c r="L234" i="4" s="1"/>
  <c r="G234" i="4"/>
  <c r="H234" i="4"/>
  <c r="O234" i="4"/>
  <c r="U234" i="4"/>
  <c r="C235" i="4"/>
  <c r="L235" i="4" s="1"/>
  <c r="G235" i="4"/>
  <c r="H235" i="4"/>
  <c r="O235" i="4"/>
  <c r="U235" i="4"/>
  <c r="C236" i="4"/>
  <c r="L236" i="4" s="1"/>
  <c r="G236" i="4"/>
  <c r="H236" i="4" s="1"/>
  <c r="O236" i="4"/>
  <c r="U236" i="4"/>
  <c r="C237" i="4"/>
  <c r="L237" i="4" s="1"/>
  <c r="G237" i="4"/>
  <c r="H237" i="4"/>
  <c r="O237" i="4"/>
  <c r="U237" i="4"/>
  <c r="C238" i="4"/>
  <c r="L238" i="4" s="1"/>
  <c r="G238" i="4"/>
  <c r="H238" i="4"/>
  <c r="O238" i="4"/>
  <c r="U238" i="4"/>
  <c r="C239" i="4"/>
  <c r="L239" i="4" s="1"/>
  <c r="G239" i="4"/>
  <c r="H239" i="4" s="1"/>
  <c r="O239" i="4"/>
  <c r="U239" i="4"/>
  <c r="C240" i="4"/>
  <c r="L240" i="4" s="1"/>
  <c r="G240" i="4"/>
  <c r="H240" i="4" s="1"/>
  <c r="O240" i="4"/>
  <c r="U240" i="4"/>
  <c r="C241" i="4"/>
  <c r="L241" i="4" s="1"/>
  <c r="G241" i="4"/>
  <c r="H241" i="4"/>
  <c r="O241" i="4"/>
  <c r="U241" i="4"/>
  <c r="C242" i="4"/>
  <c r="L242" i="4" s="1"/>
  <c r="G242" i="4"/>
  <c r="H242" i="4"/>
  <c r="O242" i="4"/>
  <c r="U242" i="4"/>
  <c r="C243" i="4"/>
  <c r="L243" i="4" s="1"/>
  <c r="G243" i="4"/>
  <c r="H243" i="4" s="1"/>
  <c r="O243" i="4"/>
  <c r="U243" i="4"/>
  <c r="C244" i="4"/>
  <c r="L244" i="4" s="1"/>
  <c r="G244" i="4"/>
  <c r="H244" i="4" s="1"/>
  <c r="O244" i="4"/>
  <c r="U244" i="4"/>
  <c r="C245" i="4"/>
  <c r="L245" i="4" s="1"/>
  <c r="G245" i="4"/>
  <c r="H245" i="4"/>
  <c r="O245" i="4"/>
  <c r="U245" i="4"/>
  <c r="C246" i="4"/>
  <c r="L246" i="4" s="1"/>
  <c r="G246" i="4"/>
  <c r="H246" i="4"/>
  <c r="O246" i="4"/>
  <c r="U246" i="4"/>
  <c r="C247" i="4"/>
  <c r="L247" i="4" s="1"/>
  <c r="G247" i="4"/>
  <c r="H247" i="4" s="1"/>
  <c r="O247" i="4"/>
  <c r="U247" i="4"/>
  <c r="C248" i="4"/>
  <c r="L248" i="4" s="1"/>
  <c r="G248" i="4"/>
  <c r="H248" i="4" s="1"/>
  <c r="O248" i="4"/>
  <c r="U248" i="4"/>
  <c r="C249" i="4"/>
  <c r="L249" i="4" s="1"/>
  <c r="G249" i="4"/>
  <c r="H249" i="4"/>
  <c r="O249" i="4"/>
  <c r="U249" i="4"/>
  <c r="C250" i="4"/>
  <c r="L250" i="4" s="1"/>
  <c r="G250" i="4"/>
  <c r="H250" i="4" s="1"/>
  <c r="O250" i="4"/>
  <c r="U250" i="4"/>
  <c r="C251" i="4"/>
  <c r="L251" i="4" s="1"/>
  <c r="G251" i="4"/>
  <c r="H251" i="4" s="1"/>
  <c r="O251" i="4"/>
  <c r="U251" i="4"/>
  <c r="C252" i="4"/>
  <c r="L252" i="4" s="1"/>
  <c r="G252" i="4"/>
  <c r="H252" i="4"/>
  <c r="O252" i="4"/>
  <c r="U252" i="4"/>
  <c r="C253" i="4"/>
  <c r="L253" i="4" s="1"/>
  <c r="G253" i="4"/>
  <c r="H253" i="4" s="1"/>
  <c r="O253" i="4"/>
  <c r="U253" i="4"/>
  <c r="C254" i="4"/>
  <c r="L254" i="4" s="1"/>
  <c r="G254" i="4"/>
  <c r="H254" i="4" s="1"/>
  <c r="O254" i="4"/>
  <c r="U254" i="4"/>
  <c r="C255" i="4"/>
  <c r="L255" i="4" s="1"/>
  <c r="G255" i="4"/>
  <c r="H255" i="4" s="1"/>
  <c r="O255" i="4"/>
  <c r="U255" i="4"/>
  <c r="C256" i="4"/>
  <c r="L256" i="4" s="1"/>
  <c r="G256" i="4"/>
  <c r="H256" i="4"/>
  <c r="O256" i="4"/>
  <c r="U256" i="4"/>
  <c r="C257" i="4"/>
  <c r="L257" i="4" s="1"/>
  <c r="G257" i="4"/>
  <c r="H257" i="4"/>
  <c r="O257" i="4"/>
  <c r="U257" i="4"/>
  <c r="C258" i="4"/>
  <c r="L258" i="4" s="1"/>
  <c r="G258" i="4"/>
  <c r="H258" i="4"/>
  <c r="O258" i="4"/>
  <c r="U258" i="4"/>
  <c r="C259" i="4"/>
  <c r="L259" i="4" s="1"/>
  <c r="G259" i="4"/>
  <c r="H259" i="4" s="1"/>
  <c r="O259" i="4"/>
  <c r="U259" i="4"/>
  <c r="C260" i="4"/>
  <c r="L260" i="4" s="1"/>
  <c r="G260" i="4"/>
  <c r="H260" i="4"/>
  <c r="O260" i="4"/>
  <c r="U260" i="4"/>
  <c r="C261" i="4"/>
  <c r="L261" i="4" s="1"/>
  <c r="G261" i="4"/>
  <c r="H261" i="4" s="1"/>
  <c r="O261" i="4"/>
  <c r="U261" i="4"/>
  <c r="C262" i="4"/>
  <c r="L262" i="4" s="1"/>
  <c r="G262" i="4"/>
  <c r="H262" i="4"/>
  <c r="O262" i="4"/>
  <c r="U262" i="4"/>
  <c r="C263" i="4"/>
  <c r="L263" i="4" s="1"/>
  <c r="G263" i="4"/>
  <c r="H263" i="4" s="1"/>
  <c r="O263" i="4"/>
  <c r="U263" i="4"/>
  <c r="C264" i="4"/>
  <c r="G264" i="4"/>
  <c r="H264" i="4" s="1"/>
  <c r="O264" i="4"/>
  <c r="U264" i="4"/>
  <c r="C265" i="4"/>
  <c r="G265" i="4"/>
  <c r="H265" i="4"/>
  <c r="O265" i="4"/>
  <c r="U265" i="4"/>
  <c r="C266" i="4"/>
  <c r="G266" i="4"/>
  <c r="H266" i="4" s="1"/>
  <c r="O266" i="4"/>
  <c r="U266" i="4"/>
  <c r="C267" i="4"/>
  <c r="G267" i="4"/>
  <c r="H267" i="4"/>
  <c r="O267" i="4"/>
  <c r="U267" i="4"/>
  <c r="C268" i="4"/>
  <c r="G268" i="4"/>
  <c r="H268" i="4" s="1"/>
  <c r="O268" i="4"/>
  <c r="U268" i="4"/>
  <c r="C269" i="4"/>
  <c r="G269" i="4"/>
  <c r="H269" i="4"/>
  <c r="O269" i="4"/>
  <c r="U269" i="4"/>
  <c r="C270" i="4"/>
  <c r="G270" i="4"/>
  <c r="H270" i="4" s="1"/>
  <c r="O270" i="4"/>
  <c r="U270" i="4"/>
  <c r="C271" i="4"/>
  <c r="G271" i="4"/>
  <c r="H271" i="4"/>
  <c r="O271" i="4"/>
  <c r="U271" i="4"/>
  <c r="C272" i="4"/>
  <c r="G272" i="4"/>
  <c r="H272" i="4"/>
  <c r="O272" i="4"/>
  <c r="U272" i="4"/>
  <c r="C273" i="4"/>
  <c r="G273" i="4"/>
  <c r="H273" i="4" s="1"/>
  <c r="O273" i="4"/>
  <c r="U273" i="4"/>
  <c r="C274" i="4"/>
  <c r="G274" i="4"/>
  <c r="H274" i="4" s="1"/>
  <c r="O274" i="4"/>
  <c r="U274" i="4"/>
  <c r="C275" i="4"/>
  <c r="G275" i="4"/>
  <c r="H275" i="4"/>
  <c r="O275" i="4"/>
  <c r="U275" i="4"/>
  <c r="C276" i="4"/>
  <c r="L276" i="4" s="1"/>
  <c r="G276" i="4"/>
  <c r="H276" i="4"/>
  <c r="O276" i="4"/>
  <c r="U276" i="4"/>
  <c r="C277" i="4"/>
  <c r="G277" i="4"/>
  <c r="H277" i="4"/>
  <c r="O277" i="4"/>
  <c r="U277" i="4"/>
  <c r="C278" i="4"/>
  <c r="G278" i="4"/>
  <c r="H278" i="4" s="1"/>
  <c r="U278" i="4"/>
  <c r="C279" i="4"/>
  <c r="G279" i="4"/>
  <c r="H279" i="4"/>
  <c r="O279" i="4"/>
  <c r="U279" i="4"/>
  <c r="C280" i="4"/>
  <c r="G280" i="4"/>
  <c r="H280" i="4"/>
  <c r="O280" i="4"/>
  <c r="U280" i="4"/>
  <c r="C281" i="4"/>
  <c r="G281" i="4"/>
  <c r="H281" i="4" s="1"/>
  <c r="O281" i="4"/>
  <c r="U281" i="4"/>
  <c r="C282" i="4"/>
  <c r="G282" i="4"/>
  <c r="H282" i="4" s="1"/>
  <c r="U282" i="4"/>
  <c r="C283" i="4"/>
  <c r="G283" i="4"/>
  <c r="H283" i="4"/>
  <c r="O283" i="4"/>
  <c r="U283" i="4"/>
  <c r="C284" i="4"/>
  <c r="G284" i="4"/>
  <c r="H284" i="4"/>
  <c r="O284" i="4"/>
  <c r="U284" i="4"/>
  <c r="C285" i="4"/>
  <c r="G285" i="4"/>
  <c r="H285" i="4" s="1"/>
  <c r="O285" i="4"/>
  <c r="U285" i="4"/>
  <c r="C286" i="4"/>
  <c r="L286" i="4" s="1"/>
  <c r="G286" i="4"/>
  <c r="H286" i="4" s="1"/>
  <c r="O286" i="4"/>
  <c r="U286" i="4"/>
  <c r="C287" i="4"/>
  <c r="G287" i="4"/>
  <c r="H287" i="4"/>
  <c r="U287" i="4"/>
  <c r="C288" i="4"/>
  <c r="L288" i="4" s="1"/>
  <c r="G288" i="4"/>
  <c r="H288" i="4" s="1"/>
  <c r="O288" i="4"/>
  <c r="U288" i="4"/>
  <c r="C289" i="4"/>
  <c r="G289" i="4"/>
  <c r="H289" i="4"/>
  <c r="O289" i="4"/>
  <c r="U289" i="4"/>
  <c r="C290" i="4"/>
  <c r="G290" i="4"/>
  <c r="H290" i="4" s="1"/>
  <c r="O290" i="4"/>
  <c r="U290" i="4"/>
  <c r="C291" i="4"/>
  <c r="G291" i="4"/>
  <c r="H291" i="4"/>
  <c r="O291" i="4"/>
  <c r="U291" i="4"/>
  <c r="C292" i="4"/>
  <c r="G292" i="4"/>
  <c r="H292" i="4"/>
  <c r="O292" i="4"/>
  <c r="U292" i="4"/>
  <c r="C293" i="4"/>
  <c r="G293" i="4"/>
  <c r="H293" i="4" s="1"/>
  <c r="O293" i="4"/>
  <c r="U293" i="4"/>
  <c r="C294" i="4"/>
  <c r="G294" i="4"/>
  <c r="H294" i="4" s="1"/>
  <c r="U294" i="4"/>
  <c r="C295" i="4"/>
  <c r="G295" i="4"/>
  <c r="H295" i="4"/>
  <c r="O295" i="4"/>
  <c r="U295" i="4"/>
  <c r="C296" i="4"/>
  <c r="G296" i="4"/>
  <c r="H296" i="4"/>
  <c r="O296" i="4"/>
  <c r="U296" i="4"/>
  <c r="C297" i="4"/>
  <c r="G297" i="4"/>
  <c r="H297" i="4" s="1"/>
  <c r="O297" i="4"/>
  <c r="U297" i="4"/>
  <c r="C298" i="4"/>
  <c r="G298" i="4"/>
  <c r="H298" i="4" s="1"/>
  <c r="U298" i="4"/>
  <c r="C299" i="4"/>
  <c r="G299" i="4"/>
  <c r="H299" i="4"/>
  <c r="O299" i="4"/>
  <c r="U299" i="4"/>
  <c r="C300" i="4"/>
  <c r="G300" i="4"/>
  <c r="H300" i="4"/>
  <c r="O300" i="4"/>
  <c r="U300" i="4"/>
  <c r="C301" i="4"/>
  <c r="L301" i="4" s="1"/>
  <c r="G301" i="4"/>
  <c r="H301" i="4" s="1"/>
  <c r="O301" i="4"/>
  <c r="U301" i="4"/>
  <c r="C302" i="4"/>
  <c r="O302" i="4" s="1"/>
  <c r="G302" i="4"/>
  <c r="H302" i="4" s="1"/>
  <c r="U302" i="4"/>
  <c r="C303" i="4"/>
  <c r="G303" i="4"/>
  <c r="H303" i="4"/>
  <c r="O303" i="4"/>
  <c r="U303" i="4"/>
  <c r="C304" i="4"/>
  <c r="G304" i="4"/>
  <c r="H304" i="4"/>
  <c r="O304" i="4"/>
  <c r="U304" i="4"/>
  <c r="C305" i="4"/>
  <c r="G305" i="4"/>
  <c r="H305" i="4" s="1"/>
  <c r="U305" i="4"/>
  <c r="C306" i="4"/>
  <c r="G306" i="4"/>
  <c r="H306" i="4" s="1"/>
  <c r="U306" i="4"/>
  <c r="C307" i="4"/>
  <c r="G307" i="4"/>
  <c r="H307" i="4"/>
  <c r="O307" i="4"/>
  <c r="U307" i="4"/>
  <c r="L306" i="4" l="1"/>
  <c r="L298" i="4"/>
  <c r="O294" i="4"/>
  <c r="L287" i="4"/>
  <c r="L282" i="4"/>
  <c r="L305" i="4"/>
  <c r="L297" i="4"/>
  <c r="L293" i="4"/>
  <c r="L291" i="4"/>
  <c r="L290" i="4"/>
  <c r="O278" i="4"/>
  <c r="L271" i="4"/>
  <c r="O306" i="4"/>
  <c r="L294" i="4"/>
  <c r="O287" i="4"/>
  <c r="L283" i="4"/>
  <c r="O305" i="4"/>
  <c r="L304" i="4"/>
  <c r="L300" i="4"/>
  <c r="L296" i="4"/>
  <c r="L289" i="4"/>
  <c r="O282" i="4"/>
  <c r="L275" i="4"/>
  <c r="L274" i="4"/>
  <c r="L302" i="4"/>
  <c r="O298" i="4"/>
  <c r="L307" i="4"/>
  <c r="L303" i="4"/>
  <c r="L299" i="4"/>
  <c r="L295" i="4"/>
  <c r="L279" i="4"/>
  <c r="L278" i="4"/>
  <c r="L267" i="4"/>
  <c r="L270" i="4"/>
  <c r="L266" i="4"/>
  <c r="L285" i="4"/>
  <c r="L281" i="4"/>
  <c r="L277" i="4"/>
  <c r="L273" i="4"/>
  <c r="L269" i="4"/>
  <c r="L265" i="4"/>
  <c r="L292" i="4"/>
  <c r="L284" i="4"/>
  <c r="L280" i="4"/>
  <c r="L272" i="4"/>
  <c r="L268" i="4"/>
  <c r="L264" i="4"/>
  <c r="L176" i="4"/>
  <c r="L175" i="4"/>
  <c r="L168" i="4"/>
  <c r="L167" i="4"/>
  <c r="L160" i="4"/>
  <c r="L159" i="4"/>
  <c r="V120" i="4"/>
  <c r="L192" i="4"/>
  <c r="L191" i="4"/>
  <c r="L184" i="4"/>
  <c r="L183" i="4"/>
  <c r="O176" i="4"/>
  <c r="O168" i="4"/>
  <c r="O160" i="4"/>
  <c r="V128" i="4"/>
  <c r="V108" i="4"/>
  <c r="L107" i="4"/>
  <c r="O107" i="4"/>
  <c r="L58" i="4"/>
  <c r="O58" i="4"/>
  <c r="O29" i="4"/>
  <c r="L29" i="4"/>
  <c r="O192" i="4"/>
  <c r="O184" i="4"/>
  <c r="L180" i="4"/>
  <c r="L179" i="4"/>
  <c r="O175" i="4"/>
  <c r="L172" i="4"/>
  <c r="L171" i="4"/>
  <c r="O167" i="4"/>
  <c r="L164" i="4"/>
  <c r="L163" i="4"/>
  <c r="O159" i="4"/>
  <c r="O22" i="4"/>
  <c r="L22" i="4"/>
  <c r="L196" i="4"/>
  <c r="L195" i="4"/>
  <c r="O191" i="4"/>
  <c r="L188" i="4"/>
  <c r="L187" i="4"/>
  <c r="O183" i="4"/>
  <c r="O180" i="4"/>
  <c r="O172" i="4"/>
  <c r="O164" i="4"/>
  <c r="V132" i="4"/>
  <c r="O104" i="4"/>
  <c r="L104" i="4"/>
  <c r="O97" i="4"/>
  <c r="L97" i="4"/>
  <c r="O25" i="4"/>
  <c r="L25" i="4"/>
  <c r="L136" i="4"/>
  <c r="L131" i="4"/>
  <c r="L127" i="4"/>
  <c r="L124" i="4"/>
  <c r="L119" i="4"/>
  <c r="L116" i="4"/>
  <c r="V104" i="4"/>
  <c r="O100" i="4"/>
  <c r="L100" i="4"/>
  <c r="O92" i="4"/>
  <c r="L92" i="4"/>
  <c r="L194" i="4"/>
  <c r="L190" i="4"/>
  <c r="L186" i="4"/>
  <c r="L182" i="4"/>
  <c r="L178" i="4"/>
  <c r="L174" i="4"/>
  <c r="L170" i="4"/>
  <c r="L162" i="4"/>
  <c r="L158" i="4"/>
  <c r="O131" i="4"/>
  <c r="O127" i="4"/>
  <c r="O119" i="4"/>
  <c r="L115" i="4"/>
  <c r="L112" i="4"/>
  <c r="O101" i="4"/>
  <c r="L101" i="4"/>
  <c r="O93" i="4"/>
  <c r="L93" i="4"/>
  <c r="L193" i="4"/>
  <c r="L189" i="4"/>
  <c r="L185" i="4"/>
  <c r="L181" i="4"/>
  <c r="L177" i="4"/>
  <c r="L173" i="4"/>
  <c r="L165" i="4"/>
  <c r="L161" i="4"/>
  <c r="L157" i="4"/>
  <c r="O136" i="4"/>
  <c r="L135" i="4"/>
  <c r="L132" i="4"/>
  <c r="L128" i="4"/>
  <c r="O124" i="4"/>
  <c r="L123" i="4"/>
  <c r="L120" i="4"/>
  <c r="O116" i="4"/>
  <c r="O115" i="4"/>
  <c r="L111" i="4"/>
  <c r="L108" i="4"/>
  <c r="O96" i="4"/>
  <c r="L96" i="4"/>
  <c r="V69" i="4"/>
  <c r="L61" i="4"/>
  <c r="O61" i="4"/>
  <c r="L53" i="4"/>
  <c r="O53" i="4"/>
  <c r="O102" i="4"/>
  <c r="O98" i="4"/>
  <c r="O94" i="4"/>
  <c r="O90" i="4"/>
  <c r="V54" i="4"/>
  <c r="L49" i="4"/>
  <c r="L46" i="4"/>
  <c r="O46" i="4"/>
  <c r="O32" i="4"/>
  <c r="L32" i="4"/>
  <c r="O31" i="4"/>
  <c r="L31" i="4"/>
  <c r="O103" i="4"/>
  <c r="O99" i="4"/>
  <c r="O95" i="4"/>
  <c r="O91" i="4"/>
  <c r="L57" i="4"/>
  <c r="L50" i="4"/>
  <c r="O28" i="4"/>
  <c r="L28" i="4"/>
  <c r="O24" i="4"/>
  <c r="L24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V66" i="4"/>
  <c r="L62" i="4"/>
  <c r="O57" i="4"/>
  <c r="L54" i="4"/>
  <c r="L45" i="4"/>
  <c r="V36" i="4"/>
  <c r="O30" i="4"/>
  <c r="L30" i="4"/>
  <c r="O26" i="4"/>
  <c r="L26" i="4"/>
  <c r="O23" i="4"/>
  <c r="L23" i="4"/>
  <c r="L42" i="4"/>
  <c r="L41" i="4"/>
  <c r="L40" i="4"/>
  <c r="L39" i="4"/>
  <c r="L38" i="4"/>
  <c r="O27" i="4"/>
  <c r="L27" i="4"/>
  <c r="V17" i="4"/>
  <c r="U11" i="4"/>
  <c r="V31" i="4"/>
  <c r="V30" i="4"/>
  <c r="V27" i="4"/>
  <c r="V26" i="4"/>
  <c r="V23" i="4"/>
  <c r="V22" i="4"/>
  <c r="O21" i="4"/>
  <c r="O20" i="4"/>
  <c r="O19" i="4"/>
  <c r="O18" i="4"/>
  <c r="O17" i="4"/>
  <c r="B8" i="4"/>
  <c r="L21" i="4"/>
  <c r="L20" i="4"/>
  <c r="L19" i="4"/>
  <c r="L18" i="4"/>
  <c r="L17" i="4"/>
  <c r="V15" i="4"/>
  <c r="C12" i="4"/>
  <c r="O12" i="4" s="1"/>
  <c r="O14" i="4"/>
  <c r="M135" i="4" l="1"/>
  <c r="M131" i="4"/>
  <c r="M191" i="4"/>
  <c r="M307" i="4"/>
  <c r="P12" i="4"/>
  <c r="P14" i="4"/>
  <c r="P16" i="4"/>
  <c r="P18" i="4"/>
  <c r="P20" i="4"/>
  <c r="P35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15" i="4"/>
  <c r="P33" i="4"/>
  <c r="P21" i="4"/>
  <c r="P27" i="4"/>
  <c r="P19" i="4"/>
  <c r="P23" i="4"/>
  <c r="P26" i="4"/>
  <c r="P30" i="4"/>
  <c r="P34" i="4"/>
  <c r="P68" i="4"/>
  <c r="P70" i="4"/>
  <c r="P72" i="4"/>
  <c r="P22" i="4"/>
  <c r="P24" i="4"/>
  <c r="P25" i="4"/>
  <c r="P28" i="4"/>
  <c r="P29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31" i="4"/>
  <c r="P32" i="4"/>
  <c r="P36" i="4"/>
  <c r="P73" i="4"/>
  <c r="P64" i="4"/>
  <c r="P71" i="4"/>
  <c r="P139" i="4"/>
  <c r="P143" i="4"/>
  <c r="P147" i="4"/>
  <c r="P150" i="4"/>
  <c r="P153" i="4"/>
  <c r="P160" i="4"/>
  <c r="P164" i="4"/>
  <c r="P168" i="4"/>
  <c r="P172" i="4"/>
  <c r="P176" i="4"/>
  <c r="P180" i="4"/>
  <c r="P184" i="4"/>
  <c r="P188" i="4"/>
  <c r="P192" i="4"/>
  <c r="P196" i="4"/>
  <c r="P65" i="4"/>
  <c r="P66" i="4"/>
  <c r="P67" i="4"/>
  <c r="P142" i="4"/>
  <c r="P146" i="4"/>
  <c r="P155" i="4"/>
  <c r="P157" i="4"/>
  <c r="P161" i="4"/>
  <c r="P165" i="4"/>
  <c r="P169" i="4"/>
  <c r="P173" i="4"/>
  <c r="P177" i="4"/>
  <c r="P181" i="4"/>
  <c r="P185" i="4"/>
  <c r="P189" i="4"/>
  <c r="P193" i="4"/>
  <c r="P17" i="4"/>
  <c r="P141" i="4"/>
  <c r="P69" i="4"/>
  <c r="P140" i="4"/>
  <c r="P145" i="4"/>
  <c r="P148" i="4"/>
  <c r="P152" i="4"/>
  <c r="P154" i="4"/>
  <c r="P158" i="4"/>
  <c r="P163" i="4"/>
  <c r="P166" i="4"/>
  <c r="P171" i="4"/>
  <c r="P174" i="4"/>
  <c r="P179" i="4"/>
  <c r="P202" i="4"/>
  <c r="P206" i="4"/>
  <c r="P210" i="4"/>
  <c r="P212" i="4"/>
  <c r="P216" i="4"/>
  <c r="P219" i="4"/>
  <c r="P223" i="4"/>
  <c r="P227" i="4"/>
  <c r="P231" i="4"/>
  <c r="P235" i="4"/>
  <c r="P238" i="4"/>
  <c r="P242" i="4"/>
  <c r="P246" i="4"/>
  <c r="P252" i="4"/>
  <c r="P183" i="4"/>
  <c r="P186" i="4"/>
  <c r="P191" i="4"/>
  <c r="P194" i="4"/>
  <c r="P198" i="4"/>
  <c r="P201" i="4"/>
  <c r="P205" i="4"/>
  <c r="P209" i="4"/>
  <c r="P215" i="4"/>
  <c r="P222" i="4"/>
  <c r="P226" i="4"/>
  <c r="P230" i="4"/>
  <c r="P234" i="4"/>
  <c r="P237" i="4"/>
  <c r="P241" i="4"/>
  <c r="P245" i="4"/>
  <c r="P249" i="4"/>
  <c r="P251" i="4"/>
  <c r="P255" i="4"/>
  <c r="P144" i="4"/>
  <c r="P149" i="4"/>
  <c r="P151" i="4"/>
  <c r="P159" i="4"/>
  <c r="P162" i="4"/>
  <c r="P167" i="4"/>
  <c r="P170" i="4"/>
  <c r="P175" i="4"/>
  <c r="P178" i="4"/>
  <c r="P200" i="4"/>
  <c r="P204" i="4"/>
  <c r="P208" i="4"/>
  <c r="P211" i="4"/>
  <c r="P214" i="4"/>
  <c r="P218" i="4"/>
  <c r="P221" i="4"/>
  <c r="P225" i="4"/>
  <c r="P229" i="4"/>
  <c r="P233" i="4"/>
  <c r="P236" i="4"/>
  <c r="P156" i="4"/>
  <c r="P182" i="4"/>
  <c r="P187" i="4"/>
  <c r="P197" i="4"/>
  <c r="P213" i="4"/>
  <c r="P217" i="4"/>
  <c r="P220" i="4"/>
  <c r="P224" i="4"/>
  <c r="P228" i="4"/>
  <c r="P232" i="4"/>
  <c r="P250" i="4"/>
  <c r="P253" i="4"/>
  <c r="P259" i="4"/>
  <c r="P263" i="4"/>
  <c r="P267" i="4"/>
  <c r="P271" i="4"/>
  <c r="P275" i="4"/>
  <c r="P279" i="4"/>
  <c r="P283" i="4"/>
  <c r="P287" i="4"/>
  <c r="P291" i="4"/>
  <c r="P190" i="4"/>
  <c r="P195" i="4"/>
  <c r="P239" i="4"/>
  <c r="P244" i="4"/>
  <c r="P247" i="4"/>
  <c r="P258" i="4"/>
  <c r="P262" i="4"/>
  <c r="P264" i="4"/>
  <c r="P268" i="4"/>
  <c r="P272" i="4"/>
  <c r="P276" i="4"/>
  <c r="P280" i="4"/>
  <c r="P284" i="4"/>
  <c r="P199" i="4"/>
  <c r="P203" i="4"/>
  <c r="P207" i="4"/>
  <c r="P254" i="4"/>
  <c r="P261" i="4"/>
  <c r="P265" i="4"/>
  <c r="P269" i="4"/>
  <c r="P240" i="4"/>
  <c r="P243" i="4"/>
  <c r="P248" i="4"/>
  <c r="P256" i="4"/>
  <c r="P257" i="4"/>
  <c r="P260" i="4"/>
  <c r="P266" i="4"/>
  <c r="P274" i="4"/>
  <c r="P281" i="4"/>
  <c r="P286" i="4"/>
  <c r="P294" i="4"/>
  <c r="P298" i="4"/>
  <c r="P302" i="4"/>
  <c r="P306" i="4"/>
  <c r="P297" i="4"/>
  <c r="P301" i="4"/>
  <c r="P270" i="4"/>
  <c r="P277" i="4"/>
  <c r="P289" i="4"/>
  <c r="P295" i="4"/>
  <c r="P299" i="4"/>
  <c r="P303" i="4"/>
  <c r="P307" i="4"/>
  <c r="P288" i="4"/>
  <c r="P305" i="4"/>
  <c r="P273" i="4"/>
  <c r="P282" i="4"/>
  <c r="P290" i="4"/>
  <c r="P292" i="4"/>
  <c r="P296" i="4"/>
  <c r="P300" i="4"/>
  <c r="P304" i="4"/>
  <c r="P278" i="4"/>
  <c r="P285" i="4"/>
  <c r="P293" i="4"/>
  <c r="M104" i="4"/>
  <c r="M17" i="4"/>
  <c r="V37" i="4"/>
  <c r="V38" i="4"/>
  <c r="V39" i="4"/>
  <c r="V40" i="4"/>
  <c r="V41" i="4"/>
  <c r="V42" i="4"/>
  <c r="V61" i="4"/>
  <c r="V44" i="4"/>
  <c r="V43" i="4"/>
  <c r="V56" i="4"/>
  <c r="V59" i="4"/>
  <c r="V52" i="4"/>
  <c r="V60" i="4"/>
  <c r="V48" i="4"/>
  <c r="V51" i="4"/>
  <c r="V91" i="4"/>
  <c r="V95" i="4"/>
  <c r="V99" i="4"/>
  <c r="V103" i="4"/>
  <c r="V107" i="4"/>
  <c r="V111" i="4"/>
  <c r="V115" i="4"/>
  <c r="V119" i="4"/>
  <c r="V123" i="4"/>
  <c r="V127" i="4"/>
  <c r="V131" i="4"/>
  <c r="V135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55" i="4"/>
  <c r="V63" i="4"/>
  <c r="V75" i="4"/>
  <c r="V77" i="4"/>
  <c r="V79" i="4"/>
  <c r="V81" i="4"/>
  <c r="V83" i="4"/>
  <c r="V85" i="4"/>
  <c r="V87" i="4"/>
  <c r="V89" i="4"/>
  <c r="V94" i="4"/>
  <c r="V110" i="4"/>
  <c r="V122" i="4"/>
  <c r="V134" i="4"/>
  <c r="V158" i="4"/>
  <c r="V162" i="4"/>
  <c r="V166" i="4"/>
  <c r="V170" i="4"/>
  <c r="V174" i="4"/>
  <c r="V178" i="4"/>
  <c r="V182" i="4"/>
  <c r="V186" i="4"/>
  <c r="V190" i="4"/>
  <c r="V194" i="4"/>
  <c r="V223" i="4"/>
  <c r="V225" i="4"/>
  <c r="V227" i="4"/>
  <c r="V229" i="4"/>
  <c r="V231" i="4"/>
  <c r="V233" i="4"/>
  <c r="V235" i="4"/>
  <c r="V237" i="4"/>
  <c r="V239" i="4"/>
  <c r="V242" i="4"/>
  <c r="V244" i="4"/>
  <c r="V246" i="4"/>
  <c r="V248" i="4"/>
  <c r="V250" i="4"/>
  <c r="V252" i="4"/>
  <c r="V254" i="4"/>
  <c r="V256" i="4"/>
  <c r="V258" i="4"/>
  <c r="V260" i="4"/>
  <c r="V262" i="4"/>
  <c r="V105" i="4"/>
  <c r="V114" i="4"/>
  <c r="V159" i="4"/>
  <c r="V163" i="4"/>
  <c r="V167" i="4"/>
  <c r="V171" i="4"/>
  <c r="V175" i="4"/>
  <c r="V179" i="4"/>
  <c r="V183" i="4"/>
  <c r="V187" i="4"/>
  <c r="V191" i="4"/>
  <c r="V195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4" i="4"/>
  <c r="V226" i="4"/>
  <c r="V228" i="4"/>
  <c r="V230" i="4"/>
  <c r="V232" i="4"/>
  <c r="V234" i="4"/>
  <c r="V236" i="4"/>
  <c r="V238" i="4"/>
  <c r="V240" i="4"/>
  <c r="V241" i="4"/>
  <c r="V243" i="4"/>
  <c r="V245" i="4"/>
  <c r="V247" i="4"/>
  <c r="V249" i="4"/>
  <c r="V251" i="4"/>
  <c r="V253" i="4"/>
  <c r="V255" i="4"/>
  <c r="V257" i="4"/>
  <c r="V259" i="4"/>
  <c r="V261" i="4"/>
  <c r="V74" i="4"/>
  <c r="V76" i="4"/>
  <c r="V78" i="4"/>
  <c r="V80" i="4"/>
  <c r="V82" i="4"/>
  <c r="V84" i="4"/>
  <c r="V86" i="4"/>
  <c r="V88" i="4"/>
  <c r="V90" i="4"/>
  <c r="V97" i="4"/>
  <c r="V98" i="4"/>
  <c r="V109" i="4"/>
  <c r="V118" i="4"/>
  <c r="V121" i="4"/>
  <c r="V126" i="4"/>
  <c r="V129" i="4"/>
  <c r="V130" i="4"/>
  <c r="V133" i="4"/>
  <c r="V138" i="4"/>
  <c r="V160" i="4"/>
  <c r="V168" i="4"/>
  <c r="V176" i="4"/>
  <c r="V181" i="4"/>
  <c r="V189" i="4"/>
  <c r="V157" i="4"/>
  <c r="V165" i="4"/>
  <c r="V173" i="4"/>
  <c r="V188" i="4"/>
  <c r="V196" i="4"/>
  <c r="V113" i="4"/>
  <c r="V164" i="4"/>
  <c r="V172" i="4"/>
  <c r="V180" i="4"/>
  <c r="V185" i="4"/>
  <c r="V193" i="4"/>
  <c r="V102" i="4"/>
  <c r="V106" i="4"/>
  <c r="V161" i="4"/>
  <c r="V169" i="4"/>
  <c r="V177" i="4"/>
  <c r="V184" i="4"/>
  <c r="V265" i="4"/>
  <c r="V269" i="4"/>
  <c r="V273" i="4"/>
  <c r="V277" i="4"/>
  <c r="V281" i="4"/>
  <c r="V285" i="4"/>
  <c r="V289" i="4"/>
  <c r="V192" i="4"/>
  <c r="V266" i="4"/>
  <c r="V270" i="4"/>
  <c r="V274" i="4"/>
  <c r="V278" i="4"/>
  <c r="V282" i="4"/>
  <c r="V263" i="4"/>
  <c r="V267" i="4"/>
  <c r="V264" i="4"/>
  <c r="V271" i="4"/>
  <c r="V284" i="4"/>
  <c r="V290" i="4"/>
  <c r="V291" i="4"/>
  <c r="V292" i="4"/>
  <c r="V296" i="4"/>
  <c r="V300" i="4"/>
  <c r="V304" i="4"/>
  <c r="V295" i="4"/>
  <c r="V299" i="4"/>
  <c r="V280" i="4"/>
  <c r="V283" i="4"/>
  <c r="V287" i="4"/>
  <c r="V288" i="4"/>
  <c r="V293" i="4"/>
  <c r="V297" i="4"/>
  <c r="V301" i="4"/>
  <c r="V305" i="4"/>
  <c r="V306" i="4"/>
  <c r="V275" i="4"/>
  <c r="V303" i="4"/>
  <c r="V307" i="4"/>
  <c r="V268" i="4"/>
  <c r="V276" i="4"/>
  <c r="V279" i="4"/>
  <c r="V286" i="4"/>
  <c r="V294" i="4"/>
  <c r="V298" i="4"/>
  <c r="V302" i="4"/>
  <c r="V272" i="4"/>
  <c r="V18" i="4"/>
  <c r="V35" i="4"/>
  <c r="M41" i="4"/>
  <c r="M26" i="4"/>
  <c r="V33" i="4"/>
  <c r="V19" i="4"/>
  <c r="V45" i="4"/>
  <c r="V70" i="4"/>
  <c r="M46" i="4"/>
  <c r="V62" i="4"/>
  <c r="M53" i="4"/>
  <c r="V71" i="4"/>
  <c r="M123" i="4"/>
  <c r="M132" i="4"/>
  <c r="M173" i="4"/>
  <c r="V124" i="4"/>
  <c r="V136" i="4"/>
  <c r="M182" i="4"/>
  <c r="M116" i="4"/>
  <c r="M136" i="4"/>
  <c r="M188" i="4"/>
  <c r="M195" i="4"/>
  <c r="V197" i="4"/>
  <c r="M22" i="4"/>
  <c r="M175" i="4"/>
  <c r="M269" i="4"/>
  <c r="M289" i="4"/>
  <c r="M291" i="4"/>
  <c r="L10" i="4"/>
  <c r="M18" i="4"/>
  <c r="L12" i="4"/>
  <c r="V24" i="4"/>
  <c r="V28" i="4"/>
  <c r="V32" i="4"/>
  <c r="V14" i="4"/>
  <c r="M38" i="4"/>
  <c r="M45" i="4"/>
  <c r="V50" i="4"/>
  <c r="V64" i="4"/>
  <c r="V57" i="4"/>
  <c r="V67" i="4"/>
  <c r="V58" i="4"/>
  <c r="M120" i="4"/>
  <c r="M161" i="4"/>
  <c r="M185" i="4"/>
  <c r="V92" i="4"/>
  <c r="V100" i="4"/>
  <c r="V116" i="4"/>
  <c r="M178" i="4"/>
  <c r="M194" i="4"/>
  <c r="M92" i="4"/>
  <c r="M100" i="4"/>
  <c r="V96" i="4"/>
  <c r="V101" i="4"/>
  <c r="M187" i="4"/>
  <c r="V93" i="4"/>
  <c r="M171" i="4"/>
  <c r="M184" i="4"/>
  <c r="V137" i="4"/>
  <c r="M160" i="4"/>
  <c r="M265" i="4"/>
  <c r="M273" i="4"/>
  <c r="M266" i="4"/>
  <c r="M267" i="4"/>
  <c r="M275" i="4"/>
  <c r="M304" i="4"/>
  <c r="M283" i="4"/>
  <c r="M294" i="4"/>
  <c r="M271" i="4"/>
  <c r="M290" i="4"/>
  <c r="M298" i="4"/>
  <c r="M20" i="4"/>
  <c r="M61" i="4"/>
  <c r="M96" i="4"/>
  <c r="M111" i="4"/>
  <c r="M128" i="4"/>
  <c r="M177" i="4"/>
  <c r="M193" i="4"/>
  <c r="M170" i="4"/>
  <c r="M186" i="4"/>
  <c r="M119" i="4"/>
  <c r="M97" i="4"/>
  <c r="M176" i="4"/>
  <c r="M281" i="4"/>
  <c r="M295" i="4"/>
  <c r="M303" i="4"/>
  <c r="M296" i="4"/>
  <c r="M306" i="4"/>
  <c r="M19" i="4"/>
  <c r="V21" i="4"/>
  <c r="V25" i="4"/>
  <c r="V29" i="4"/>
  <c r="V34" i="4"/>
  <c r="V16" i="4"/>
  <c r="V20" i="4"/>
  <c r="M40" i="4"/>
  <c r="M23" i="4"/>
  <c r="M54" i="4"/>
  <c r="V65" i="4"/>
  <c r="M24" i="4"/>
  <c r="V46" i="4"/>
  <c r="M57" i="4"/>
  <c r="V68" i="4"/>
  <c r="V72" i="4"/>
  <c r="V49" i="4"/>
  <c r="M31" i="4"/>
  <c r="V47" i="4"/>
  <c r="M49" i="4"/>
  <c r="V53" i="4"/>
  <c r="V73" i="4"/>
  <c r="V112" i="4"/>
  <c r="M157" i="4"/>
  <c r="M181" i="4"/>
  <c r="M101" i="4"/>
  <c r="M115" i="4"/>
  <c r="M162" i="4"/>
  <c r="M174" i="4"/>
  <c r="M190" i="4"/>
  <c r="M25" i="4"/>
  <c r="M164" i="4"/>
  <c r="M180" i="4"/>
  <c r="M58" i="4"/>
  <c r="V125" i="4"/>
  <c r="M183" i="4"/>
  <c r="M192" i="4"/>
  <c r="V117" i="4"/>
  <c r="M159" i="4"/>
  <c r="M168" i="4"/>
  <c r="M268" i="4"/>
  <c r="M292" i="4"/>
  <c r="M285" i="4"/>
  <c r="M270" i="4"/>
  <c r="M279" i="4"/>
  <c r="M302" i="4"/>
  <c r="M274" i="4"/>
  <c r="M293" i="4"/>
  <c r="M297" i="4"/>
  <c r="M305" i="4"/>
  <c r="M287" i="4"/>
  <c r="M16" i="4" l="1"/>
  <c r="M44" i="4"/>
  <c r="M52" i="4"/>
  <c r="M60" i="4"/>
  <c r="M166" i="4"/>
  <c r="M95" i="4"/>
  <c r="M114" i="4"/>
  <c r="M126" i="4"/>
  <c r="M169" i="4"/>
  <c r="M91" i="4"/>
  <c r="M118" i="4"/>
  <c r="M138" i="4"/>
  <c r="M56" i="4"/>
  <c r="M99" i="4"/>
  <c r="M130" i="4"/>
  <c r="M288" i="4"/>
  <c r="M276" i="4"/>
  <c r="M286" i="4"/>
  <c r="M256" i="4"/>
  <c r="M207" i="4"/>
  <c r="M199" i="4"/>
  <c r="M244" i="4"/>
  <c r="M213" i="4"/>
  <c r="M263" i="4"/>
  <c r="M240" i="4"/>
  <c r="M233" i="4"/>
  <c r="M225" i="4"/>
  <c r="M218" i="4"/>
  <c r="M211" i="4"/>
  <c r="M204" i="4"/>
  <c r="M234" i="4"/>
  <c r="M226" i="4"/>
  <c r="M109" i="4"/>
  <c r="M246" i="4"/>
  <c r="M238" i="4"/>
  <c r="M231" i="4"/>
  <c r="M223" i="4"/>
  <c r="M216" i="4"/>
  <c r="M210" i="4"/>
  <c r="M202" i="4"/>
  <c r="M117" i="4"/>
  <c r="M59" i="4"/>
  <c r="M86" i="4"/>
  <c r="M82" i="4"/>
  <c r="M78" i="4"/>
  <c r="M74" i="4"/>
  <c r="M43" i="4"/>
  <c r="M64" i="4"/>
  <c r="M33" i="4"/>
  <c r="M51" i="4"/>
  <c r="M35" i="4"/>
  <c r="M262" i="4"/>
  <c r="M250" i="4"/>
  <c r="M144" i="4"/>
  <c r="M251" i="4"/>
  <c r="M237" i="4"/>
  <c r="M197" i="4"/>
  <c r="M140" i="4"/>
  <c r="M94" i="4"/>
  <c r="M70" i="4"/>
  <c r="M147" i="4"/>
  <c r="M83" i="4"/>
  <c r="M55" i="4"/>
  <c r="M73" i="4"/>
  <c r="M47" i="4"/>
  <c r="M260" i="4"/>
  <c r="M239" i="4"/>
  <c r="M258" i="4"/>
  <c r="M253" i="4"/>
  <c r="M228" i="4"/>
  <c r="M220" i="4"/>
  <c r="M248" i="4"/>
  <c r="M151" i="4"/>
  <c r="M121" i="4"/>
  <c r="M255" i="4"/>
  <c r="M249" i="4"/>
  <c r="M241" i="4"/>
  <c r="M215" i="4"/>
  <c r="M205" i="4"/>
  <c r="M198" i="4"/>
  <c r="M154" i="4"/>
  <c r="M145" i="4"/>
  <c r="M156" i="4"/>
  <c r="M155" i="4"/>
  <c r="M146" i="4"/>
  <c r="M137" i="4"/>
  <c r="M125" i="4"/>
  <c r="M150" i="4"/>
  <c r="M143" i="4"/>
  <c r="M98" i="4"/>
  <c r="M90" i="4"/>
  <c r="M72" i="4"/>
  <c r="M89" i="4"/>
  <c r="M85" i="4"/>
  <c r="M81" i="4"/>
  <c r="M77" i="4"/>
  <c r="M71" i="4"/>
  <c r="M67" i="4"/>
  <c r="M37" i="4"/>
  <c r="M15" i="4"/>
  <c r="M301" i="4"/>
  <c r="M254" i="4"/>
  <c r="M203" i="4"/>
  <c r="M247" i="4"/>
  <c r="M217" i="4"/>
  <c r="M259" i="4"/>
  <c r="M243" i="4"/>
  <c r="M149" i="4"/>
  <c r="M133" i="4"/>
  <c r="M122" i="4"/>
  <c r="M236" i="4"/>
  <c r="M229" i="4"/>
  <c r="M221" i="4"/>
  <c r="M214" i="4"/>
  <c r="M208" i="4"/>
  <c r="M200" i="4"/>
  <c r="M110" i="4"/>
  <c r="M103" i="4"/>
  <c r="M230" i="4"/>
  <c r="M222" i="4"/>
  <c r="M152" i="4"/>
  <c r="M252" i="4"/>
  <c r="M242" i="4"/>
  <c r="M235" i="4"/>
  <c r="M227" i="4"/>
  <c r="M219" i="4"/>
  <c r="M212" i="4"/>
  <c r="M206" i="4"/>
  <c r="M134" i="4"/>
  <c r="M105" i="4"/>
  <c r="M102" i="4"/>
  <c r="M68" i="4"/>
  <c r="M88" i="4"/>
  <c r="M84" i="4"/>
  <c r="M80" i="4"/>
  <c r="M76" i="4"/>
  <c r="M63" i="4"/>
  <c r="M66" i="4"/>
  <c r="M14" i="4"/>
  <c r="M261" i="4"/>
  <c r="M232" i="4"/>
  <c r="M209" i="4"/>
  <c r="M106" i="4"/>
  <c r="M141" i="4"/>
  <c r="M48" i="4"/>
  <c r="M139" i="4"/>
  <c r="M113" i="4"/>
  <c r="M75" i="4"/>
  <c r="M65" i="4"/>
  <c r="M257" i="4"/>
  <c r="M224" i="4"/>
  <c r="M245" i="4"/>
  <c r="M201" i="4"/>
  <c r="M148" i="4"/>
  <c r="M129" i="4"/>
  <c r="M142" i="4"/>
  <c r="M153" i="4"/>
  <c r="M87" i="4"/>
  <c r="M79" i="4"/>
  <c r="M69" i="4"/>
  <c r="M34" i="4"/>
  <c r="M36" i="4"/>
  <c r="M277" i="4"/>
  <c r="M264" i="4"/>
  <c r="M107" i="4"/>
  <c r="M179" i="4"/>
  <c r="M124" i="4"/>
  <c r="M189" i="4"/>
  <c r="M108" i="4"/>
  <c r="M32" i="4"/>
  <c r="M39" i="4"/>
  <c r="M127" i="4"/>
  <c r="M278" i="4"/>
  <c r="M196" i="4"/>
  <c r="M112" i="4"/>
  <c r="M158" i="4"/>
  <c r="M42" i="4"/>
  <c r="M280" i="4"/>
  <c r="M167" i="4"/>
  <c r="M93" i="4"/>
  <c r="M50" i="4"/>
  <c r="M30" i="4"/>
  <c r="M28" i="4"/>
  <c r="M27" i="4"/>
  <c r="M300" i="4"/>
  <c r="M284" i="4"/>
  <c r="M29" i="4"/>
  <c r="M172" i="4"/>
  <c r="M165" i="4"/>
  <c r="M21" i="4"/>
  <c r="M282" i="4"/>
  <c r="M299" i="4"/>
  <c r="M272" i="4"/>
  <c r="M163" i="4"/>
  <c r="M62" i="4"/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11" i="2"/>
  <c r="D37" i="13" l="1"/>
  <c r="D36" i="13"/>
  <c r="D32" i="13"/>
  <c r="D31" i="13"/>
  <c r="D30" i="13"/>
  <c r="D26" i="13"/>
  <c r="D25" i="13"/>
  <c r="D24" i="13"/>
  <c r="D23" i="13"/>
  <c r="D22" i="13"/>
  <c r="D21" i="13"/>
  <c r="D20" i="13"/>
  <c r="D19" i="13"/>
  <c r="D15" i="13"/>
  <c r="D14" i="13"/>
  <c r="D13" i="13"/>
  <c r="D12" i="13"/>
  <c r="D11" i="13"/>
  <c r="D10" i="13"/>
  <c r="D9" i="13"/>
  <c r="D8" i="13"/>
  <c r="D7" i="13"/>
  <c r="F9" i="2" l="1"/>
  <c r="E9" i="2"/>
  <c r="D9" i="2"/>
  <c r="G9" i="2" l="1"/>
  <c r="G8" i="2" s="1"/>
</calcChain>
</file>

<file path=xl/sharedStrings.xml><?xml version="1.0" encoding="utf-8"?>
<sst xmlns="http://schemas.openxmlformats.org/spreadsheetml/2006/main" count="3089" uniqueCount="1293">
  <si>
    <t>kuntanimi</t>
  </si>
  <si>
    <t>Ikärakenne</t>
  </si>
  <si>
    <t>Sairastavuus</t>
  </si>
  <si>
    <t>Muut lask.</t>
  </si>
  <si>
    <t>Laskennalliset</t>
  </si>
  <si>
    <t>Lisaosat</t>
  </si>
  <si>
    <t>Valtionosuuteen</t>
  </si>
  <si>
    <t>alv</t>
  </si>
  <si>
    <t>Kotikunta-</t>
  </si>
  <si>
    <t>kustannukset</t>
  </si>
  <si>
    <t xml:space="preserve"> ja lisäykset, netto</t>
  </si>
  <si>
    <t>KOTIKUNTAKORVAUKSET</t>
  </si>
  <si>
    <t xml:space="preserve"> 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</si>
  <si>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</si>
  <si>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</si>
  <si>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</si>
  <si>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</si>
  <si>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</si>
  <si>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</si>
  <si>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</si>
  <si>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</si>
  <si>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</si>
  <si>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</si>
  <si>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</si>
  <si>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</si>
  <si>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</si>
  <si>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</si>
  <si>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</si>
  <si>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</si>
  <si>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</si>
  <si>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</si>
  <si>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</si>
  <si>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</si>
  <si>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</si>
  <si>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</si>
  <si>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</si>
  <si>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</si>
  <si>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</si>
  <si>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</si>
  <si>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</si>
  <si>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</si>
  <si>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</si>
  <si>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</si>
  <si>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</si>
  <si>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</si>
  <si>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</si>
  <si>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</si>
  <si>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</si>
  <si>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</si>
  <si>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</si>
  <si>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</si>
  <si>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</si>
  <si>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</si>
  <si>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</si>
  <si>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</si>
  <si>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</si>
  <si>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</si>
  <si>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</si>
  <si>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</si>
  <si>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</si>
  <si>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</si>
  <si>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</si>
  <si>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</si>
  <si>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</si>
  <si>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</si>
  <si>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</si>
  <si>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</si>
  <si>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</si>
  <si>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</si>
  <si>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</si>
  <si>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</si>
  <si>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</si>
  <si>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</si>
  <si>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</si>
  <si>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</si>
  <si>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</si>
  <si>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</si>
  <si>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</si>
  <si>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</si>
  <si>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</si>
  <si>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</si>
  <si>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</si>
  <si>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</si>
  <si>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</si>
  <si>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</si>
  <si>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</si>
  <si>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</si>
  <si>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</si>
  <si>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</si>
  <si>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</si>
  <si>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</si>
  <si>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</si>
  <si>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</si>
  <si>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</si>
  <si>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</si>
  <si>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</si>
  <si>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</si>
  <si>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</si>
  <si>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</si>
  <si>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</si>
  <si>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</si>
  <si>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</si>
  <si>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</si>
  <si>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</si>
  <si>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</si>
  <si>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</si>
  <si>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</si>
  <si>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</si>
  <si>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</si>
  <si>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</si>
  <si>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</si>
  <si>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</si>
  <si>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</si>
  <si>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</si>
  <si>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</si>
  <si>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</si>
  <si>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</si>
  <si>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</si>
  <si>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</si>
  <si>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</si>
  <si>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</si>
  <si>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</si>
  <si>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</si>
  <si>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</si>
  <si>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</si>
  <si>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</si>
  <si>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</si>
  <si>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</si>
  <si>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</si>
  <si>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</si>
  <si>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</si>
  <si>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</si>
  <si>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</si>
  <si>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</si>
  <si>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</si>
  <si>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</si>
  <si>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</si>
  <si>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</si>
  <si>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</si>
  <si>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</si>
  <si>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</si>
  <si>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</si>
  <si>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</si>
  <si>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</si>
  <si>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</si>
  <si>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</si>
  <si>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</si>
  <si>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</si>
  <si>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</si>
  <si>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</si>
  <si>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</si>
  <si>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</si>
  <si>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</si>
  <si>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</si>
  <si>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</si>
  <si>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</si>
  <si>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</si>
  <si>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</si>
  <si>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</si>
  <si>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</si>
  <si>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</si>
  <si>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</si>
  <si>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</si>
  <si>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</si>
  <si>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</si>
  <si>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</si>
  <si>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</si>
  <si>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</si>
  <si>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</si>
  <si>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</si>
  <si>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</si>
  <si>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</si>
  <si>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</si>
  <si>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</si>
  <si>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</si>
  <si>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</si>
  <si>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</si>
  <si>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</si>
  <si>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</si>
  <si>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</si>
  <si>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</si>
  <si>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</si>
  <si>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</si>
  <si>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</si>
  <si>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</si>
  <si>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</si>
  <si>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</si>
  <si>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</si>
  <si>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</si>
  <si>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</si>
  <si>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</si>
  <si>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</si>
  <si>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</si>
  <si>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</si>
  <si>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</si>
  <si>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</si>
  <si>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</si>
  <si>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</si>
  <si>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</si>
  <si>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</si>
  <si>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</si>
  <si>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</si>
  <si>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</si>
  <si>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</si>
  <si>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</si>
  <si>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</si>
  <si>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</si>
  <si>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</si>
  <si>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</si>
  <si>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</si>
  <si>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</si>
  <si>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</si>
  <si>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</si>
  <si>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</si>
  <si>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</si>
  <si>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</si>
  <si>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</si>
  <si>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</si>
  <si>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</si>
  <si>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</si>
  <si>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</si>
  <si>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</si>
  <si>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</si>
  <si>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</si>
  <si>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</si>
  <si>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</si>
  <si>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</si>
  <si>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</si>
  <si>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</si>
  <si>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</si>
  <si>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</si>
  <si>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</si>
  <si>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</si>
  <si>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</si>
  <si>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</si>
  <si>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</si>
  <si>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</si>
  <si>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</si>
  <si>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</si>
  <si>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</si>
  <si>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</si>
  <si>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</si>
  <si>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</si>
  <si>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</si>
  <si>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</si>
  <si>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</si>
  <si>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</si>
  <si>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</si>
  <si>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</si>
  <si>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</si>
  <si>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</si>
  <si>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</si>
  <si>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</si>
  <si>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</si>
  <si>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</si>
  <si>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</si>
  <si>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</si>
  <si>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</si>
  <si>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</si>
  <si>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</si>
  <si>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</si>
  <si>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</si>
  <si>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</si>
  <si>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</si>
  <si>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</si>
  <si>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</si>
  <si>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</si>
  <si>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</si>
  <si>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</si>
  <si>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</si>
  <si>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</si>
  <si>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</si>
  <si>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</si>
  <si>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</si>
  <si>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</si>
  <si>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</si>
  <si>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</si>
  <si>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</si>
  <si>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</si>
  <si>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</si>
  <si>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</si>
  <si>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</si>
  <si>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</si>
  <si>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</si>
  <si>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</si>
  <si>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</si>
  <si>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</si>
  <si>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</si>
  <si>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</si>
  <si>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</si>
  <si>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</si>
  <si>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</si>
  <si>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</si>
  <si>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</si>
  <si>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</si>
  <si>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</si>
  <si>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</si>
  <si>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</si>
  <si>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</si>
  <si>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</si>
  <si>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</si>
  <si>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</si>
  <si>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</si>
  <si>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</si>
  <si>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</si>
  <si>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</si>
  <si>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</si>
  <si>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</si>
  <si>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</si>
  <si>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HELSINGIN JUUTALAINEN SEURAKUN</t>
  </si>
  <si>
    <t>HOITOPEDAGOGISEN RUDOLF STEINE</t>
  </si>
  <si>
    <t>HELSINGIN UUSI YHTEISKOULU OY</t>
  </si>
  <si>
    <t>MAANVILJELYSLYSEON OSAKEYHTIÖ</t>
  </si>
  <si>
    <t>POHJOIS-HAAGAN YHTEISKOULU OY</t>
  </si>
  <si>
    <t>SUOMALAISEN YHTEISKOULUN OSAKE</t>
  </si>
  <si>
    <t>SUOMEN ADVENTTIKIRKKO</t>
  </si>
  <si>
    <t>LAHDEN YHTEISKOULUN SÄÄTIÖ</t>
  </si>
  <si>
    <t>SYLVIA-KOTI YHDISTYS RY</t>
  </si>
  <si>
    <t>ANNA TAPION SÄÄTIÖ</t>
  </si>
  <si>
    <t>KOTKA SVENSKA SAMSKOLAS GARANT</t>
  </si>
  <si>
    <t>NUORTEN YSTÄVÄT RY</t>
  </si>
  <si>
    <t>TÖÖLÖN YHTEISKOULU OSAKEYHTIÖ</t>
  </si>
  <si>
    <t>APOLLON YHTEISKOULUN KANNATUSY</t>
  </si>
  <si>
    <t>OY HELSINGIN YHTEISKOULU JA RE</t>
  </si>
  <si>
    <t>KOULUYHDISTYS PESTALOZZI SCHUL</t>
  </si>
  <si>
    <t>HELSINGIN RUDOLF STEINER -KOUL</t>
  </si>
  <si>
    <t>VIIPURIN REAALIKOULU OY</t>
  </si>
  <si>
    <t>BJÖRNEBORGS SVENSKA SAMSKOLAS</t>
  </si>
  <si>
    <t>TAMPEREEN STEINER-KOULUYHDISTY</t>
  </si>
  <si>
    <t>KULOSAAREN YHTEISKOULUN OSAKEY</t>
  </si>
  <si>
    <t>OULUNKYLÄN YHTEISKOULUN KANNAT</t>
  </si>
  <si>
    <t>FÖRENINGEN FÖR SVENSKA SAMSKOL</t>
  </si>
  <si>
    <t>LAHDEN RUDOLF STEINER -KOULUN</t>
  </si>
  <si>
    <t>ELIAS-KOULUN KOULUYHDISTYS RY</t>
  </si>
  <si>
    <t>PORIN SEUDUN STEINERKOULUYHDIS</t>
  </si>
  <si>
    <t>TURUN SEUDUN STEINERKOULUYHDIS</t>
  </si>
  <si>
    <t>OULUN STEINERKOULUN KANNATUSYH</t>
  </si>
  <si>
    <t>VANTAAN SEUDUN STEINERKOULUN K</t>
  </si>
  <si>
    <t>ROVANIEMEN SEUDUN STEINERKOULU</t>
  </si>
  <si>
    <t>VAPAAN KYLÄKOULUN KANNATUSYHDI</t>
  </si>
  <si>
    <t>LAPPEENRANNAN SEUDUN STEINERKO</t>
  </si>
  <si>
    <t>HELSINGIN KRISTILLISEN KOULUN</t>
  </si>
  <si>
    <t>RUDOLF STEINERPEDAGOGIKENS VÄN</t>
  </si>
  <si>
    <t>ETELÄ-POHJANMAAN STEINERKOULUY</t>
  </si>
  <si>
    <t>KUOPION STEINERPEDAGOGIIKAN KA</t>
  </si>
  <si>
    <t>PERHEKUNTOUTUSKESKUS LAUSTE RY</t>
  </si>
  <si>
    <t>ESPOON STEINERKOULUN KANNATUSY</t>
  </si>
  <si>
    <t>JOONAS-KOULUN ORIVEDEN STEINER</t>
  </si>
  <si>
    <t>ESPOON KRISTILLISEN KOULUN KAN</t>
  </si>
  <si>
    <t>ENGLANTILAISEN KOULUN SÄÄTIÖ</t>
  </si>
  <si>
    <t>PORIN KRISTILLISEN KOULUN KANN</t>
  </si>
  <si>
    <t>ITÄ-SUOMEN SUOMALAIS-VENÄLÄISE</t>
  </si>
  <si>
    <t>JYVÄSKYLÄN KRISTILLISEN KOULUN</t>
  </si>
  <si>
    <t>KUOPION KRISTILLISEN PÄIVÄKODI</t>
  </si>
  <si>
    <t>RAUMAN AVOKAS RY</t>
  </si>
  <si>
    <t>SKOLGARANTIFÖRENINGEN R.F.</t>
  </si>
  <si>
    <t>KESKI-UUDENMAAN KR. KOULUN JA</t>
  </si>
  <si>
    <t>KYMENLAAKSON STEINERKOULUN KAN</t>
  </si>
  <si>
    <t>PORVOON STEINERKOULUN KANNATUS</t>
  </si>
  <si>
    <t>TOUKO VOUTILAISEN KOULUSÄÄTIÖ</t>
  </si>
  <si>
    <t>HELSINGIN RANSKALAIS-SUOMALAIN</t>
  </si>
  <si>
    <t>SUOMALAIS-VENÄLÄINEN KOULU</t>
  </si>
  <si>
    <t>HELSINGIN EUROOPPALAINEN KOULU</t>
  </si>
  <si>
    <t>HELSINGIN NORMAALILYSEO</t>
  </si>
  <si>
    <t>HY VIIKIN NORMAALIKOULU</t>
  </si>
  <si>
    <t>JYVÄSKYLÄN NORMAALIKOULU</t>
  </si>
  <si>
    <t>LAPIN YLIOPISTON HARJOITTELUKO</t>
  </si>
  <si>
    <t>OULUN NORMAALIKOULU</t>
  </si>
  <si>
    <t>TURUN NORMAALIKOULU</t>
  </si>
  <si>
    <t>RAUMAN NORMAALIKOULU</t>
  </si>
  <si>
    <t>VASA ÖVNINGSSKOLA</t>
  </si>
  <si>
    <t>VARSINAIS-SUOMEN ERITYISHUOLTO</t>
  </si>
  <si>
    <t>VAALIJALAN KUNTAYHTYMÄ</t>
  </si>
  <si>
    <t>JYVÄSKYLÄN KOULUTUSKUNTAYHTYMÄ</t>
  </si>
  <si>
    <t>KOLPENEEN PALVELUKESKUKSEN KUN</t>
  </si>
  <si>
    <t>knro</t>
  </si>
  <si>
    <t>(valtionosuus +</t>
  </si>
  <si>
    <t>Kk-tulot</t>
  </si>
  <si>
    <t>Kk-menot</t>
  </si>
  <si>
    <t>valtionosuuksien</t>
  </si>
  <si>
    <t>tasaus</t>
  </si>
  <si>
    <t xml:space="preserve">Kunnan </t>
  </si>
  <si>
    <t>peruspalvelujen</t>
  </si>
  <si>
    <t>tehtävät vähenn.</t>
  </si>
  <si>
    <t>Omarahoitus-</t>
  </si>
  <si>
    <t>osuus, €/as</t>
  </si>
  <si>
    <t>osuus, €</t>
  </si>
  <si>
    <t>yht.</t>
  </si>
  <si>
    <t>Asukasmäärä</t>
  </si>
  <si>
    <t>Ikärakenne,</t>
  </si>
  <si>
    <t>lask.kust.</t>
  </si>
  <si>
    <t>Sairastavuus,</t>
  </si>
  <si>
    <t>As.määrä</t>
  </si>
  <si>
    <t>Verotuloihin</t>
  </si>
  <si>
    <t>perustuva</t>
  </si>
  <si>
    <t>VM/KAO</t>
  </si>
  <si>
    <t xml:space="preserve">valtionosuus </t>
  </si>
  <si>
    <t>korvaukset</t>
  </si>
  <si>
    <t>netto</t>
  </si>
  <si>
    <t>knro/</t>
  </si>
  <si>
    <t>tunnus</t>
  </si>
  <si>
    <t>opetuksen järj.</t>
  </si>
  <si>
    <t>kotikuntakorv.)</t>
  </si>
  <si>
    <t xml:space="preserve">Maksatus </t>
  </si>
  <si>
    <t>Hinnat:</t>
  </si>
  <si>
    <t>Ikä 0-5</t>
  </si>
  <si>
    <t>Ikä 6</t>
  </si>
  <si>
    <t>Ikä 7-12</t>
  </si>
  <si>
    <t>Ikä 13-15</t>
  </si>
  <si>
    <t>Ikä 16-18</t>
  </si>
  <si>
    <t>Ikä 19-64</t>
  </si>
  <si>
    <t>Ikä 65-74</t>
  </si>
  <si>
    <t>Ikä 75-84</t>
  </si>
  <si>
    <t>Ikä 85+</t>
  </si>
  <si>
    <t>YHT.</t>
  </si>
  <si>
    <t>Koko maa</t>
  </si>
  <si>
    <t>Ikäryhmähinnat:</t>
  </si>
  <si>
    <t>Laskennalliset kustannukset ikäryhmittäin</t>
  </si>
  <si>
    <t>euroa</t>
  </si>
  <si>
    <t>henk.</t>
  </si>
  <si>
    <t>ikärakenne</t>
  </si>
  <si>
    <t>Lask. kust.</t>
  </si>
  <si>
    <t>kerroin</t>
  </si>
  <si>
    <t>Knro</t>
  </si>
  <si>
    <t>Työttömyys-</t>
  </si>
  <si>
    <t>aste</t>
  </si>
  <si>
    <t>Laskennalliset kustannukset:</t>
  </si>
  <si>
    <t>Kaksi-</t>
  </si>
  <si>
    <t>Vieras-</t>
  </si>
  <si>
    <t>Saaristo</t>
  </si>
  <si>
    <t>Koulutus-</t>
  </si>
  <si>
    <t>kielisyys</t>
  </si>
  <si>
    <t>tausta</t>
  </si>
  <si>
    <t>Asukas-</t>
  </si>
  <si>
    <t>tiheys</t>
  </si>
  <si>
    <t>Kieli-</t>
  </si>
  <si>
    <t>asema</t>
  </si>
  <si>
    <t>1= kaksik S</t>
  </si>
  <si>
    <t>2= yksik R</t>
  </si>
  <si>
    <t>3= kaksik R</t>
  </si>
  <si>
    <t xml:space="preserve">  0= yksik. S</t>
  </si>
  <si>
    <t>kielisten</t>
  </si>
  <si>
    <t>osuus</t>
  </si>
  <si>
    <t>%</t>
  </si>
  <si>
    <t>kielisyys-</t>
  </si>
  <si>
    <t>Laskentatekijät:</t>
  </si>
  <si>
    <t>Ruotsin-</t>
  </si>
  <si>
    <t>määrä</t>
  </si>
  <si>
    <t>maan alin=</t>
  </si>
  <si>
    <t>tiheys-</t>
  </si>
  <si>
    <t>(maks.</t>
  </si>
  <si>
    <t>kerroin x20)</t>
  </si>
  <si>
    <t>Saaristo-</t>
  </si>
  <si>
    <t>0= ei</t>
  </si>
  <si>
    <t>1= saaristo</t>
  </si>
  <si>
    <t>2= saaristo,</t>
  </si>
  <si>
    <t xml:space="preserve"> &gt; 50 % i.k.t.</t>
  </si>
  <si>
    <t>tausta,</t>
  </si>
  <si>
    <t>ilman tutkin-</t>
  </si>
  <si>
    <t>toa osuus</t>
  </si>
  <si>
    <t>tausta-</t>
  </si>
  <si>
    <t xml:space="preserve">(tiedot </t>
  </si>
  <si>
    <t>Valtionosuuden vähennykset</t>
  </si>
  <si>
    <t>Valtionosuuden lisäykset</t>
  </si>
  <si>
    <t>Lääkäri- ja</t>
  </si>
  <si>
    <t>TMT-</t>
  </si>
  <si>
    <t xml:space="preserve">V. 2010 </t>
  </si>
  <si>
    <t>Maakuntien</t>
  </si>
  <si>
    <t>TMT-uudist.</t>
  </si>
  <si>
    <t>Lisäykset ja</t>
  </si>
  <si>
    <t>järjestelmä-</t>
  </si>
  <si>
    <t>liittojen</t>
  </si>
  <si>
    <t xml:space="preserve">liittyvä </t>
  </si>
  <si>
    <t>vähennykset</t>
  </si>
  <si>
    <t>toiminnan rah.</t>
  </si>
  <si>
    <t>tehtävät</t>
  </si>
  <si>
    <t>vos-tasaus</t>
  </si>
  <si>
    <t>yhteensä</t>
  </si>
  <si>
    <t xml:space="preserve"> -4,1 €/as</t>
  </si>
  <si>
    <t>* 0,09 €/as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</si>
  <si>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</si>
  <si>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</si>
  <si>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</si>
  <si>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</si>
  <si>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</si>
  <si>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</si>
  <si>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</si>
  <si>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</si>
  <si>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</si>
  <si>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</si>
  <si>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</si>
  <si>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</si>
  <si>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</si>
  <si>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</si>
  <si>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</si>
  <si>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</si>
  <si>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</si>
  <si>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</si>
  <si>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</si>
  <si>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</si>
  <si>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</si>
  <si>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</si>
  <si>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</si>
  <si>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</si>
  <si>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</si>
  <si>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</si>
  <si>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</si>
  <si>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</si>
  <si>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</si>
  <si>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</si>
  <si>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</si>
  <si>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</si>
  <si>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</si>
  <si>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</si>
  <si>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</si>
  <si>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</si>
  <si>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</si>
  <si>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</si>
  <si>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</si>
  <si>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</si>
  <si>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</si>
  <si>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</si>
  <si>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</si>
  <si>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</si>
  <si>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</si>
  <si>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</si>
  <si>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</si>
  <si>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</si>
  <si>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</si>
  <si>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</si>
  <si>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</si>
  <si>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</si>
  <si>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</si>
  <si>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</si>
  <si>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</si>
  <si>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</si>
  <si>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</si>
  <si>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</si>
  <si>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</si>
  <si>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</si>
  <si>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</si>
  <si>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</si>
  <si>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</si>
  <si>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</si>
  <si>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</si>
  <si>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</si>
  <si>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</si>
  <si>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</si>
  <si>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</si>
  <si>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</si>
  <si>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</si>
  <si>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</si>
  <si>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</si>
  <si>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</si>
  <si>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</si>
  <si>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</si>
  <si>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</si>
  <si>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</si>
  <si>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</si>
  <si>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</si>
  <si>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</si>
  <si>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</si>
  <si>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</si>
  <si>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</si>
  <si>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</si>
  <si>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</si>
  <si>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</si>
  <si>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</si>
  <si>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</si>
  <si>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</si>
  <si>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</si>
  <si>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</si>
  <si>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</si>
  <si>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</si>
  <si>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</si>
  <si>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</si>
  <si>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</si>
  <si>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</si>
  <si>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</si>
  <si>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</si>
  <si>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</si>
  <si>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</si>
  <si>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</si>
  <si>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</si>
  <si>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</si>
  <si>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</si>
  <si>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</si>
  <si>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</si>
  <si>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</si>
  <si>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</si>
  <si>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</si>
  <si>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</si>
  <si>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</si>
  <si>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</si>
  <si>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</si>
  <si>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>KEMIÖNSAARI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</si>
  <si>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</si>
  <si>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</si>
  <si>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</si>
  <si>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</si>
  <si>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</si>
  <si>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</si>
  <si>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</si>
  <si>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</si>
  <si>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</si>
  <si>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</si>
  <si>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</si>
  <si>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</si>
  <si>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</si>
  <si>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</si>
  <si>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</si>
  <si>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</si>
  <si>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</si>
  <si>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</si>
  <si>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</si>
  <si>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</si>
  <si>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</si>
  <si>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</si>
  <si>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</si>
  <si>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</si>
  <si>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</si>
  <si>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</si>
  <si>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</si>
  <si>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</si>
  <si>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</si>
  <si>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</si>
  <si>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</si>
  <si>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</si>
  <si>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</si>
  <si>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</si>
  <si>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</si>
  <si>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</si>
  <si>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</si>
  <si>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</si>
  <si>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</si>
  <si>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</si>
  <si>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</si>
  <si>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</si>
  <si>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</si>
  <si>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</si>
  <si>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</si>
  <si>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</si>
  <si>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</si>
  <si>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</si>
  <si>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</si>
  <si>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</si>
  <si>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</si>
  <si>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</si>
  <si>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</si>
  <si>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</si>
  <si>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</si>
  <si>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</si>
  <si>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</si>
  <si>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</si>
  <si>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</si>
  <si>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</si>
  <si>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</si>
  <si>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</si>
  <si>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</si>
  <si>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</si>
  <si>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</si>
  <si>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</si>
  <si>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</si>
  <si>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</si>
  <si>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</si>
  <si>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</si>
  <si>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</si>
  <si>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</si>
  <si>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</si>
  <si>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</si>
  <si>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</si>
  <si>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</si>
  <si>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</si>
  <si>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</si>
  <si>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</si>
  <si>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</si>
  <si>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</si>
  <si>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</si>
  <si>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</si>
  <si>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</si>
  <si>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</si>
  <si>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</si>
  <si>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</si>
  <si>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</si>
  <si>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</si>
  <si>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</si>
  <si>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</si>
  <si>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</si>
  <si>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</si>
  <si>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</si>
  <si>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</si>
  <si>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</si>
  <si>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</si>
  <si>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</si>
  <si>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</si>
  <si>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</si>
  <si>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</si>
  <si>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</si>
  <si>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</si>
  <si>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</si>
  <si>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</si>
  <si>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</si>
  <si>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</si>
  <si>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</si>
  <si>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</si>
  <si>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</si>
  <si>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</si>
  <si>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</si>
  <si>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</si>
  <si>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</si>
  <si>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</si>
  <si>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</si>
  <si>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</si>
  <si>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</si>
  <si>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</si>
  <si>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</si>
  <si>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</si>
  <si>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</si>
  <si>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</si>
  <si>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</si>
  <si>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</si>
  <si>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</si>
  <si>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</si>
  <si>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</si>
  <si>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</si>
  <si>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</si>
  <si>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</si>
  <si>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>SASTAMALA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</si>
  <si>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</si>
  <si>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</si>
  <si>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</si>
  <si>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</si>
  <si>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</si>
  <si>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</si>
  <si>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</si>
  <si>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</si>
  <si>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</si>
  <si>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</si>
  <si>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</si>
  <si>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</si>
  <si>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</si>
  <si>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</si>
  <si>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</si>
  <si>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</si>
  <si>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</si>
  <si>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</si>
  <si>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</si>
  <si>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</si>
  <si>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</si>
  <si>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</si>
  <si>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</si>
  <si>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</si>
  <si>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</si>
  <si>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</si>
  <si>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</si>
  <si>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</si>
  <si>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</si>
  <si>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</si>
  <si>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</si>
  <si>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</si>
  <si>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</si>
  <si>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</si>
  <si>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</si>
  <si>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</si>
  <si>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</si>
  <si>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</si>
  <si>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>VÖYRI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</si>
  <si>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</si>
  <si>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</si>
  <si>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</si>
  <si>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</si>
  <si>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</si>
  <si>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</si>
  <si>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lääkintähelikop.-</t>
  </si>
  <si>
    <t>muut. tasaus</t>
  </si>
  <si>
    <t>Vähenn.</t>
  </si>
  <si>
    <t>Lisäykset</t>
  </si>
  <si>
    <t>yht,</t>
  </si>
  <si>
    <t>kompen-</t>
  </si>
  <si>
    <t>saatio</t>
  </si>
  <si>
    <t>muutos</t>
  </si>
  <si>
    <t>kotiseutu</t>
  </si>
  <si>
    <t>väestön</t>
  </si>
  <si>
    <t>omavar.</t>
  </si>
  <si>
    <t xml:space="preserve"> 1 = kyllä</t>
  </si>
  <si>
    <t>Syrjäisyys</t>
  </si>
  <si>
    <t>Saamen</t>
  </si>
  <si>
    <t>Työpaikka-</t>
  </si>
  <si>
    <t>Yhteensä</t>
  </si>
  <si>
    <t>Syrjäisyys-</t>
  </si>
  <si>
    <t>luku</t>
  </si>
  <si>
    <t xml:space="preserve"> 0 = ei</t>
  </si>
  <si>
    <t>Saamenkiel.</t>
  </si>
  <si>
    <t xml:space="preserve">väestön </t>
  </si>
  <si>
    <t>osuus, %</t>
  </si>
  <si>
    <t>Valtionosuus:</t>
  </si>
  <si>
    <t>Tasausraja: 100 %</t>
  </si>
  <si>
    <t>Tasauslisä-%: 80 %</t>
  </si>
  <si>
    <t>Tasausvähennys-%: 30 % + luonnollinen logaritmi</t>
  </si>
  <si>
    <t>Kunta</t>
  </si>
  <si>
    <t>Tulovero-%</t>
  </si>
  <si>
    <t xml:space="preserve"> Asukas-</t>
  </si>
  <si>
    <t>Maksettava</t>
  </si>
  <si>
    <t>luon.log</t>
  </si>
  <si>
    <t>Tasaus</t>
  </si>
  <si>
    <t xml:space="preserve">  luku</t>
  </si>
  <si>
    <t>kunnallisvero</t>
  </si>
  <si>
    <t>yhteisövero</t>
  </si>
  <si>
    <t>kiinteistövero</t>
  </si>
  <si>
    <t>euroa/as</t>
  </si>
  <si>
    <t>Kaikki kunnat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</si>
  <si>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</si>
  <si>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</si>
  <si>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</si>
  <si>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</si>
  <si>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</si>
  <si>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</si>
  <si>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</si>
  <si>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</si>
  <si>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</si>
  <si>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</si>
  <si>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</si>
  <si>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</si>
  <si>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</si>
  <si>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</si>
  <si>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</si>
  <si>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</si>
  <si>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</si>
  <si>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</si>
  <si>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</si>
  <si>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</si>
  <si>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</si>
  <si>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</si>
  <si>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</si>
  <si>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</si>
  <si>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</si>
  <si>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</si>
  <si>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</si>
  <si>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</si>
  <si>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</si>
  <si>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</si>
  <si>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</si>
  <si>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</si>
  <si>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</si>
  <si>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</si>
  <si>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</si>
  <si>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</si>
  <si>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</si>
  <si>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</si>
  <si>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</si>
  <si>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</si>
  <si>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</si>
  <si>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</si>
  <si>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</si>
  <si>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</si>
  <si>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</si>
  <si>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</si>
  <si>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</si>
  <si>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</si>
  <si>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</si>
  <si>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</si>
  <si>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</si>
  <si>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</si>
  <si>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</si>
  <si>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</si>
  <si>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</si>
  <si>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</si>
  <si>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</si>
  <si>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</si>
  <si>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</si>
  <si>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</si>
  <si>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</si>
  <si>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</si>
  <si>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</si>
  <si>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</si>
  <si>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</si>
  <si>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</si>
  <si>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</si>
  <si>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</si>
  <si>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</si>
  <si>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</si>
  <si>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</si>
  <si>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</si>
  <si>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</si>
  <si>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</si>
  <si>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</si>
  <si>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</si>
  <si>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</si>
  <si>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</si>
  <si>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</si>
  <si>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</si>
  <si>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</si>
  <si>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</si>
  <si>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</si>
  <si>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</si>
  <si>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</si>
  <si>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</si>
  <si>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</si>
  <si>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</si>
  <si>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</si>
  <si>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</si>
  <si>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</si>
  <si>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</si>
  <si>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</si>
  <si>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</si>
  <si>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</si>
  <si>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</si>
  <si>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</si>
  <si>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</si>
  <si>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</si>
  <si>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</si>
  <si>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</si>
  <si>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</si>
  <si>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</si>
  <si>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</si>
  <si>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</si>
  <si>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</si>
  <si>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</si>
  <si>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</si>
  <si>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</si>
  <si>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</si>
  <si>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</si>
  <si>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</si>
  <si>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</si>
  <si>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</si>
  <si>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</si>
  <si>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</si>
  <si>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</si>
  <si>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</si>
  <si>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</si>
  <si>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</si>
  <si>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</si>
  <si>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</si>
  <si>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</si>
  <si>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</si>
  <si>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</si>
  <si>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</si>
  <si>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</si>
  <si>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</si>
  <si>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</si>
  <si>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</si>
  <si>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</si>
  <si>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</si>
  <si>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</si>
  <si>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</si>
  <si>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</si>
  <si>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</si>
  <si>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</si>
  <si>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</si>
  <si>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</si>
  <si>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</si>
  <si>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</si>
  <si>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</si>
  <si>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</si>
  <si>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</si>
  <si>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</si>
  <si>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</si>
  <si>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</si>
  <si>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</si>
  <si>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</si>
  <si>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</si>
  <si>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</si>
  <si>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</si>
  <si>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</si>
  <si>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</si>
  <si>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</si>
  <si>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</si>
  <si>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</si>
  <si>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</si>
  <si>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</si>
  <si>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</si>
  <si>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</si>
  <si>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</si>
  <si>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</si>
  <si>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</si>
  <si>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</si>
  <si>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</si>
  <si>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</si>
  <si>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</si>
  <si>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</si>
  <si>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</si>
  <si>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</si>
  <si>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</si>
  <si>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</si>
  <si>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</si>
  <si>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</si>
  <si>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</si>
  <si>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</si>
  <si>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</si>
  <si>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</si>
  <si>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</si>
  <si>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</si>
  <si>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</si>
  <si>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</si>
  <si>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</si>
  <si>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</si>
  <si>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</si>
  <si>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</si>
  <si>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</si>
  <si>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</si>
  <si>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</si>
  <si>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</si>
  <si>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</si>
  <si>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</si>
  <si>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</si>
  <si>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</si>
  <si>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</si>
  <si>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</si>
  <si>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</si>
  <si>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</si>
  <si>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</si>
  <si>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</si>
  <si>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</si>
  <si>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</si>
  <si>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</si>
  <si>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</si>
  <si>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</si>
  <si>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</si>
  <si>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</si>
  <si>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</si>
  <si>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</si>
  <si>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</si>
  <si>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</si>
  <si>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</si>
  <si>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</si>
  <si>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</si>
  <si>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</si>
  <si>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</si>
  <si>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</si>
  <si>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</si>
  <si>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</si>
  <si>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</si>
  <si>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</si>
  <si>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</si>
  <si>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</si>
  <si>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</si>
  <si>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</si>
  <si>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</si>
  <si>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</si>
  <si>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</si>
  <si>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</si>
  <si>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</si>
  <si>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</si>
  <si>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</si>
  <si>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</si>
  <si>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</si>
  <si>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</si>
  <si>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</si>
  <si>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</si>
  <si>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</si>
  <si>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</si>
  <si>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</si>
  <si>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</si>
  <si>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</si>
  <si>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</si>
  <si>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</si>
  <si>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</si>
  <si>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</si>
  <si>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</si>
  <si>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</si>
  <si>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</si>
  <si>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</si>
  <si>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</si>
  <si>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</si>
  <si>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</si>
  <si>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</si>
  <si>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</si>
  <si>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</si>
  <si>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</si>
  <si>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</si>
  <si>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</si>
  <si>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</si>
  <si>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</si>
  <si>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</si>
  <si>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</si>
  <si>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</si>
  <si>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</si>
  <si>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</si>
  <si>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</si>
  <si>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</si>
  <si>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</si>
  <si>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</si>
  <si>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</si>
  <si>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</si>
  <si>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</si>
  <si>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</si>
  <si>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</si>
  <si>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</si>
  <si>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</si>
  <si>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</si>
  <si>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</si>
  <si>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</si>
  <si>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</si>
  <si>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</si>
  <si>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Kunnallisvero</t>
  </si>
  <si>
    <t>Verotettava</t>
  </si>
  <si>
    <t>(maksuunpantu)</t>
  </si>
  <si>
    <t>Kiinteistö-</t>
  </si>
  <si>
    <t>ydinvoimalait.</t>
  </si>
  <si>
    <t>Verotuloihin perustuva valtionosuuksien tasaus:</t>
  </si>
  <si>
    <t>Laskenn.</t>
  </si>
  <si>
    <t>verotulo</t>
  </si>
  <si>
    <t>tasausraja -</t>
  </si>
  <si>
    <t>lask. verot.</t>
  </si>
  <si>
    <t>Erotus =</t>
  </si>
  <si>
    <t>Tasausrajan</t>
  </si>
  <si>
    <t xml:space="preserve">ylittävän </t>
  </si>
  <si>
    <t>osan</t>
  </si>
  <si>
    <t>Tasaus-</t>
  </si>
  <si>
    <t>vähennys-</t>
  </si>
  <si>
    <t>prosentti,</t>
  </si>
  <si>
    <t>(laskenn.) €</t>
  </si>
  <si>
    <t>(= tas.raja)</t>
  </si>
  <si>
    <t>tulo (kun.vero)</t>
  </si>
  <si>
    <t xml:space="preserve"> (30+luon.log.)</t>
  </si>
  <si>
    <t>Valtion-</t>
  </si>
  <si>
    <t>lisäys</t>
  </si>
  <si>
    <t>€/as</t>
  </si>
  <si>
    <t>Valtionosuusprosentti:</t>
  </si>
  <si>
    <t>Valtionosuus,</t>
  </si>
  <si>
    <t>ennen verotul.</t>
  </si>
  <si>
    <t>tasausta</t>
  </si>
  <si>
    <t>perust. valt.os.</t>
  </si>
  <si>
    <t xml:space="preserve">kust. </t>
  </si>
  <si>
    <t>pl. sairast.</t>
  </si>
  <si>
    <t>(välisumma)</t>
  </si>
  <si>
    <t>osuus omarah.</t>
  </si>
  <si>
    <t>osuud. jälkeen</t>
  </si>
  <si>
    <t>Työttömät</t>
  </si>
  <si>
    <t>työnhakijat</t>
  </si>
  <si>
    <t>Työvoima</t>
  </si>
  <si>
    <t>Maapinta-</t>
  </si>
  <si>
    <t>ala</t>
  </si>
  <si>
    <t>km2</t>
  </si>
  <si>
    <t xml:space="preserve"> 30 - 54 v.</t>
  </si>
  <si>
    <t xml:space="preserve">ilman </t>
  </si>
  <si>
    <t>tutkintoa</t>
  </si>
  <si>
    <t>kielisyys I</t>
  </si>
  <si>
    <t>kielisyys II</t>
  </si>
  <si>
    <t>kust. yht.</t>
  </si>
  <si>
    <t>(koko väestö)</t>
  </si>
  <si>
    <t>(ruotsink.)</t>
  </si>
  <si>
    <t>Työpaikat</t>
  </si>
  <si>
    <t>Työlliset</t>
  </si>
  <si>
    <t>neutralisointi</t>
  </si>
  <si>
    <t>as.luku</t>
  </si>
  <si>
    <t>Indeksi-</t>
  </si>
  <si>
    <t>korotuksen</t>
  </si>
  <si>
    <t>jäädytys</t>
  </si>
  <si>
    <t>Verotulotas.</t>
  </si>
  <si>
    <t>muutoksen</t>
  </si>
  <si>
    <t>keskim.</t>
  </si>
  <si>
    <t>vähennys</t>
  </si>
  <si>
    <t>JOENSUUN STEINERKOULUN KANNATU</t>
  </si>
  <si>
    <t>CONFIDO-POHJANMAAN KRISTILLINE</t>
  </si>
  <si>
    <t>OULUN KRISTILLINEN KASVATUS RY</t>
  </si>
  <si>
    <t>VALTERI-KOULU</t>
  </si>
  <si>
    <t>Ikärakenne:</t>
  </si>
  <si>
    <t>Euroa</t>
  </si>
  <si>
    <t>Työttömyysaste</t>
  </si>
  <si>
    <t>Kaksikielisyys</t>
  </si>
  <si>
    <t>Vieraskielisyys</t>
  </si>
  <si>
    <t>Asukastiheys</t>
  </si>
  <si>
    <t>Koulutustausta</t>
  </si>
  <si>
    <t>Lisäosat:</t>
  </si>
  <si>
    <t>Saamen kotiseutualueen kunta</t>
  </si>
  <si>
    <t>Työpaikkaomavaraisuus</t>
  </si>
  <si>
    <t>Kotikuntakorvaukset:</t>
  </si>
  <si>
    <t>Perushinta</t>
  </si>
  <si>
    <t>Alv-prosentti</t>
  </si>
  <si>
    <t>valt.osuuksien</t>
  </si>
  <si>
    <t>siirtyminen</t>
  </si>
  <si>
    <t>siirtyvä</t>
  </si>
  <si>
    <t>Osakunta-</t>
  </si>
  <si>
    <t>liitokset</t>
  </si>
  <si>
    <t>as.määrä</t>
  </si>
  <si>
    <t>kk-erä</t>
  </si>
  <si>
    <t>Maksatus</t>
  </si>
  <si>
    <t>Aloittavien</t>
  </si>
  <si>
    <t>vähentäminen</t>
  </si>
  <si>
    <t>koulujen rah.</t>
  </si>
  <si>
    <t>v. 2016</t>
  </si>
  <si>
    <t>v. 2015)</t>
  </si>
  <si>
    <t xml:space="preserve"> 3=saaristo-osak</t>
  </si>
  <si>
    <t xml:space="preserve"> 2017-</t>
  </si>
  <si>
    <t>saaristo-</t>
  </si>
  <si>
    <t>väestö</t>
  </si>
  <si>
    <t>osakunta</t>
  </si>
  <si>
    <t>PTT-</t>
  </si>
  <si>
    <t>KIKY</t>
  </si>
  <si>
    <t>Eläketuki</t>
  </si>
  <si>
    <t>tasauslisä-%</t>
  </si>
  <si>
    <t>veropohja;</t>
  </si>
  <si>
    <t>Saaristo-osakunta</t>
  </si>
  <si>
    <t>Saaristokunta</t>
  </si>
  <si>
    <t>JYVÄSKYLÄN STEINERKOULUN KANNA</t>
  </si>
  <si>
    <t>Muiden laskennallisten kustannusten kriteerit:</t>
  </si>
  <si>
    <t>v. 2018</t>
  </si>
  <si>
    <t>(muutos ed.vuodesta)</t>
  </si>
  <si>
    <t>(kumulat.)</t>
  </si>
  <si>
    <t>(työmark.tuki</t>
  </si>
  <si>
    <t>v. 2006)</t>
  </si>
  <si>
    <t>MUNKKINIEMEN KOULUTUSSAATIÖ SR</t>
  </si>
  <si>
    <t>v. 2019</t>
  </si>
  <si>
    <t>Hark.var.</t>
  </si>
  <si>
    <t>avustus</t>
  </si>
  <si>
    <t xml:space="preserve"> -1,82 €/as</t>
  </si>
  <si>
    <t>Kuntien</t>
  </si>
  <si>
    <t>digitalisaat.</t>
  </si>
  <si>
    <t>kannustin</t>
  </si>
  <si>
    <t xml:space="preserve"> *-7,72 €/as</t>
  </si>
  <si>
    <t xml:space="preserve"> *-6,31 €/as</t>
  </si>
  <si>
    <t>HELSINGIN KANSAINVÄLISEN KOULU</t>
  </si>
  <si>
    <t>VAASAN STEINERPEDAGOGIIKAN KAN</t>
  </si>
  <si>
    <t>LAHDEN KRISTILLISEN KOULUN KAN</t>
  </si>
  <si>
    <t>ROVANIEMEN SEUDUN KRISTILLISEN</t>
  </si>
  <si>
    <t>POHJOIS-KARJALAN PERHE- JA SOS</t>
  </si>
  <si>
    <t xml:space="preserve"> *-16,7 €/as</t>
  </si>
  <si>
    <t>(valtio / kotikuntaa vailla olevien menot)</t>
  </si>
  <si>
    <t>Kunnan peruspalvelujen valtionosuus vuonna 2020, yhteenveto</t>
  </si>
  <si>
    <t>Valtionosuuteen tehtävät vähennykset ja lisäykset v. 2020</t>
  </si>
  <si>
    <t xml:space="preserve"> 31.12.2018</t>
  </si>
  <si>
    <t xml:space="preserve"> -4,12 €/as</t>
  </si>
  <si>
    <t>korjattu</t>
  </si>
  <si>
    <t>2020 kuntajako</t>
  </si>
  <si>
    <t xml:space="preserve"> -17,38 €/as</t>
  </si>
  <si>
    <t>Perushinnat vuonna 2020</t>
  </si>
  <si>
    <t>LAUTTASAAREN YHTEISKOULUN KANN</t>
  </si>
  <si>
    <t>KORPISAAREN SÄÄTIÖ SR</t>
  </si>
  <si>
    <t>HELSINGIN MONTESSORI-YHDISTYS</t>
  </si>
  <si>
    <t>OULUN REGGIO EMILIA KANNATUSYH</t>
  </si>
  <si>
    <t>VALTION KOULUKODIT</t>
  </si>
  <si>
    <t>KYMENLAAKSON SOSIAALI- JA TERV</t>
  </si>
  <si>
    <t>ITÄ-SUOMEN YLIOPISTO</t>
  </si>
  <si>
    <t>TAMPEREEN YLIOPISTO</t>
  </si>
  <si>
    <t>VM/KAO, 30.12.2019</t>
  </si>
  <si>
    <t>Vuoden 2020 kuntajaolla</t>
  </si>
  <si>
    <t>Kotikuntakorvaukset vuonna 2020, yhteenveto</t>
  </si>
  <si>
    <t>Veroperuste-</t>
  </si>
  <si>
    <t>muutoksista</t>
  </si>
  <si>
    <t>johtuvien vero-</t>
  </si>
  <si>
    <t>menetysten</t>
  </si>
  <si>
    <t>kompensaatio</t>
  </si>
  <si>
    <t>verokomp.+</t>
  </si>
  <si>
    <t>Laskennalliset kustannukset v. 2020, IKÄRAKENNE 31.12.2018</t>
  </si>
  <si>
    <t>Laskennalliset kustannukset v. 2020; MUUT KRITEERIT</t>
  </si>
  <si>
    <t>v. 2018)</t>
  </si>
  <si>
    <t>ml. osaliitos</t>
  </si>
  <si>
    <t>Lisäosat v. 2020</t>
  </si>
  <si>
    <t xml:space="preserve"> -7,29 €/as</t>
  </si>
  <si>
    <t xml:space="preserve"> -0,05 €/as</t>
  </si>
  <si>
    <t xml:space="preserve"> -42,56 €/as</t>
  </si>
  <si>
    <t>Veromuutosten (-menetysten) kompensaatio v. 2020</t>
  </si>
  <si>
    <t>(siirretään omalle momentille 28.90.35)</t>
  </si>
  <si>
    <t>Ansiotuloverojen perustemuutosten</t>
  </si>
  <si>
    <t>Vähennkset</t>
  </si>
  <si>
    <t xml:space="preserve">vaikutus verotuloihin, euroa/as </t>
  </si>
  <si>
    <t>osuuden</t>
  </si>
  <si>
    <t>Tuloveroasteikko</t>
  </si>
  <si>
    <t>Asuntolainan</t>
  </si>
  <si>
    <t>Työtulo-</t>
  </si>
  <si>
    <t>Perus-</t>
  </si>
  <si>
    <t>Kunnallisverotuksen</t>
  </si>
  <si>
    <t>Valtionverotuksen</t>
  </si>
  <si>
    <t>Kotitalous-</t>
  </si>
  <si>
    <t>Laki kone- ja laite-</t>
  </si>
  <si>
    <t>Laki ulkomailta</t>
  </si>
  <si>
    <t>korkoväh.</t>
  </si>
  <si>
    <t>vähennyksen</t>
  </si>
  <si>
    <t>eläketulovähennys</t>
  </si>
  <si>
    <t xml:space="preserve">investointien </t>
  </si>
  <si>
    <t>tulevan palkansaajan</t>
  </si>
  <si>
    <t>rajaaminen</t>
  </si>
  <si>
    <t>korottaminen</t>
  </si>
  <si>
    <t>supistaminen</t>
  </si>
  <si>
    <t>korotetuista</t>
  </si>
  <si>
    <t>lähdeverosta</t>
  </si>
  <si>
    <t>poistoista</t>
  </si>
  <si>
    <t>- määräaikainen</t>
  </si>
  <si>
    <t>- laki säädetään</t>
  </si>
  <si>
    <t>laki poistuu</t>
  </si>
  <si>
    <t>pysyväksi</t>
  </si>
  <si>
    <t>v. 2020</t>
  </si>
  <si>
    <t>Verokomp.</t>
  </si>
  <si>
    <t>vuosilta</t>
  </si>
  <si>
    <t>2010-2019</t>
  </si>
  <si>
    <t>2010-2020</t>
  </si>
  <si>
    <t>Verotulohin perustuva valtionosuuksien tasaus v. 2020</t>
  </si>
  <si>
    <t>Verovuoden 2018 verotiedot</t>
  </si>
  <si>
    <t>Keskimääräinen tuloveroprosentti:19,85 %</t>
  </si>
  <si>
    <t>Tasausraja: 3 780,79 euroa/as</t>
  </si>
  <si>
    <t>vv. 17/18</t>
  </si>
  <si>
    <t>(ydinv.) v.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</si>
</sst>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#,##0_ ;[Red]\-#,##0\ "/>
    <numFmt numFmtId="165" formatCode="#,##0_ ;\-#,##0\ "/>
    <numFmt numFmtId="166" formatCode="0.000"/>
    <numFmt numFmtId="167" formatCode="0.0\ %"/>
    <numFmt numFmtId="168" formatCode="#,##0.00\ &quot;€&quot;"/>
    <numFmt numFmtId="169" formatCode="0.0000"/>
    <numFmt numFmtId="170" formatCode="#,##0.00000000_ ;[Red]\-#,##0.00000000\ "/>
    <numFmt numFmtId="171" formatCode="#,##0.0000"/>
    <numFmt numFmtId="172" formatCode="#,##0.00_ ;[Red]\-#,##0.00\ "/>
    <numFmt numFmtId="173" formatCode="#,##0.000_ ;[Red]\-#,##0.000\ "/>
    <numFmt numFmtId="174" formatCode="#,##0.0000_ ;[Red]\-#,##0.0000\ "/>
    <numFmt numFmtId="175" formatCode="#,##0.0_ ;[Red]\-#,##0.0\ "/>
    <numFmt numFmtId="176" formatCode="#,##0.0000000"/>
    <numFmt numFmtId="177" formatCode="0.0"/>
    <numFmt numFmtId="178" formatCode="#,##0.0"/>
    <numFmt numFmtId="179" formatCode="0.00000"/>
    <numFmt numFmtId="180" formatCode="#,##0.000\ &quot;€&quot;"/>
    <numFmt numFmtId="181" formatCode="#,##0.00000"/>
    <numFmt numFmtId="182" formatCode="#,##0.000"/>
    <numFmt numFmtId="183" formatCode="000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3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000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u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9"/>
      <color theme="1"/>
      <name val="Arial"/>
      <family val="2"/>
    </font>
    <font>
      <b/>
      <sz val="16"/>
      <color rgb="FFFF0000"/>
      <name val="Arial"/>
      <family val="2"/>
    </font>
    <font>
      <strike/>
      <sz val="8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rgb="FFFF0000"/>
      <name val="Arial"/>
      <family val="2"/>
    </font>
    <font>
      <i/>
      <u/>
      <sz val="8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20"/>
      <color rgb="FFFF0000"/>
      <name val="Arial"/>
      <family val="2"/>
    </font>
    <font>
      <strike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8"/>
      <name val="Arial"/>
      <family val="2"/>
    </font>
    <font>
      <b/>
      <sz val="10"/>
      <name val="Arial"/>
      <family val="2"/>
    </font>
    <font>
      <b/>
      <sz val="22"/>
      <color rgb="FFFF0000"/>
      <name val="Arial"/>
      <family val="2"/>
    </font>
    <font>
      <b/>
      <sz val="12"/>
      <name val="Arial"/>
      <family val="2"/>
    </font>
    <font>
      <sz val="9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3">
    <xf numFmtId="0" fontId="0" fillId="0" borderId="0" xfId="0"/>
    <xf numFmtId="0" fontId="2" fillId="0" borderId="5" xfId="0" applyFont="1" applyFill="1" applyBorder="1"/>
    <xf numFmtId="0" fontId="2" fillId="0" borderId="0" xfId="0" applyFont="1" applyFill="1" applyBorder="1"/>
    <xf numFmtId="3" fontId="2" fillId="2" borderId="7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6" xfId="0" applyNumberFormat="1" applyFont="1" applyFill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3" fillId="0" borderId="0" xfId="0" applyNumberFormat="1" applyFont="1" applyBorder="1"/>
    <xf numFmtId="3" fontId="2" fillId="0" borderId="0" xfId="0" applyNumberFormat="1" applyFont="1" applyFill="1" applyBorder="1"/>
    <xf numFmtId="0" fontId="3" fillId="0" borderId="5" xfId="0" applyFont="1" applyFill="1" applyBorder="1"/>
    <xf numFmtId="3" fontId="2" fillId="0" borderId="5" xfId="0" applyNumberFormat="1" applyFont="1" applyFill="1" applyBorder="1" applyAlignment="1">
      <alignment horizontal="right"/>
    </xf>
    <xf numFmtId="3" fontId="2" fillId="2" borderId="7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164" fontId="2" fillId="0" borderId="6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3" fontId="3" fillId="2" borderId="7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164" fontId="2" fillId="0" borderId="5" xfId="0" applyNumberFormat="1" applyFont="1" applyFill="1" applyBorder="1"/>
    <xf numFmtId="4" fontId="2" fillId="0" borderId="0" xfId="0" applyNumberFormat="1" applyFont="1" applyBorder="1"/>
    <xf numFmtId="164" fontId="2" fillId="0" borderId="0" xfId="0" applyNumberFormat="1" applyFont="1" applyFill="1"/>
    <xf numFmtId="0" fontId="2" fillId="0" borderId="0" xfId="0" applyFont="1" applyFill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164" fontId="3" fillId="0" borderId="0" xfId="0" applyNumberFormat="1" applyFont="1" applyFill="1"/>
    <xf numFmtId="3" fontId="3" fillId="2" borderId="7" xfId="0" applyNumberFormat="1" applyFont="1" applyFill="1" applyBorder="1"/>
    <xf numFmtId="0" fontId="3" fillId="0" borderId="0" xfId="0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0" fontId="2" fillId="0" borderId="6" xfId="0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" fontId="9" fillId="0" borderId="0" xfId="0" applyNumberFormat="1" applyFont="1" applyFill="1" applyBorder="1" applyAlignment="1"/>
    <xf numFmtId="0" fontId="6" fillId="0" borderId="0" xfId="0" applyFont="1" applyFill="1" applyBorder="1"/>
    <xf numFmtId="164" fontId="3" fillId="0" borderId="5" xfId="0" applyNumberFormat="1" applyFont="1" applyFill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12" fillId="0" borderId="0" xfId="0" applyFont="1" applyBorder="1"/>
    <xf numFmtId="3" fontId="9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1" fontId="11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0" fontId="13" fillId="0" borderId="0" xfId="0" applyFont="1"/>
    <xf numFmtId="0" fontId="14" fillId="0" borderId="0" xfId="0" applyFont="1"/>
    <xf numFmtId="0" fontId="14" fillId="2" borderId="7" xfId="0" applyFont="1" applyFill="1" applyBorder="1" applyAlignment="1">
      <alignment horizontal="right"/>
    </xf>
    <xf numFmtId="3" fontId="14" fillId="2" borderId="7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2" fontId="3" fillId="0" borderId="0" xfId="0" applyNumberFormat="1" applyFont="1" applyFill="1" applyBorder="1"/>
    <xf numFmtId="3" fontId="16" fillId="0" borderId="0" xfId="0" applyNumberFormat="1" applyFont="1"/>
    <xf numFmtId="2" fontId="2" fillId="0" borderId="0" xfId="0" applyNumberFormat="1" applyFont="1" applyFill="1" applyBorder="1"/>
    <xf numFmtId="3" fontId="2" fillId="0" borderId="0" xfId="0" applyNumberFormat="1" applyFont="1" applyFill="1"/>
    <xf numFmtId="0" fontId="13" fillId="0" borderId="0" xfId="0" applyFont="1" applyFill="1" applyBorder="1"/>
    <xf numFmtId="3" fontId="2" fillId="0" borderId="0" xfId="0" applyNumberFormat="1" applyFont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8" fillId="0" borderId="0" xfId="0" applyFont="1"/>
    <xf numFmtId="0" fontId="2" fillId="0" borderId="0" xfId="0" applyFont="1" applyFill="1" applyBorder="1" applyAlignment="1">
      <alignment horizontal="center"/>
    </xf>
    <xf numFmtId="0" fontId="13" fillId="2" borderId="0" xfId="0" applyFont="1" applyFill="1" applyBorder="1"/>
    <xf numFmtId="3" fontId="13" fillId="0" borderId="0" xfId="0" applyNumberFormat="1" applyFont="1" applyBorder="1"/>
    <xf numFmtId="0" fontId="14" fillId="0" borderId="0" xfId="0" applyFont="1" applyBorder="1"/>
    <xf numFmtId="3" fontId="14" fillId="0" borderId="0" xfId="0" applyNumberFormat="1" applyFont="1"/>
    <xf numFmtId="3" fontId="13" fillId="2" borderId="7" xfId="0" applyNumberFormat="1" applyFont="1" applyFill="1" applyBorder="1"/>
    <xf numFmtId="3" fontId="14" fillId="2" borderId="7" xfId="0" applyNumberFormat="1" applyFont="1" applyFill="1" applyBorder="1"/>
    <xf numFmtId="0" fontId="13" fillId="0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5" xfId="0" applyFont="1" applyBorder="1" applyAlignment="1">
      <alignment horizontal="right"/>
    </xf>
    <xf numFmtId="164" fontId="17" fillId="0" borderId="5" xfId="0" applyNumberFormat="1" applyFont="1" applyBorder="1"/>
    <xf numFmtId="3" fontId="13" fillId="0" borderId="5" xfId="0" applyNumberFormat="1" applyFont="1" applyBorder="1"/>
    <xf numFmtId="0" fontId="3" fillId="0" borderId="6" xfId="0" applyFont="1" applyFill="1" applyBorder="1"/>
    <xf numFmtId="2" fontId="3" fillId="0" borderId="5" xfId="0" applyNumberFormat="1" applyFont="1" applyFill="1" applyBorder="1"/>
    <xf numFmtId="2" fontId="2" fillId="0" borderId="5" xfId="0" applyNumberFormat="1" applyFont="1" applyFill="1" applyBorder="1"/>
    <xf numFmtId="0" fontId="13" fillId="0" borderId="5" xfId="0" applyFont="1" applyBorder="1"/>
    <xf numFmtId="0" fontId="3" fillId="2" borderId="1" xfId="0" applyFont="1" applyFill="1" applyBorder="1"/>
    <xf numFmtId="0" fontId="13" fillId="2" borderId="2" xfId="0" applyFont="1" applyFill="1" applyBorder="1"/>
    <xf numFmtId="3" fontId="5" fillId="2" borderId="2" xfId="0" applyNumberFormat="1" applyFont="1" applyFill="1" applyBorder="1" applyAlignment="1">
      <alignment horizontal="right"/>
    </xf>
    <xf numFmtId="2" fontId="13" fillId="2" borderId="2" xfId="0" applyNumberFormat="1" applyFont="1" applyFill="1" applyBorder="1"/>
    <xf numFmtId="2" fontId="13" fillId="2" borderId="3" xfId="0" applyNumberFormat="1" applyFont="1" applyFill="1" applyBorder="1"/>
    <xf numFmtId="0" fontId="13" fillId="2" borderId="6" xfId="0" applyFont="1" applyFill="1" applyBorder="1"/>
    <xf numFmtId="0" fontId="14" fillId="0" borderId="0" xfId="0" applyFont="1" applyBorder="1" applyAlignment="1">
      <alignment horizontal="right"/>
    </xf>
    <xf numFmtId="3" fontId="14" fillId="0" borderId="0" xfId="0" applyNumberFormat="1" applyFont="1" applyBorder="1"/>
    <xf numFmtId="0" fontId="14" fillId="0" borderId="0" xfId="0" applyFont="1" applyFill="1" applyBorder="1" applyAlignment="1">
      <alignment horizontal="right"/>
    </xf>
    <xf numFmtId="4" fontId="14" fillId="0" borderId="0" xfId="0" applyNumberFormat="1" applyFont="1" applyFill="1" applyBorder="1" applyAlignment="1">
      <alignment horizontal="right"/>
    </xf>
    <xf numFmtId="0" fontId="18" fillId="0" borderId="0" xfId="0" applyFont="1" applyFill="1" applyBorder="1"/>
    <xf numFmtId="169" fontId="14" fillId="0" borderId="0" xfId="0" applyNumberFormat="1" applyFont="1" applyFill="1" applyBorder="1" applyAlignment="1">
      <alignment horizontal="right"/>
    </xf>
    <xf numFmtId="169" fontId="13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16" fillId="0" borderId="5" xfId="0" applyFont="1" applyBorder="1"/>
    <xf numFmtId="3" fontId="13" fillId="0" borderId="0" xfId="0" applyNumberFormat="1" applyFont="1" applyBorder="1" applyAlignment="1">
      <alignment horizontal="right"/>
    </xf>
    <xf numFmtId="10" fontId="13" fillId="0" borderId="0" xfId="0" applyNumberFormat="1" applyFont="1" applyBorder="1" applyAlignment="1">
      <alignment horizontal="right"/>
    </xf>
    <xf numFmtId="0" fontId="4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8" fillId="0" borderId="5" xfId="0" applyFont="1" applyFill="1" applyBorder="1"/>
    <xf numFmtId="3" fontId="14" fillId="0" borderId="0" xfId="0" applyNumberFormat="1" applyFont="1" applyBorder="1" applyAlignment="1">
      <alignment horizontal="right"/>
    </xf>
    <xf numFmtId="10" fontId="14" fillId="0" borderId="0" xfId="0" applyNumberFormat="1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right"/>
    </xf>
    <xf numFmtId="4" fontId="14" fillId="0" borderId="5" xfId="0" applyNumberFormat="1" applyFont="1" applyFill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/>
    </xf>
    <xf numFmtId="4" fontId="14" fillId="2" borderId="7" xfId="0" applyNumberFormat="1" applyFont="1" applyFill="1" applyBorder="1" applyAlignment="1">
      <alignment horizontal="right"/>
    </xf>
    <xf numFmtId="3" fontId="14" fillId="2" borderId="8" xfId="0" applyNumberFormat="1" applyFont="1" applyFill="1" applyBorder="1" applyAlignment="1">
      <alignment horizontal="right"/>
    </xf>
    <xf numFmtId="14" fontId="2" fillId="0" borderId="5" xfId="0" applyNumberFormat="1" applyFont="1" applyFill="1" applyBorder="1"/>
    <xf numFmtId="4" fontId="2" fillId="0" borderId="0" xfId="0" applyNumberFormat="1" applyFont="1" applyFill="1" applyBorder="1"/>
    <xf numFmtId="0" fontId="12" fillId="0" borderId="0" xfId="0" applyFont="1"/>
    <xf numFmtId="0" fontId="3" fillId="2" borderId="7" xfId="0" applyFont="1" applyFill="1" applyBorder="1"/>
    <xf numFmtId="164" fontId="2" fillId="2" borderId="7" xfId="0" applyNumberFormat="1" applyFont="1" applyFill="1" applyBorder="1"/>
    <xf numFmtId="16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19" fillId="0" borderId="5" xfId="0" applyFont="1" applyFill="1" applyBorder="1"/>
    <xf numFmtId="0" fontId="19" fillId="0" borderId="0" xfId="0" applyFont="1" applyFill="1" applyBorder="1"/>
    <xf numFmtId="164" fontId="3" fillId="0" borderId="0" xfId="0" applyNumberFormat="1" applyFont="1" applyFill="1" applyBorder="1"/>
    <xf numFmtId="164" fontId="3" fillId="0" borderId="6" xfId="0" applyNumberFormat="1" applyFont="1" applyFill="1" applyBorder="1"/>
    <xf numFmtId="170" fontId="2" fillId="0" borderId="0" xfId="0" applyNumberFormat="1" applyFont="1" applyFill="1" applyBorder="1"/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/>
    <xf numFmtId="164" fontId="2" fillId="0" borderId="0" xfId="0" applyNumberFormat="1" applyFont="1" applyBorder="1"/>
    <xf numFmtId="0" fontId="3" fillId="0" borderId="6" xfId="0" applyFont="1" applyFill="1" applyBorder="1" applyAlignment="1">
      <alignment horizontal="right"/>
    </xf>
    <xf numFmtId="169" fontId="13" fillId="0" borderId="6" xfId="0" applyNumberFormat="1" applyFont="1" applyBorder="1" applyAlignment="1">
      <alignment horizontal="right"/>
    </xf>
    <xf numFmtId="3" fontId="14" fillId="0" borderId="5" xfId="0" applyNumberFormat="1" applyFont="1" applyBorder="1"/>
    <xf numFmtId="169" fontId="14" fillId="0" borderId="6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2" borderId="7" xfId="0" applyFont="1" applyFill="1" applyBorder="1"/>
    <xf numFmtId="0" fontId="14" fillId="2" borderId="1" xfId="0" applyFont="1" applyFill="1" applyBorder="1" applyAlignment="1">
      <alignment horizontal="right"/>
    </xf>
    <xf numFmtId="0" fontId="14" fillId="2" borderId="2" xfId="0" applyFont="1" applyFill="1" applyBorder="1"/>
    <xf numFmtId="0" fontId="14" fillId="2" borderId="3" xfId="0" applyFont="1" applyFill="1" applyBorder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4" fontId="2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0" fillId="0" borderId="0" xfId="0" applyFill="1" applyBorder="1"/>
    <xf numFmtId="172" fontId="3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8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76" fontId="2" fillId="0" borderId="0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right"/>
      <protection locked="0"/>
    </xf>
    <xf numFmtId="3" fontId="4" fillId="0" borderId="6" xfId="0" applyNumberFormat="1" applyFont="1" applyBorder="1" applyAlignment="1">
      <alignment horizontal="right"/>
    </xf>
    <xf numFmtId="173" fontId="2" fillId="0" borderId="0" xfId="0" applyNumberFormat="1" applyFont="1" applyFill="1" applyBorder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174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12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10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3" fontId="13" fillId="0" borderId="0" xfId="0" applyNumberFormat="1" applyFont="1"/>
    <xf numFmtId="164" fontId="14" fillId="0" borderId="0" xfId="0" applyNumberFormat="1" applyFont="1" applyBorder="1" applyAlignment="1">
      <alignment horizontal="right"/>
    </xf>
    <xf numFmtId="0" fontId="13" fillId="0" borderId="0" xfId="0" applyFont="1" applyFill="1"/>
    <xf numFmtId="164" fontId="13" fillId="0" borderId="0" xfId="0" applyNumberFormat="1" applyFont="1" applyFill="1"/>
    <xf numFmtId="164" fontId="13" fillId="0" borderId="0" xfId="0" applyNumberFormat="1" applyFont="1"/>
    <xf numFmtId="3" fontId="14" fillId="0" borderId="0" xfId="0" applyNumberFormat="1" applyFont="1" applyFill="1" applyBorder="1" applyAlignment="1">
      <alignment horizontal="right"/>
    </xf>
    <xf numFmtId="3" fontId="14" fillId="0" borderId="6" xfId="0" applyNumberFormat="1" applyFont="1" applyFill="1" applyBorder="1" applyAlignment="1">
      <alignment horizontal="right"/>
    </xf>
    <xf numFmtId="3" fontId="14" fillId="0" borderId="6" xfId="0" applyNumberFormat="1" applyFont="1" applyBorder="1"/>
    <xf numFmtId="3" fontId="6" fillId="0" borderId="0" xfId="0" applyNumberFormat="1" applyFont="1" applyBorder="1" applyAlignment="1">
      <alignment horizontal="left"/>
    </xf>
    <xf numFmtId="4" fontId="1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164" fontId="4" fillId="3" borderId="7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3" fontId="0" fillId="0" borderId="0" xfId="0" applyNumberFormat="1"/>
    <xf numFmtId="4" fontId="13" fillId="0" borderId="5" xfId="0" applyNumberFormat="1" applyFont="1" applyBorder="1"/>
    <xf numFmtId="164" fontId="0" fillId="0" borderId="0" xfId="0" applyNumberFormat="1"/>
    <xf numFmtId="164" fontId="13" fillId="0" borderId="0" xfId="0" applyNumberFormat="1" applyFont="1" applyBorder="1"/>
    <xf numFmtId="4" fontId="2" fillId="0" borderId="5" xfId="0" applyNumberFormat="1" applyFont="1" applyFill="1" applyBorder="1" applyAlignment="1">
      <alignment horizontal="right"/>
    </xf>
    <xf numFmtId="0" fontId="5" fillId="0" borderId="0" xfId="0" applyFont="1"/>
    <xf numFmtId="166" fontId="0" fillId="0" borderId="0" xfId="0" applyNumberFormat="1"/>
    <xf numFmtId="0" fontId="23" fillId="0" borderId="0" xfId="0" applyFont="1" applyFill="1" applyBorder="1"/>
    <xf numFmtId="0" fontId="2" fillId="2" borderId="0" xfId="0" applyFont="1" applyFill="1" applyBorder="1"/>
    <xf numFmtId="164" fontId="3" fillId="2" borderId="5" xfId="0" applyNumberFormat="1" applyFont="1" applyFill="1" applyBorder="1"/>
    <xf numFmtId="0" fontId="17" fillId="0" borderId="0" xfId="0" applyFont="1" applyFill="1" applyBorder="1"/>
    <xf numFmtId="4" fontId="13" fillId="0" borderId="5" xfId="0" applyNumberFormat="1" applyFont="1" applyFill="1" applyBorder="1" applyAlignment="1">
      <alignment horizontal="right"/>
    </xf>
    <xf numFmtId="4" fontId="13" fillId="0" borderId="0" xfId="0" applyNumberFormat="1" applyFont="1" applyBorder="1"/>
    <xf numFmtId="176" fontId="3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/>
    <xf numFmtId="169" fontId="2" fillId="0" borderId="0" xfId="0" applyNumberFormat="1" applyFont="1" applyFill="1" applyBorder="1"/>
    <xf numFmtId="0" fontId="27" fillId="0" borderId="0" xfId="0" applyFont="1" applyBorder="1"/>
    <xf numFmtId="4" fontId="17" fillId="0" borderId="5" xfId="0" applyNumberFormat="1" applyFont="1" applyFill="1" applyBorder="1"/>
    <xf numFmtId="0" fontId="1" fillId="2" borderId="4" xfId="0" applyFont="1" applyFill="1" applyBorder="1" applyAlignment="1">
      <alignment horizontal="right"/>
    </xf>
    <xf numFmtId="0" fontId="0" fillId="2" borderId="7" xfId="0" applyFill="1" applyBorder="1"/>
    <xf numFmtId="4" fontId="1" fillId="2" borderId="7" xfId="0" applyNumberFormat="1" applyFont="1" applyFill="1" applyBorder="1"/>
    <xf numFmtId="4" fontId="1" fillId="2" borderId="14" xfId="0" applyNumberFormat="1" applyFont="1" applyFill="1" applyBorder="1"/>
    <xf numFmtId="0" fontId="1" fillId="2" borderId="14" xfId="0" applyFont="1" applyFill="1" applyBorder="1" applyAlignment="1">
      <alignment horizontal="right"/>
    </xf>
    <xf numFmtId="4" fontId="0" fillId="2" borderId="14" xfId="0" applyNumberFormat="1" applyFill="1" applyBorder="1" applyAlignment="1">
      <alignment horizontal="right"/>
    </xf>
    <xf numFmtId="0" fontId="2" fillId="2" borderId="7" xfId="0" applyFont="1" applyFill="1" applyBorder="1"/>
    <xf numFmtId="0" fontId="4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3" fontId="3" fillId="4" borderId="7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right"/>
    </xf>
    <xf numFmtId="3" fontId="4" fillId="4" borderId="7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164" fontId="17" fillId="0" borderId="0" xfId="0" applyNumberFormat="1" applyFont="1" applyBorder="1"/>
    <xf numFmtId="0" fontId="20" fillId="0" borderId="0" xfId="0" applyFont="1"/>
    <xf numFmtId="3" fontId="2" fillId="0" borderId="5" xfId="0" applyNumberFormat="1" applyFont="1" applyFill="1" applyBorder="1" applyAlignment="1" applyProtection="1">
      <alignment horizontal="right"/>
      <protection locked="0"/>
    </xf>
    <xf numFmtId="164" fontId="3" fillId="2" borderId="5" xfId="0" applyNumberFormat="1" applyFont="1" applyFill="1" applyBorder="1" applyAlignment="1">
      <alignment horizontal="right"/>
    </xf>
    <xf numFmtId="172" fontId="6" fillId="2" borderId="5" xfId="0" applyNumberFormat="1" applyFont="1" applyFill="1" applyBorder="1" applyAlignment="1">
      <alignment horizontal="right"/>
    </xf>
    <xf numFmtId="181" fontId="2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0" fontId="13" fillId="0" borderId="0" xfId="0" applyFont="1" applyFill="1" applyAlignment="1">
      <alignment horizontal="left"/>
    </xf>
    <xf numFmtId="3" fontId="13" fillId="0" borderId="0" xfId="0" applyNumberFormat="1" applyFont="1" applyFill="1" applyBorder="1"/>
    <xf numFmtId="3" fontId="2" fillId="2" borderId="5" xfId="0" applyNumberFormat="1" applyFont="1" applyFill="1" applyBorder="1"/>
    <xf numFmtId="1" fontId="2" fillId="0" borderId="6" xfId="0" applyNumberFormat="1" applyFont="1" applyFill="1" applyBorder="1"/>
    <xf numFmtId="3" fontId="5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179" fontId="13" fillId="0" borderId="0" xfId="0" applyNumberFormat="1" applyFont="1" applyFill="1" applyBorder="1"/>
    <xf numFmtId="166" fontId="0" fillId="0" borderId="0" xfId="0" applyNumberFormat="1" applyFill="1" applyBorder="1"/>
    <xf numFmtId="3" fontId="14" fillId="0" borderId="0" xfId="0" applyNumberFormat="1" applyFont="1" applyFill="1"/>
    <xf numFmtId="3" fontId="13" fillId="0" borderId="0" xfId="0" applyNumberFormat="1" applyFont="1" applyFill="1"/>
    <xf numFmtId="0" fontId="0" fillId="0" borderId="0" xfId="0" applyFill="1"/>
    <xf numFmtId="164" fontId="14" fillId="0" borderId="0" xfId="0" applyNumberFormat="1" applyFont="1"/>
    <xf numFmtId="178" fontId="13" fillId="0" borderId="0" xfId="0" applyNumberFormat="1" applyFont="1"/>
    <xf numFmtId="3" fontId="16" fillId="2" borderId="7" xfId="0" applyNumberFormat="1" applyFont="1" applyFill="1" applyBorder="1" applyAlignment="1">
      <alignment horizontal="right"/>
    </xf>
    <xf numFmtId="3" fontId="3" fillId="2" borderId="5" xfId="0" applyNumberFormat="1" applyFont="1" applyFill="1" applyBorder="1"/>
    <xf numFmtId="3" fontId="38" fillId="0" borderId="0" xfId="0" applyNumberFormat="1" applyFont="1" applyBorder="1" applyAlignment="1">
      <alignment horizontal="center"/>
    </xf>
    <xf numFmtId="175" fontId="2" fillId="0" borderId="0" xfId="0" applyNumberFormat="1" applyFont="1"/>
    <xf numFmtId="172" fontId="3" fillId="2" borderId="12" xfId="0" applyNumberFormat="1" applyFont="1" applyFill="1" applyBorder="1" applyAlignment="1">
      <alignment horizontal="right"/>
    </xf>
    <xf numFmtId="164" fontId="24" fillId="2" borderId="5" xfId="0" applyNumberFormat="1" applyFont="1" applyFill="1" applyBorder="1" applyAlignment="1">
      <alignment horizontal="left"/>
    </xf>
    <xf numFmtId="0" fontId="17" fillId="0" borderId="5" xfId="0" applyFont="1" applyFill="1" applyBorder="1"/>
    <xf numFmtId="0" fontId="17" fillId="0" borderId="6" xfId="0" applyFont="1" applyFill="1" applyBorder="1"/>
    <xf numFmtId="164" fontId="19" fillId="0" borderId="5" xfId="0" applyNumberFormat="1" applyFont="1" applyFill="1" applyBorder="1" applyAlignment="1">
      <alignment horizontal="right"/>
    </xf>
    <xf numFmtId="164" fontId="19" fillId="0" borderId="6" xfId="0" applyNumberFormat="1" applyFont="1" applyFill="1" applyBorder="1" applyAlignment="1">
      <alignment horizontal="right"/>
    </xf>
    <xf numFmtId="164" fontId="17" fillId="0" borderId="5" xfId="0" applyNumberFormat="1" applyFont="1" applyFill="1" applyBorder="1"/>
    <xf numFmtId="164" fontId="17" fillId="0" borderId="6" xfId="0" applyNumberFormat="1" applyFont="1" applyFill="1" applyBorder="1"/>
    <xf numFmtId="3" fontId="8" fillId="0" borderId="0" xfId="0" applyNumberFormat="1" applyFont="1" applyBorder="1" applyAlignment="1">
      <alignment horizontal="left"/>
    </xf>
    <xf numFmtId="0" fontId="14" fillId="0" borderId="0" xfId="0" applyFont="1" applyFill="1"/>
    <xf numFmtId="171" fontId="2" fillId="0" borderId="0" xfId="0" applyNumberFormat="1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/>
    <xf numFmtId="164" fontId="4" fillId="0" borderId="0" xfId="0" applyNumberFormat="1" applyFont="1" applyFill="1" applyBorder="1"/>
    <xf numFmtId="164" fontId="4" fillId="0" borderId="6" xfId="0" applyNumberFormat="1" applyFont="1" applyFill="1" applyBorder="1"/>
    <xf numFmtId="164" fontId="4" fillId="0" borderId="0" xfId="0" applyNumberFormat="1" applyFont="1" applyFill="1"/>
    <xf numFmtId="164" fontId="4" fillId="0" borderId="5" xfId="0" applyNumberFormat="1" applyFont="1" applyFill="1" applyBorder="1"/>
    <xf numFmtId="164" fontId="2" fillId="0" borderId="0" xfId="0" applyNumberFormat="1" applyFont="1" applyBorder="1" applyAlignment="1">
      <alignment horizontal="left"/>
    </xf>
    <xf numFmtId="164" fontId="3" fillId="4" borderId="0" xfId="0" applyNumberFormat="1" applyFont="1" applyFill="1" applyBorder="1"/>
    <xf numFmtId="164" fontId="4" fillId="2" borderId="7" xfId="0" applyNumberFormat="1" applyFont="1" applyFill="1" applyBorder="1"/>
    <xf numFmtId="0" fontId="0" fillId="0" borderId="0" xfId="0" applyBorder="1"/>
    <xf numFmtId="164" fontId="13" fillId="0" borderId="0" xfId="0" applyNumberFormat="1" applyFont="1" applyFill="1" applyBorder="1"/>
    <xf numFmtId="164" fontId="13" fillId="0" borderId="0" xfId="0" applyNumberFormat="1" applyFont="1" applyFill="1" applyAlignment="1">
      <alignment horizontal="left"/>
    </xf>
    <xf numFmtId="3" fontId="7" fillId="0" borderId="0" xfId="0" applyNumberFormat="1" applyFont="1" applyBorder="1" applyAlignment="1">
      <alignment horizontal="right"/>
    </xf>
    <xf numFmtId="2" fontId="0" fillId="0" borderId="0" xfId="0" applyNumberFormat="1"/>
    <xf numFmtId="1" fontId="42" fillId="0" borderId="0" xfId="0" applyNumberFormat="1" applyFont="1" applyFill="1" applyBorder="1" applyAlignment="1">
      <alignment horizontal="left"/>
    </xf>
    <xf numFmtId="164" fontId="42" fillId="0" borderId="0" xfId="0" applyNumberFormat="1" applyFont="1" applyFill="1" applyBorder="1" applyAlignment="1">
      <alignment horizontal="right"/>
    </xf>
    <xf numFmtId="164" fontId="8" fillId="4" borderId="7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78" fontId="2" fillId="0" borderId="0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>
      <alignment horizontal="right"/>
    </xf>
    <xf numFmtId="164" fontId="8" fillId="3" borderId="7" xfId="0" applyNumberFormat="1" applyFont="1" applyFill="1" applyBorder="1" applyAlignment="1">
      <alignment horizontal="right"/>
    </xf>
    <xf numFmtId="164" fontId="2" fillId="3" borderId="7" xfId="0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left"/>
    </xf>
    <xf numFmtId="3" fontId="42" fillId="0" borderId="0" xfId="0" applyNumberFormat="1" applyFont="1" applyFill="1" applyBorder="1" applyAlignment="1">
      <alignment horizontal="right"/>
    </xf>
    <xf numFmtId="181" fontId="2" fillId="0" borderId="0" xfId="0" applyNumberFormat="1" applyFont="1" applyFill="1" applyBorder="1"/>
    <xf numFmtId="3" fontId="8" fillId="3" borderId="7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4" fontId="32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164" fontId="3" fillId="4" borderId="7" xfId="0" applyNumberFormat="1" applyFont="1" applyFill="1" applyBorder="1" applyAlignment="1">
      <alignment horizontal="right"/>
    </xf>
    <xf numFmtId="3" fontId="8" fillId="4" borderId="7" xfId="0" applyNumberFormat="1" applyFont="1" applyFill="1" applyBorder="1" applyAlignment="1">
      <alignment horizontal="right"/>
    </xf>
    <xf numFmtId="181" fontId="2" fillId="0" borderId="0" xfId="0" applyNumberFormat="1" applyFont="1" applyBorder="1"/>
    <xf numFmtId="164" fontId="42" fillId="2" borderId="7" xfId="0" applyNumberFormat="1" applyFont="1" applyFill="1" applyBorder="1"/>
    <xf numFmtId="3" fontId="7" fillId="0" borderId="5" xfId="0" applyNumberFormat="1" applyFont="1" applyBorder="1" applyAlignment="1">
      <alignment horizontal="right"/>
    </xf>
    <xf numFmtId="10" fontId="13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3" fillId="2" borderId="5" xfId="0" applyFont="1" applyFill="1" applyBorder="1"/>
    <xf numFmtId="164" fontId="13" fillId="2" borderId="5" xfId="0" applyNumberFormat="1" applyFont="1" applyFill="1" applyBorder="1"/>
    <xf numFmtId="1" fontId="5" fillId="0" borderId="0" xfId="0" applyNumberFormat="1" applyFont="1" applyFill="1"/>
    <xf numFmtId="3" fontId="5" fillId="0" borderId="0" xfId="0" applyNumberFormat="1" applyFont="1" applyFill="1"/>
    <xf numFmtId="3" fontId="44" fillId="0" borderId="0" xfId="0" applyNumberFormat="1" applyFont="1" applyFill="1"/>
    <xf numFmtId="4" fontId="37" fillId="2" borderId="7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45" fillId="0" borderId="0" xfId="0" applyNumberFormat="1" applyFont="1" applyFill="1" applyBorder="1"/>
    <xf numFmtId="0" fontId="12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/>
    <xf numFmtId="181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/>
    <xf numFmtId="3" fontId="2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43" fillId="0" borderId="12" xfId="0" applyFont="1" applyBorder="1"/>
    <xf numFmtId="0" fontId="43" fillId="0" borderId="9" xfId="0" applyFont="1" applyBorder="1"/>
    <xf numFmtId="3" fontId="36" fillId="0" borderId="9" xfId="0" applyNumberFormat="1" applyFont="1" applyBorder="1" applyAlignment="1">
      <alignment horizontal="right"/>
    </xf>
    <xf numFmtId="10" fontId="43" fillId="2" borderId="8" xfId="0" applyNumberFormat="1" applyFont="1" applyFill="1" applyBorder="1" applyAlignment="1">
      <alignment horizontal="right"/>
    </xf>
    <xf numFmtId="0" fontId="2" fillId="4" borderId="0" xfId="0" applyFont="1" applyFill="1" applyBorder="1"/>
    <xf numFmtId="164" fontId="2" fillId="4" borderId="0" xfId="0" applyNumberFormat="1" applyFont="1" applyFill="1" applyBorder="1"/>
    <xf numFmtId="3" fontId="2" fillId="4" borderId="0" xfId="0" applyNumberFormat="1" applyFont="1" applyFill="1" applyBorder="1"/>
    <xf numFmtId="164" fontId="42" fillId="4" borderId="0" xfId="0" applyNumberFormat="1" applyFont="1" applyFill="1" applyBorder="1"/>
    <xf numFmtId="3" fontId="3" fillId="4" borderId="0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3" fontId="2" fillId="5" borderId="7" xfId="0" applyNumberFormat="1" applyFont="1" applyFill="1" applyBorder="1" applyAlignment="1">
      <alignment horizontal="right"/>
    </xf>
    <xf numFmtId="3" fontId="3" fillId="5" borderId="7" xfId="0" applyNumberFormat="1" applyFont="1" applyFill="1" applyBorder="1" applyAlignment="1">
      <alignment horizontal="left"/>
    </xf>
    <xf numFmtId="0" fontId="3" fillId="5" borderId="7" xfId="0" applyFont="1" applyFill="1" applyBorder="1" applyAlignment="1">
      <alignment horizontal="right"/>
    </xf>
    <xf numFmtId="3" fontId="3" fillId="5" borderId="7" xfId="0" applyNumberFormat="1" applyFont="1" applyFill="1" applyBorder="1" applyAlignment="1">
      <alignment horizontal="right"/>
    </xf>
    <xf numFmtId="164" fontId="2" fillId="5" borderId="7" xfId="0" applyNumberFormat="1" applyFont="1" applyFill="1" applyBorder="1" applyAlignment="1">
      <alignment horizontal="right"/>
    </xf>
    <xf numFmtId="3" fontId="13" fillId="2" borderId="5" xfId="0" applyNumberFormat="1" applyFont="1" applyFill="1" applyBorder="1"/>
    <xf numFmtId="0" fontId="14" fillId="2" borderId="5" xfId="0" applyFont="1" applyFill="1" applyBorder="1" applyAlignment="1">
      <alignment horizontal="right"/>
    </xf>
    <xf numFmtId="3" fontId="3" fillId="2" borderId="5" xfId="0" applyNumberFormat="1" applyFont="1" applyFill="1" applyBorder="1" applyAlignment="1" applyProtection="1">
      <alignment horizontal="right"/>
    </xf>
    <xf numFmtId="3" fontId="14" fillId="2" borderId="5" xfId="0" applyNumberFormat="1" applyFont="1" applyFill="1" applyBorder="1"/>
    <xf numFmtId="0" fontId="33" fillId="0" borderId="0" xfId="0" applyFont="1" applyFill="1" applyBorder="1" applyAlignment="1">
      <alignment horizontal="right"/>
    </xf>
    <xf numFmtId="3" fontId="33" fillId="0" borderId="0" xfId="0" applyNumberFormat="1" applyFont="1" applyFill="1" applyBorder="1"/>
    <xf numFmtId="169" fontId="40" fillId="0" borderId="0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Border="1"/>
    <xf numFmtId="169" fontId="2" fillId="0" borderId="0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167" fontId="14" fillId="0" borderId="0" xfId="0" applyNumberFormat="1" applyFont="1" applyFill="1" applyBorder="1"/>
    <xf numFmtId="167" fontId="1" fillId="0" borderId="0" xfId="0" applyNumberFormat="1" applyFont="1" applyFill="1" applyBorder="1"/>
    <xf numFmtId="169" fontId="0" fillId="0" borderId="0" xfId="0" applyNumberFormat="1" applyFill="1" applyBorder="1"/>
    <xf numFmtId="2" fontId="0" fillId="0" borderId="0" xfId="0" applyNumberFormat="1" applyFill="1" applyBorder="1"/>
    <xf numFmtId="4" fontId="13" fillId="0" borderId="0" xfId="0" applyNumberFormat="1" applyFont="1" applyFill="1" applyBorder="1"/>
    <xf numFmtId="182" fontId="13" fillId="0" borderId="0" xfId="0" applyNumberFormat="1" applyFont="1" applyFill="1" applyBorder="1"/>
    <xf numFmtId="182" fontId="0" fillId="0" borderId="0" xfId="0" applyNumberFormat="1" applyFill="1" applyBorder="1"/>
    <xf numFmtId="9" fontId="0" fillId="0" borderId="0" xfId="0" applyNumberFormat="1" applyFill="1" applyBorder="1"/>
    <xf numFmtId="3" fontId="14" fillId="0" borderId="0" xfId="0" applyNumberFormat="1" applyFont="1" applyFill="1" applyBorder="1"/>
    <xf numFmtId="0" fontId="22" fillId="0" borderId="0" xfId="0" applyFont="1" applyFill="1" applyBorder="1"/>
    <xf numFmtId="0" fontId="13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179" fontId="22" fillId="0" borderId="0" xfId="0" applyNumberFormat="1" applyFont="1" applyFill="1" applyBorder="1"/>
    <xf numFmtId="0" fontId="25" fillId="0" borderId="0" xfId="0" applyFont="1" applyFill="1" applyBorder="1" applyAlignment="1">
      <alignment horizontal="left"/>
    </xf>
    <xf numFmtId="164" fontId="14" fillId="0" borderId="0" xfId="0" applyNumberFormat="1" applyFont="1" applyFill="1" applyBorder="1"/>
    <xf numFmtId="179" fontId="2" fillId="0" borderId="0" xfId="0" applyNumberFormat="1" applyFont="1" applyFill="1" applyBorder="1"/>
    <xf numFmtId="164" fontId="21" fillId="0" borderId="0" xfId="0" applyNumberFormat="1" applyFont="1" applyFill="1" applyBorder="1"/>
    <xf numFmtId="0" fontId="34" fillId="0" borderId="0" xfId="0" applyFont="1" applyFill="1" applyBorder="1"/>
    <xf numFmtId="164" fontId="17" fillId="0" borderId="0" xfId="0" applyNumberFormat="1" applyFont="1" applyFill="1" applyBorder="1"/>
    <xf numFmtId="179" fontId="39" fillId="0" borderId="0" xfId="0" applyNumberFormat="1" applyFont="1" applyFill="1" applyBorder="1"/>
    <xf numFmtId="179" fontId="25" fillId="0" borderId="0" xfId="0" applyNumberFormat="1" applyFont="1" applyFill="1" applyBorder="1"/>
    <xf numFmtId="0" fontId="39" fillId="0" borderId="0" xfId="0" applyFont="1" applyFill="1" applyBorder="1"/>
    <xf numFmtId="172" fontId="13" fillId="0" borderId="0" xfId="0" applyNumberFormat="1" applyFont="1" applyFill="1" applyBorder="1"/>
    <xf numFmtId="9" fontId="5" fillId="0" borderId="0" xfId="0" applyNumberFormat="1" applyFont="1" applyFill="1" applyBorder="1"/>
    <xf numFmtId="167" fontId="35" fillId="0" borderId="0" xfId="0" applyNumberFormat="1" applyFont="1" applyFill="1" applyBorder="1"/>
    <xf numFmtId="173" fontId="13" fillId="0" borderId="0" xfId="0" applyNumberFormat="1" applyFont="1" applyFill="1" applyBorder="1"/>
    <xf numFmtId="1" fontId="13" fillId="0" borderId="0" xfId="0" applyNumberFormat="1" applyFont="1" applyFill="1" applyBorder="1"/>
    <xf numFmtId="3" fontId="0" fillId="0" borderId="0" xfId="0" applyNumberFormat="1" applyFill="1" applyBorder="1"/>
    <xf numFmtId="169" fontId="3" fillId="0" borderId="0" xfId="0" applyNumberFormat="1" applyFont="1" applyFill="1" applyBorder="1"/>
    <xf numFmtId="179" fontId="3" fillId="0" borderId="0" xfId="0" applyNumberFormat="1" applyFont="1" applyFill="1" applyBorder="1"/>
    <xf numFmtId="166" fontId="3" fillId="0" borderId="0" xfId="0" applyNumberFormat="1" applyFont="1" applyFill="1" applyBorder="1"/>
    <xf numFmtId="4" fontId="3" fillId="2" borderId="5" xfId="0" applyNumberFormat="1" applyFont="1" applyFill="1" applyBorder="1" applyAlignment="1">
      <alignment horizontal="right"/>
    </xf>
    <xf numFmtId="4" fontId="3" fillId="0" borderId="5" xfId="0" applyNumberFormat="1" applyFont="1" applyFill="1" applyBorder="1" applyAlignment="1">
      <alignment horizontal="right"/>
    </xf>
    <xf numFmtId="168" fontId="3" fillId="2" borderId="11" xfId="0" applyNumberFormat="1" applyFont="1" applyFill="1" applyBorder="1" applyAlignment="1">
      <alignment horizontal="right"/>
    </xf>
    <xf numFmtId="168" fontId="3" fillId="2" borderId="10" xfId="0" applyNumberFormat="1" applyFont="1" applyFill="1" applyBorder="1" applyAlignment="1">
      <alignment horizontal="right"/>
    </xf>
    <xf numFmtId="4" fontId="17" fillId="0" borderId="0" xfId="0" applyNumberFormat="1" applyFont="1" applyFill="1" applyBorder="1"/>
    <xf numFmtId="4" fontId="17" fillId="0" borderId="2" xfId="0" applyNumberFormat="1" applyFont="1" applyFill="1" applyBorder="1"/>
    <xf numFmtId="169" fontId="2" fillId="0" borderId="11" xfId="0" applyNumberFormat="1" applyFont="1" applyFill="1" applyBorder="1" applyAlignment="1">
      <alignment horizontal="right"/>
    </xf>
    <xf numFmtId="169" fontId="2" fillId="0" borderId="10" xfId="0" applyNumberFormat="1" applyFont="1" applyFill="1" applyBorder="1" applyAlignment="1">
      <alignment horizontal="right"/>
    </xf>
    <xf numFmtId="169" fontId="2" fillId="0" borderId="15" xfId="0" applyNumberFormat="1" applyFont="1" applyFill="1" applyBorder="1" applyAlignment="1">
      <alignment horizontal="right"/>
    </xf>
    <xf numFmtId="0" fontId="18" fillId="0" borderId="0" xfId="0" applyFont="1" applyFill="1"/>
    <xf numFmtId="3" fontId="16" fillId="0" borderId="0" xfId="0" applyNumberFormat="1" applyFont="1" applyFill="1"/>
    <xf numFmtId="0" fontId="14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180" fontId="14" fillId="2" borderId="12" xfId="0" applyNumberFormat="1" applyFont="1" applyFill="1" applyBorder="1" applyAlignment="1">
      <alignment horizontal="right"/>
    </xf>
    <xf numFmtId="180" fontId="14" fillId="2" borderId="9" xfId="0" applyNumberFormat="1" applyFont="1" applyFill="1" applyBorder="1" applyAlignment="1">
      <alignment horizontal="right"/>
    </xf>
    <xf numFmtId="168" fontId="14" fillId="2" borderId="13" xfId="0" applyNumberFormat="1" applyFont="1" applyFill="1" applyBorder="1"/>
    <xf numFmtId="4" fontId="13" fillId="0" borderId="0" xfId="0" applyNumberFormat="1" applyFont="1" applyFill="1" applyBorder="1" applyAlignment="1">
      <alignment horizontal="right"/>
    </xf>
    <xf numFmtId="4" fontId="13" fillId="0" borderId="2" xfId="0" applyNumberFormat="1" applyFont="1" applyFill="1" applyBorder="1" applyAlignment="1">
      <alignment horizontal="right"/>
    </xf>
    <xf numFmtId="169" fontId="14" fillId="0" borderId="6" xfId="0" applyNumberFormat="1" applyFont="1" applyFill="1" applyBorder="1"/>
    <xf numFmtId="10" fontId="2" fillId="0" borderId="0" xfId="0" applyNumberFormat="1" applyFont="1" applyFill="1" applyBorder="1" applyAlignment="1">
      <alignment horizontal="right"/>
    </xf>
    <xf numFmtId="0" fontId="13" fillId="0" borderId="6" xfId="0" applyFont="1" applyFill="1" applyBorder="1"/>
    <xf numFmtId="166" fontId="4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right"/>
    </xf>
    <xf numFmtId="0" fontId="26" fillId="0" borderId="0" xfId="0" applyFont="1" applyFill="1" applyBorder="1"/>
    <xf numFmtId="0" fontId="5" fillId="0" borderId="0" xfId="0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right"/>
    </xf>
    <xf numFmtId="10" fontId="14" fillId="0" borderId="6" xfId="0" applyNumberFormat="1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10" fontId="14" fillId="0" borderId="0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right"/>
    </xf>
    <xf numFmtId="10" fontId="3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69" fontId="13" fillId="0" borderId="6" xfId="0" applyNumberFormat="1" applyFont="1" applyFill="1" applyBorder="1"/>
    <xf numFmtId="0" fontId="1" fillId="0" borderId="0" xfId="0" applyFont="1" applyFill="1"/>
    <xf numFmtId="177" fontId="2" fillId="0" borderId="0" xfId="0" applyNumberFormat="1" applyFont="1" applyFill="1" applyBorder="1"/>
    <xf numFmtId="164" fontId="17" fillId="2" borderId="5" xfId="0" applyNumberFormat="1" applyFont="1" applyFill="1" applyBorder="1"/>
    <xf numFmtId="0" fontId="32" fillId="0" borderId="0" xfId="0" applyFont="1" applyFill="1" applyBorder="1" applyAlignment="1">
      <alignment horizontal="left"/>
    </xf>
    <xf numFmtId="171" fontId="13" fillId="0" borderId="0" xfId="0" applyNumberFormat="1" applyFont="1" applyFill="1" applyBorder="1" applyAlignment="1">
      <alignment horizontal="right"/>
    </xf>
    <xf numFmtId="171" fontId="14" fillId="0" borderId="0" xfId="0" applyNumberFormat="1" applyFont="1" applyFill="1" applyBorder="1" applyAlignment="1">
      <alignment horizontal="right"/>
    </xf>
    <xf numFmtId="169" fontId="14" fillId="0" borderId="6" xfId="0" applyNumberFormat="1" applyFont="1" applyFill="1" applyBorder="1" applyAlignment="1">
      <alignment horizontal="right"/>
    </xf>
    <xf numFmtId="168" fontId="14" fillId="2" borderId="11" xfId="0" applyNumberFormat="1" applyFont="1" applyFill="1" applyBorder="1"/>
    <xf numFmtId="168" fontId="14" fillId="2" borderId="10" xfId="0" applyNumberFormat="1" applyFont="1" applyFill="1" applyBorder="1"/>
    <xf numFmtId="168" fontId="14" fillId="2" borderId="15" xfId="0" applyNumberFormat="1" applyFont="1" applyFill="1" applyBorder="1"/>
    <xf numFmtId="4" fontId="13" fillId="0" borderId="2" xfId="0" applyNumberFormat="1" applyFont="1" applyBorder="1"/>
    <xf numFmtId="3" fontId="13" fillId="0" borderId="5" xfId="0" applyNumberFormat="1" applyFont="1" applyFill="1" applyBorder="1"/>
    <xf numFmtId="169" fontId="13" fillId="0" borderId="6" xfId="0" applyNumberFormat="1" applyFont="1" applyFill="1" applyBorder="1" applyAlignment="1">
      <alignment horizontal="right"/>
    </xf>
    <xf numFmtId="164" fontId="14" fillId="0" borderId="0" xfId="0" applyNumberFormat="1" applyFont="1" applyFill="1"/>
    <xf numFmtId="178" fontId="13" fillId="0" borderId="0" xfId="0" applyNumberFormat="1" applyFont="1" applyFill="1"/>
    <xf numFmtId="0" fontId="12" fillId="0" borderId="0" xfId="0" applyFont="1" applyFill="1"/>
    <xf numFmtId="14" fontId="4" fillId="0" borderId="0" xfId="0" applyNumberFormat="1" applyFont="1" applyFill="1" applyAlignment="1">
      <alignment horizontal="left"/>
    </xf>
    <xf numFmtId="14" fontId="2" fillId="0" borderId="0" xfId="0" applyNumberFormat="1" applyFont="1" applyFill="1" applyBorder="1"/>
    <xf numFmtId="14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Border="1" applyAlignment="1">
      <alignment horizontal="center"/>
    </xf>
    <xf numFmtId="172" fontId="3" fillId="0" borderId="0" xfId="0" applyNumberFormat="1" applyFont="1" applyFill="1" applyBorder="1"/>
    <xf numFmtId="164" fontId="2" fillId="0" borderId="7" xfId="0" applyNumberFormat="1" applyFont="1" applyFill="1" applyBorder="1"/>
    <xf numFmtId="3" fontId="6" fillId="0" borderId="0" xfId="0" applyNumberFormat="1" applyFont="1" applyFill="1" applyAlignment="1">
      <alignment horizontal="right"/>
    </xf>
    <xf numFmtId="164" fontId="17" fillId="0" borderId="0" xfId="0" applyNumberFormat="1" applyFont="1" applyFill="1"/>
    <xf numFmtId="0" fontId="3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4" fontId="8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164" fontId="3" fillId="2" borderId="7" xfId="0" applyNumberFormat="1" applyFont="1" applyFill="1" applyBorder="1" applyAlignment="1">
      <alignment horizontal="right"/>
    </xf>
    <xf numFmtId="14" fontId="3" fillId="0" borderId="0" xfId="0" applyNumberFormat="1" applyFont="1" applyAlignment="1">
      <alignment horizontal="lef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4" fontId="3" fillId="0" borderId="0" xfId="0" applyNumberFormat="1" applyFont="1"/>
    <xf numFmtId="0" fontId="41" fillId="2" borderId="6" xfId="0" applyFont="1" applyFill="1" applyBorder="1" applyAlignment="1">
      <alignment horizontal="right"/>
    </xf>
    <xf numFmtId="0" fontId="2" fillId="0" borderId="10" xfId="0" applyFont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1" fontId="3" fillId="0" borderId="0" xfId="0" applyNumberFormat="1" applyFont="1"/>
    <xf numFmtId="2" fontId="14" fillId="2" borderId="5" xfId="0" applyNumberFormat="1" applyFont="1" applyFill="1" applyBorder="1"/>
    <xf numFmtId="1" fontId="2" fillId="0" borderId="0" xfId="0" applyNumberFormat="1" applyFont="1"/>
    <xf numFmtId="3" fontId="3" fillId="2" borderId="5" xfId="0" applyNumberFormat="1" applyFont="1" applyFill="1" applyBorder="1" applyAlignment="1">
      <alignment horizontal="right"/>
    </xf>
    <xf numFmtId="2" fontId="2" fillId="0" borderId="0" xfId="0" applyNumberFormat="1" applyFont="1" applyAlignment="1"/>
    <xf numFmtId="183" fontId="2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5" borderId="7" xfId="0" applyNumberFormat="1" applyFont="1" applyFill="1" applyBorder="1" applyAlignment="1">
      <alignment horizontal="right"/>
    </xf>
    <xf numFmtId="14" fontId="41" fillId="0" borderId="0" xfId="0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right"/>
    </xf>
    <xf numFmtId="183" fontId="46" fillId="0" borderId="0" xfId="0" applyNumberFormat="1" applyFont="1" applyBorder="1" applyAlignment="1" applyProtection="1">
      <alignment horizontal="left"/>
    </xf>
    <xf numFmtId="3" fontId="27" fillId="0" borderId="0" xfId="0" applyNumberFormat="1" applyFont="1" applyBorder="1" applyAlignment="1">
      <alignment vertical="top" wrapText="1"/>
    </xf>
    <xf numFmtId="3" fontId="27" fillId="0" borderId="0" xfId="0" applyNumberFormat="1" applyFont="1" applyBorder="1" applyAlignment="1">
      <alignment vertical="top"/>
    </xf>
    <xf numFmtId="1" fontId="0" fillId="0" borderId="0" xfId="0" applyNumberFormat="1" applyFill="1"/>
    <xf numFmtId="0" fontId="0" fillId="6" borderId="0" xfId="0" applyFill="1"/>
    <xf numFmtId="0" fontId="29" fillId="6" borderId="0" xfId="0" applyFont="1" applyFill="1"/>
    <xf numFmtId="0" fontId="31" fillId="6" borderId="1" xfId="0" applyFont="1" applyFill="1" applyBorder="1" applyAlignment="1">
      <alignment horizontal="right"/>
    </xf>
    <xf numFmtId="0" fontId="31" fillId="6" borderId="4" xfId="0" applyFont="1" applyFill="1" applyBorder="1" applyAlignment="1">
      <alignment horizontal="right"/>
    </xf>
    <xf numFmtId="0" fontId="30" fillId="6" borderId="0" xfId="0" applyFont="1" applyFill="1"/>
    <xf numFmtId="0" fontId="31" fillId="6" borderId="11" xfId="0" applyFont="1" applyFill="1" applyBorder="1" applyAlignment="1">
      <alignment horizontal="right"/>
    </xf>
    <xf numFmtId="0" fontId="31" fillId="6" borderId="14" xfId="0" applyFont="1" applyFill="1" applyBorder="1" applyAlignment="1">
      <alignment horizontal="right"/>
    </xf>
    <xf numFmtId="0" fontId="28" fillId="6" borderId="5" xfId="0" applyFont="1" applyFill="1" applyBorder="1"/>
    <xf numFmtId="0" fontId="28" fillId="6" borderId="7" xfId="0" applyFont="1" applyFill="1" applyBorder="1"/>
    <xf numFmtId="4" fontId="28" fillId="6" borderId="5" xfId="0" applyNumberFormat="1" applyFont="1" applyFill="1" applyBorder="1"/>
    <xf numFmtId="4" fontId="28" fillId="6" borderId="7" xfId="0" applyNumberFormat="1" applyFont="1" applyFill="1" applyBorder="1"/>
    <xf numFmtId="4" fontId="28" fillId="6" borderId="5" xfId="0" applyNumberFormat="1" applyFont="1" applyFill="1" applyBorder="1" applyAlignment="1">
      <alignment horizontal="right"/>
    </xf>
    <xf numFmtId="4" fontId="28" fillId="6" borderId="11" xfId="0" applyNumberFormat="1" applyFont="1" applyFill="1" applyBorder="1"/>
    <xf numFmtId="4" fontId="28" fillId="6" borderId="14" xfId="0" applyNumberFormat="1" applyFont="1" applyFill="1" applyBorder="1"/>
    <xf numFmtId="4" fontId="0" fillId="6" borderId="0" xfId="0" applyNumberFormat="1" applyFill="1"/>
    <xf numFmtId="0" fontId="30" fillId="6" borderId="1" xfId="0" applyFont="1" applyFill="1" applyBorder="1"/>
    <xf numFmtId="0" fontId="0" fillId="6" borderId="5" xfId="0" applyFill="1" applyBorder="1"/>
    <xf numFmtId="4" fontId="28" fillId="6" borderId="11" xfId="0" applyNumberFormat="1" applyFont="1" applyFill="1" applyBorder="1" applyAlignment="1">
      <alignment horizontal="right"/>
    </xf>
    <xf numFmtId="0" fontId="28" fillId="6" borderId="14" xfId="0" applyFont="1" applyFill="1" applyBorder="1" applyAlignment="1">
      <alignment horizontal="right"/>
    </xf>
    <xf numFmtId="0" fontId="0" fillId="6" borderId="11" xfId="0" applyFill="1" applyBorder="1"/>
    <xf numFmtId="4" fontId="0" fillId="2" borderId="0" xfId="0" applyNumberForma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AA426"/>
  <sheetViews>
    <sheetView tabSelected="1" zoomScaleNormal="100" workbookViewId="0">
      <pane xSplit="2" ySplit="15" topLeftCell="C16" activePane="bottomRight" state="frozen"/>
      <selection pane="topRight" activeCell="C1" sqref="C1"/>
      <selection pane="bottomLeft" activeCell="A11" sqref="A11"/>
      <selection pane="bottomRight" activeCell="E7" sqref="E7"/>
    </sheetView>
  </sheetViews>
  <sheetFormatPr defaultRowHeight="15" x14ac:dyDescent="0.25"/>
  <cols>
    <col min="1" max="1" width="3.42578125" style="5" customWidth="1"/>
    <col min="2" max="2" width="11.7109375" style="20" customWidth="1"/>
    <col min="3" max="3" width="10" style="15" customWidth="1"/>
    <col min="4" max="4" width="11.85546875" style="15" customWidth="1"/>
    <col min="5" max="5" width="11" style="15" customWidth="1"/>
    <col min="6" max="6" width="10.85546875" style="15" customWidth="1"/>
    <col min="7" max="7" width="12.140625" style="18" customWidth="1"/>
    <col min="8" max="8" width="10.28515625" style="48" customWidth="1"/>
    <col min="9" max="10" width="11.5703125" style="6" customWidth="1"/>
    <col min="11" max="11" width="9.85546875" style="18" customWidth="1"/>
    <col min="12" max="12" width="12.42578125" style="18" customWidth="1"/>
    <col min="13" max="13" width="11.5703125" style="190" customWidth="1"/>
    <col min="14" max="14" width="12.140625" style="18" customWidth="1"/>
    <col min="15" max="15" width="13.5703125" style="231" hidden="1" customWidth="1"/>
    <col min="16" max="16" width="12" style="5" hidden="1" customWidth="1"/>
    <col min="17" max="17" width="10.28515625" style="5" hidden="1" customWidth="1"/>
    <col min="18" max="18" width="13.140625" style="228" customWidth="1"/>
    <col min="19" max="19" width="13" style="343" customWidth="1"/>
    <col min="20" max="20" width="9.5703125" style="349" customWidth="1"/>
    <col min="21" max="21" width="1.28515625" style="5" customWidth="1"/>
    <col min="22" max="22" width="11.85546875" style="56" customWidth="1"/>
    <col min="23" max="23" width="9.5703125" style="79" customWidth="1"/>
    <col min="24" max="24" width="5.140625" style="79" customWidth="1"/>
    <col min="25" max="25" width="3.85546875" style="68" customWidth="1"/>
    <col min="26" max="26" width="12.5703125" style="68" customWidth="1"/>
    <col min="27" max="27" width="10.7109375" style="68" customWidth="1"/>
  </cols>
  <sheetData>
    <row r="1" spans="1:27" x14ac:dyDescent="0.25">
      <c r="A1" s="5" t="s">
        <v>1235</v>
      </c>
      <c r="G1" s="244"/>
      <c r="H1" s="47"/>
      <c r="I1" s="245"/>
      <c r="J1" s="316"/>
      <c r="O1" s="314"/>
      <c r="V1" s="55"/>
      <c r="Y1" s="195"/>
    </row>
    <row r="2" spans="1:27" ht="18" x14ac:dyDescent="0.25">
      <c r="A2" s="63" t="s">
        <v>1219</v>
      </c>
      <c r="O2" s="314"/>
      <c r="R2" s="136"/>
      <c r="S2" s="344"/>
      <c r="V2" s="54"/>
      <c r="W2" s="304"/>
      <c r="X2" s="207"/>
      <c r="Y2" s="195"/>
      <c r="Z2" s="195"/>
    </row>
    <row r="3" spans="1:27" x14ac:dyDescent="0.25">
      <c r="A3" s="220" t="s">
        <v>1224</v>
      </c>
      <c r="E3" s="250"/>
      <c r="G3" s="15"/>
      <c r="H3" s="15"/>
      <c r="I3" s="15"/>
      <c r="J3" s="335"/>
      <c r="K3" s="164"/>
      <c r="L3" s="15"/>
      <c r="M3" s="15"/>
      <c r="N3" s="15"/>
      <c r="O3" s="233"/>
      <c r="P3" s="6"/>
      <c r="Q3" s="6"/>
      <c r="R3" s="14"/>
      <c r="S3" s="345"/>
      <c r="T3" s="350"/>
      <c r="U3" s="6"/>
      <c r="V3" s="54"/>
      <c r="W3" s="207"/>
      <c r="Y3" s="195"/>
      <c r="Z3" s="195"/>
      <c r="AA3" s="191"/>
    </row>
    <row r="4" spans="1:27" x14ac:dyDescent="0.25">
      <c r="A4" s="339" t="s">
        <v>1118</v>
      </c>
      <c r="B4" s="340"/>
      <c r="C4" s="341"/>
      <c r="D4" s="342">
        <v>0.25459999999999999</v>
      </c>
      <c r="E4" s="250"/>
      <c r="H4" s="15"/>
      <c r="K4" s="68"/>
      <c r="N4" s="244"/>
      <c r="O4" s="232"/>
      <c r="Q4" s="244"/>
      <c r="R4" s="317"/>
      <c r="S4" s="346"/>
      <c r="V4" s="303"/>
      <c r="W4" s="15"/>
      <c r="X4" s="86"/>
      <c r="Y4" s="195"/>
      <c r="Z4" s="195"/>
    </row>
    <row r="5" spans="1:27" x14ac:dyDescent="0.25">
      <c r="A5" s="336"/>
      <c r="B5" s="336"/>
      <c r="C5" s="337"/>
      <c r="D5" s="338"/>
      <c r="E5" s="164"/>
      <c r="G5" s="305"/>
      <c r="J5" s="306"/>
      <c r="O5" s="315"/>
      <c r="Q5" s="18"/>
      <c r="R5" s="136"/>
      <c r="S5" s="344"/>
      <c r="V5" s="53"/>
      <c r="W5" s="164"/>
      <c r="Y5" s="195"/>
      <c r="Z5" s="195"/>
    </row>
    <row r="6" spans="1:27" x14ac:dyDescent="0.25">
      <c r="A6" s="35"/>
      <c r="B6" s="35"/>
      <c r="C6" s="18"/>
      <c r="D6" s="41"/>
      <c r="E6" s="164"/>
      <c r="H6" s="304"/>
      <c r="J6" s="147"/>
      <c r="O6" s="232"/>
      <c r="P6" s="6"/>
      <c r="R6" s="14"/>
      <c r="S6" s="345"/>
      <c r="V6" s="54"/>
      <c r="W6" s="289"/>
      <c r="X6" s="77"/>
      <c r="Y6" s="195"/>
      <c r="Z6" s="195"/>
    </row>
    <row r="7" spans="1:27" x14ac:dyDescent="0.25">
      <c r="A7" s="35"/>
      <c r="B7" s="35"/>
      <c r="C7" s="18"/>
      <c r="D7" s="179"/>
      <c r="E7" s="199"/>
      <c r="G7" s="293"/>
      <c r="H7" s="284"/>
      <c r="O7" s="232"/>
      <c r="P7" s="6"/>
      <c r="Q7" s="6"/>
      <c r="R7" s="14"/>
      <c r="S7" s="345"/>
      <c r="U7" s="6"/>
      <c r="V7" s="307"/>
      <c r="W7" s="332"/>
      <c r="X7" s="247"/>
      <c r="Y7" s="195"/>
      <c r="Z7" s="195"/>
    </row>
    <row r="8" spans="1:27" x14ac:dyDescent="0.25">
      <c r="D8" s="243"/>
      <c r="O8" s="294"/>
      <c r="V8" s="302"/>
      <c r="W8" s="86"/>
      <c r="X8" s="86"/>
      <c r="Y8" s="195"/>
    </row>
    <row r="9" spans="1:27" x14ac:dyDescent="0.25">
      <c r="A9" s="5" t="s">
        <v>375</v>
      </c>
      <c r="B9" s="20" t="s">
        <v>0</v>
      </c>
      <c r="C9" s="15" t="s">
        <v>388</v>
      </c>
      <c r="D9" s="15" t="s">
        <v>389</v>
      </c>
      <c r="E9" s="15" t="s">
        <v>391</v>
      </c>
      <c r="F9" s="15" t="s">
        <v>3</v>
      </c>
      <c r="G9" s="41" t="s">
        <v>4</v>
      </c>
      <c r="H9" s="48" t="s">
        <v>384</v>
      </c>
      <c r="I9" s="48" t="s">
        <v>384</v>
      </c>
      <c r="J9" s="48" t="s">
        <v>1115</v>
      </c>
      <c r="K9" s="18" t="s">
        <v>5</v>
      </c>
      <c r="L9" s="18" t="s">
        <v>6</v>
      </c>
      <c r="M9" s="15" t="s">
        <v>1119</v>
      </c>
      <c r="N9" s="18" t="s">
        <v>393</v>
      </c>
      <c r="O9" s="232" t="s">
        <v>381</v>
      </c>
      <c r="P9" s="190" t="s">
        <v>1173</v>
      </c>
      <c r="Q9" s="190" t="s">
        <v>1173</v>
      </c>
      <c r="R9" s="21" t="s">
        <v>381</v>
      </c>
      <c r="S9" s="347" t="s">
        <v>1238</v>
      </c>
      <c r="T9" s="351" t="s">
        <v>8</v>
      </c>
      <c r="V9" s="56" t="s">
        <v>403</v>
      </c>
      <c r="W9" s="192" t="s">
        <v>1177</v>
      </c>
      <c r="Y9" s="195"/>
    </row>
    <row r="10" spans="1:27" x14ac:dyDescent="0.25">
      <c r="C10" s="15" t="s">
        <v>1221</v>
      </c>
      <c r="D10" s="15" t="s">
        <v>390</v>
      </c>
      <c r="E10" s="15" t="s">
        <v>390</v>
      </c>
      <c r="F10" s="15" t="s">
        <v>9</v>
      </c>
      <c r="G10" s="41" t="s">
        <v>9</v>
      </c>
      <c r="H10" s="48" t="s">
        <v>385</v>
      </c>
      <c r="I10" s="48" t="s">
        <v>386</v>
      </c>
      <c r="J10" s="48" t="s">
        <v>1126</v>
      </c>
      <c r="K10" s="18" t="s">
        <v>387</v>
      </c>
      <c r="L10" s="18" t="s">
        <v>383</v>
      </c>
      <c r="M10" s="15" t="s">
        <v>1120</v>
      </c>
      <c r="N10" s="18" t="s">
        <v>394</v>
      </c>
      <c r="O10" s="232" t="s">
        <v>382</v>
      </c>
      <c r="P10" s="190" t="s">
        <v>1174</v>
      </c>
      <c r="Q10" s="190" t="s">
        <v>1174</v>
      </c>
      <c r="R10" s="21" t="s">
        <v>382</v>
      </c>
      <c r="S10" s="347" t="s">
        <v>1239</v>
      </c>
      <c r="T10" s="352" t="s">
        <v>397</v>
      </c>
      <c r="V10" s="52" t="s">
        <v>376</v>
      </c>
      <c r="W10" s="192" t="s">
        <v>1176</v>
      </c>
    </row>
    <row r="11" spans="1:27" x14ac:dyDescent="0.25">
      <c r="B11" s="251">
        <v>294</v>
      </c>
      <c r="D11" s="47"/>
      <c r="E11" s="47"/>
      <c r="F11" s="15" t="s">
        <v>387</v>
      </c>
      <c r="G11" s="41" t="s">
        <v>387</v>
      </c>
      <c r="H11" s="57"/>
      <c r="J11" s="15" t="s">
        <v>1127</v>
      </c>
      <c r="K11" s="15"/>
      <c r="L11" s="18" t="s">
        <v>10</v>
      </c>
      <c r="M11" s="15" t="s">
        <v>1122</v>
      </c>
      <c r="N11" s="18" t="s">
        <v>379</v>
      </c>
      <c r="O11" s="232" t="s">
        <v>396</v>
      </c>
      <c r="P11" s="145" t="s">
        <v>1172</v>
      </c>
      <c r="Q11" s="145" t="s">
        <v>1170</v>
      </c>
      <c r="R11" s="21" t="s">
        <v>396</v>
      </c>
      <c r="S11" s="347" t="s">
        <v>1240</v>
      </c>
      <c r="T11" s="352" t="s">
        <v>398</v>
      </c>
      <c r="V11" s="53" t="s">
        <v>1243</v>
      </c>
      <c r="W11" s="207"/>
      <c r="X11" s="86"/>
    </row>
    <row r="12" spans="1:27" x14ac:dyDescent="0.25">
      <c r="C12" s="51"/>
      <c r="D12" s="47"/>
      <c r="E12" s="47"/>
      <c r="F12" s="47"/>
      <c r="I12" s="10"/>
      <c r="J12" s="15" t="s">
        <v>1125</v>
      </c>
      <c r="K12" s="15"/>
      <c r="M12" s="15" t="s">
        <v>1121</v>
      </c>
      <c r="N12" s="18" t="s">
        <v>380</v>
      </c>
      <c r="O12" s="232" t="s">
        <v>387</v>
      </c>
      <c r="P12" s="145" t="s">
        <v>1175</v>
      </c>
      <c r="Q12" s="145" t="s">
        <v>1171</v>
      </c>
      <c r="R12" s="45" t="s">
        <v>1247</v>
      </c>
      <c r="S12" s="348" t="s">
        <v>1241</v>
      </c>
      <c r="V12" s="53" t="s">
        <v>402</v>
      </c>
      <c r="W12" s="207"/>
    </row>
    <row r="13" spans="1:27" x14ac:dyDescent="0.25">
      <c r="C13" s="160"/>
      <c r="D13" s="160"/>
      <c r="E13" s="160"/>
      <c r="F13" s="160"/>
      <c r="G13" s="180"/>
      <c r="H13" s="200"/>
      <c r="I13" s="36"/>
      <c r="J13" s="36"/>
      <c r="K13" s="180"/>
      <c r="L13" s="180"/>
      <c r="M13" s="160"/>
      <c r="N13" s="180"/>
      <c r="O13" s="234"/>
      <c r="P13" s="201"/>
      <c r="Q13" s="201"/>
      <c r="R13" s="229"/>
      <c r="S13" s="348" t="s">
        <v>1242</v>
      </c>
      <c r="U13" s="201"/>
      <c r="V13" s="202"/>
      <c r="W13" s="207"/>
    </row>
    <row r="14" spans="1:27" s="40" customFormat="1" x14ac:dyDescent="0.25">
      <c r="A14" s="20"/>
      <c r="B14" s="20" t="s">
        <v>13</v>
      </c>
      <c r="C14" s="41">
        <v>5488130</v>
      </c>
      <c r="D14" s="41">
        <v>18710004904.78001</v>
      </c>
      <c r="E14" s="41">
        <v>6465017139.999999</v>
      </c>
      <c r="F14" s="41">
        <v>1733432303.2729533</v>
      </c>
      <c r="G14" s="41">
        <v>26908454348.052952</v>
      </c>
      <c r="H14" s="58">
        <v>3654.72</v>
      </c>
      <c r="I14" s="10">
        <v>20057578473.600002</v>
      </c>
      <c r="J14" s="10">
        <v>6850875874.4529543</v>
      </c>
      <c r="K14" s="10">
        <v>342443589.87804556</v>
      </c>
      <c r="L14" s="10">
        <v>-922111643.52338696</v>
      </c>
      <c r="M14" s="168">
        <v>6271207820.8076172</v>
      </c>
      <c r="N14" s="10">
        <v>779336000.90850198</v>
      </c>
      <c r="O14" s="232">
        <v>7050543821.7161179</v>
      </c>
      <c r="P14" s="20">
        <v>0</v>
      </c>
      <c r="Q14" s="146">
        <v>0</v>
      </c>
      <c r="R14" s="137">
        <v>7050543821.7161179</v>
      </c>
      <c r="S14" s="285">
        <v>2269000015.0000019</v>
      </c>
      <c r="T14" s="352">
        <v>13118381.080750121</v>
      </c>
      <c r="U14" s="20"/>
      <c r="V14" s="55">
        <f>SUM(V16:V394)</f>
        <v>9332662217.7968693</v>
      </c>
      <c r="W14" s="107">
        <f>SUM(W16:W394)</f>
        <v>777721855</v>
      </c>
      <c r="X14" s="87"/>
      <c r="Y14" s="69"/>
      <c r="Z14" s="69"/>
      <c r="AA14" s="69"/>
    </row>
    <row r="15" spans="1:27" x14ac:dyDescent="0.25"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35"/>
      <c r="P15" s="203"/>
      <c r="Q15" s="203"/>
      <c r="R15" s="230"/>
      <c r="S15" s="235"/>
      <c r="T15" s="353"/>
      <c r="U15" s="203"/>
      <c r="V15" s="303"/>
      <c r="W15" s="207"/>
    </row>
    <row r="16" spans="1:27" x14ac:dyDescent="0.25">
      <c r="A16" s="64">
        <v>5</v>
      </c>
      <c r="B16" s="20" t="s">
        <v>14</v>
      </c>
      <c r="C16" s="18">
        <v>9700</v>
      </c>
      <c r="D16" s="18">
        <v>38069566.160000004</v>
      </c>
      <c r="E16" s="18">
        <v>15889729.311733382</v>
      </c>
      <c r="F16" s="18">
        <v>2102635.451986427</v>
      </c>
      <c r="G16" s="18">
        <v>56061930.923719808</v>
      </c>
      <c r="H16" s="48">
        <v>3654.72</v>
      </c>
      <c r="I16" s="6">
        <v>35450784</v>
      </c>
      <c r="J16" s="6">
        <v>20611146.923719808</v>
      </c>
      <c r="K16" s="60">
        <v>383176.48450907326</v>
      </c>
      <c r="L16" s="18">
        <v>-1261285.0265446859</v>
      </c>
      <c r="M16" s="15">
        <v>19733038.381684195</v>
      </c>
      <c r="N16" s="61">
        <v>9748283.0687354766</v>
      </c>
      <c r="O16" s="233">
        <v>29481321.450419672</v>
      </c>
      <c r="Q16" s="147"/>
      <c r="R16" s="137">
        <v>29481321.450419672</v>
      </c>
      <c r="S16" s="285">
        <v>5575746.5141733009</v>
      </c>
      <c r="T16" s="353">
        <v>2389282.6193000004</v>
      </c>
      <c r="V16" s="55">
        <f>R16+S16+T16</f>
        <v>37446350.583892971</v>
      </c>
      <c r="W16" s="86">
        <f>ROUND(V16/12,0)</f>
        <v>3120529</v>
      </c>
    </row>
    <row r="17" spans="1:23" x14ac:dyDescent="0.25">
      <c r="A17" s="64">
        <v>9</v>
      </c>
      <c r="B17" s="20" t="s">
        <v>15</v>
      </c>
      <c r="C17" s="18">
        <v>2573</v>
      </c>
      <c r="D17" s="18">
        <v>10311038.74</v>
      </c>
      <c r="E17" s="18">
        <v>4604649.1243114797</v>
      </c>
      <c r="F17" s="18">
        <v>468731.07739152625</v>
      </c>
      <c r="G17" s="18">
        <v>15384418.941703005</v>
      </c>
      <c r="H17" s="48">
        <v>3654.72</v>
      </c>
      <c r="I17" s="6">
        <v>9403594.5599999987</v>
      </c>
      <c r="J17" s="6">
        <v>5980824.3817030061</v>
      </c>
      <c r="K17" s="60">
        <v>60182.412565705155</v>
      </c>
      <c r="L17" s="18">
        <v>-295072.60359505215</v>
      </c>
      <c r="M17" s="15">
        <v>5745934.1906736596</v>
      </c>
      <c r="N17" s="61">
        <v>2744122.2428369871</v>
      </c>
      <c r="O17" s="233">
        <v>8490056.4335106462</v>
      </c>
      <c r="Q17" s="147"/>
      <c r="R17" s="137">
        <v>8490056.4335106462</v>
      </c>
      <c r="S17" s="285">
        <v>1454876.3154501617</v>
      </c>
      <c r="T17" s="353">
        <v>100592.78800000003</v>
      </c>
      <c r="V17" s="55">
        <f t="shared" ref="V17:V80" si="0">R17+S17+T17</f>
        <v>10045525.536960809</v>
      </c>
      <c r="W17" s="86">
        <f t="shared" ref="W17:W80" si="1">ROUND(V17/12,0)</f>
        <v>837127</v>
      </c>
    </row>
    <row r="18" spans="1:23" x14ac:dyDescent="0.25">
      <c r="A18" s="64">
        <v>10</v>
      </c>
      <c r="B18" s="20" t="s">
        <v>16</v>
      </c>
      <c r="C18" s="18">
        <v>11544</v>
      </c>
      <c r="D18" s="18">
        <v>44211132.719999999</v>
      </c>
      <c r="E18" s="18">
        <v>19450100.692703448</v>
      </c>
      <c r="F18" s="18">
        <v>2167729.8001206378</v>
      </c>
      <c r="G18" s="18">
        <v>65828963.212824084</v>
      </c>
      <c r="H18" s="48">
        <v>3654.72</v>
      </c>
      <c r="I18" s="6">
        <v>42190087.68</v>
      </c>
      <c r="J18" s="6">
        <v>23638875.532824084</v>
      </c>
      <c r="K18" s="60">
        <v>454247.13299010549</v>
      </c>
      <c r="L18" s="18">
        <v>-1601762.9895427683</v>
      </c>
      <c r="M18" s="15">
        <v>22491359.676271424</v>
      </c>
      <c r="N18" s="61">
        <v>11696994.066014107</v>
      </c>
      <c r="O18" s="233">
        <v>34188353.742285535</v>
      </c>
      <c r="P18" s="2"/>
      <c r="Q18" s="139"/>
      <c r="R18" s="137">
        <v>34188353.742285535</v>
      </c>
      <c r="S18" s="285">
        <v>6731746.5312902248</v>
      </c>
      <c r="T18" s="353">
        <v>-94638.782439999952</v>
      </c>
      <c r="V18" s="55">
        <f t="shared" si="0"/>
        <v>40825461.491135761</v>
      </c>
      <c r="W18" s="86">
        <f t="shared" si="1"/>
        <v>3402122</v>
      </c>
    </row>
    <row r="19" spans="1:23" x14ac:dyDescent="0.25">
      <c r="A19" s="64">
        <v>16</v>
      </c>
      <c r="B19" s="20" t="s">
        <v>17</v>
      </c>
      <c r="C19" s="18">
        <v>8149</v>
      </c>
      <c r="D19" s="18">
        <v>29443095.170000002</v>
      </c>
      <c r="E19" s="18">
        <v>10928551.193361083</v>
      </c>
      <c r="F19" s="18">
        <v>1901366.4641303248</v>
      </c>
      <c r="G19" s="18">
        <v>42273012.82749141</v>
      </c>
      <c r="H19" s="48">
        <v>3654.72</v>
      </c>
      <c r="I19" s="6">
        <v>29782313.279999997</v>
      </c>
      <c r="J19" s="6">
        <v>12490699.547491413</v>
      </c>
      <c r="K19" s="60">
        <v>194519.68167362799</v>
      </c>
      <c r="L19" s="18">
        <v>-877656.56885627646</v>
      </c>
      <c r="M19" s="15">
        <v>11807562.660308763</v>
      </c>
      <c r="N19" s="61">
        <v>4537700.1259781104</v>
      </c>
      <c r="O19" s="233">
        <v>16345262.786286874</v>
      </c>
      <c r="P19" s="2"/>
      <c r="Q19" s="139"/>
      <c r="R19" s="137">
        <v>16345262.786286874</v>
      </c>
      <c r="S19" s="285">
        <v>3888867.1552467523</v>
      </c>
      <c r="T19" s="353">
        <v>1111183.2796600002</v>
      </c>
      <c r="V19" s="55">
        <f t="shared" si="0"/>
        <v>21345313.221193627</v>
      </c>
      <c r="W19" s="86">
        <f t="shared" si="1"/>
        <v>1778776</v>
      </c>
    </row>
    <row r="20" spans="1:23" x14ac:dyDescent="0.25">
      <c r="A20" s="64">
        <v>18</v>
      </c>
      <c r="B20" s="20" t="s">
        <v>18</v>
      </c>
      <c r="C20" s="18">
        <v>4958</v>
      </c>
      <c r="D20" s="18">
        <v>17917353.699999999</v>
      </c>
      <c r="E20" s="18">
        <v>4714921.163551392</v>
      </c>
      <c r="F20" s="18">
        <v>888329.63514754071</v>
      </c>
      <c r="G20" s="18">
        <v>23520604.498698935</v>
      </c>
      <c r="H20" s="48">
        <v>3654.72</v>
      </c>
      <c r="I20" s="6">
        <v>18120101.759999998</v>
      </c>
      <c r="J20" s="6">
        <v>5400502.738698937</v>
      </c>
      <c r="K20" s="60">
        <v>68371.793737572429</v>
      </c>
      <c r="L20" s="18">
        <v>-551059.45746531873</v>
      </c>
      <c r="M20" s="15">
        <v>4917815.0749711907</v>
      </c>
      <c r="N20" s="61">
        <v>1466325.4859506264</v>
      </c>
      <c r="O20" s="233">
        <v>6384140.5609218171</v>
      </c>
      <c r="P20" s="2"/>
      <c r="Q20" s="139"/>
      <c r="R20" s="137">
        <v>6384140.5609218171</v>
      </c>
      <c r="S20" s="285">
        <v>2123394.1241083536</v>
      </c>
      <c r="T20" s="353">
        <v>450832.40729999996</v>
      </c>
      <c r="V20" s="55">
        <f t="shared" si="0"/>
        <v>8958367.0923301689</v>
      </c>
      <c r="W20" s="86">
        <f t="shared" si="1"/>
        <v>746531</v>
      </c>
    </row>
    <row r="21" spans="1:23" x14ac:dyDescent="0.25">
      <c r="A21" s="64">
        <v>19</v>
      </c>
      <c r="B21" s="20" t="s">
        <v>19</v>
      </c>
      <c r="C21" s="18">
        <v>3984</v>
      </c>
      <c r="D21" s="18">
        <v>14025522.379999999</v>
      </c>
      <c r="E21" s="18">
        <v>3883465.5854067383</v>
      </c>
      <c r="F21" s="18">
        <v>635419.48331813328</v>
      </c>
      <c r="G21" s="18">
        <v>18544407.448724873</v>
      </c>
      <c r="H21" s="48">
        <v>3654.72</v>
      </c>
      <c r="I21" s="6">
        <v>14560404.479999999</v>
      </c>
      <c r="J21" s="6">
        <v>3984002.9687248748</v>
      </c>
      <c r="K21" s="60">
        <v>60167.750815967491</v>
      </c>
      <c r="L21" s="18">
        <v>-628531.40001665137</v>
      </c>
      <c r="M21" s="15">
        <v>3415639.3195241909</v>
      </c>
      <c r="N21" s="61">
        <v>1915187.224601126</v>
      </c>
      <c r="O21" s="233">
        <v>5330826.5441253167</v>
      </c>
      <c r="P21" s="2"/>
      <c r="Q21" s="139"/>
      <c r="R21" s="137">
        <v>5330826.5441253167</v>
      </c>
      <c r="S21" s="285">
        <v>1751776.5695093165</v>
      </c>
      <c r="T21" s="353">
        <v>-86958.387140000021</v>
      </c>
      <c r="V21" s="55">
        <f t="shared" si="0"/>
        <v>6995644.7264946327</v>
      </c>
      <c r="W21" s="86">
        <f t="shared" si="1"/>
        <v>582970</v>
      </c>
    </row>
    <row r="22" spans="1:23" x14ac:dyDescent="0.25">
      <c r="A22" s="64">
        <v>20</v>
      </c>
      <c r="B22" s="20" t="s">
        <v>20</v>
      </c>
      <c r="C22" s="18">
        <v>16611</v>
      </c>
      <c r="D22" s="18">
        <v>60422627.57</v>
      </c>
      <c r="E22" s="18">
        <v>18369741.308221485</v>
      </c>
      <c r="F22" s="18">
        <v>2566163.6843384975</v>
      </c>
      <c r="G22" s="18">
        <v>81358532.562559977</v>
      </c>
      <c r="H22" s="48">
        <v>3654.72</v>
      </c>
      <c r="I22" s="6">
        <v>60708553.919999994</v>
      </c>
      <c r="J22" s="6">
        <v>20649978.642559983</v>
      </c>
      <c r="K22" s="60">
        <v>314497.09542003926</v>
      </c>
      <c r="L22" s="18">
        <v>-2470435.6283948789</v>
      </c>
      <c r="M22" s="15">
        <v>18494040.109585144</v>
      </c>
      <c r="N22" s="61">
        <v>8617447.5341713503</v>
      </c>
      <c r="O22" s="233">
        <v>27111487.643756494</v>
      </c>
      <c r="P22" s="2"/>
      <c r="Q22" s="139"/>
      <c r="R22" s="137">
        <v>27111487.643756494</v>
      </c>
      <c r="S22" s="285">
        <v>7323814.469585577</v>
      </c>
      <c r="T22" s="353">
        <v>-999702.00204000005</v>
      </c>
      <c r="V22" s="55">
        <f t="shared" si="0"/>
        <v>33435600.11130207</v>
      </c>
      <c r="W22" s="86">
        <f t="shared" si="1"/>
        <v>2786300</v>
      </c>
    </row>
    <row r="23" spans="1:23" x14ac:dyDescent="0.25">
      <c r="A23" s="64">
        <v>46</v>
      </c>
      <c r="B23" s="20" t="s">
        <v>21</v>
      </c>
      <c r="C23" s="18">
        <v>1405</v>
      </c>
      <c r="D23" s="18">
        <v>5367977.97</v>
      </c>
      <c r="E23" s="18">
        <v>2408372.4921099683</v>
      </c>
      <c r="F23" s="18">
        <v>1050474.9708780623</v>
      </c>
      <c r="G23" s="18">
        <v>8826825.4329880308</v>
      </c>
      <c r="H23" s="48">
        <v>3654.72</v>
      </c>
      <c r="I23" s="6">
        <v>5134881.5999999996</v>
      </c>
      <c r="J23" s="6">
        <v>3691943.8329880312</v>
      </c>
      <c r="K23" s="60">
        <v>86608.597240083764</v>
      </c>
      <c r="L23" s="18">
        <v>-51477.98417421378</v>
      </c>
      <c r="M23" s="15">
        <v>3727074.4460539012</v>
      </c>
      <c r="N23" s="61">
        <v>1159781.5734351648</v>
      </c>
      <c r="O23" s="233">
        <v>4886856.0194890657</v>
      </c>
      <c r="P23" s="2"/>
      <c r="Q23" s="139"/>
      <c r="R23" s="137">
        <v>4886856.0194890657</v>
      </c>
      <c r="S23" s="285">
        <v>853013.08116295689</v>
      </c>
      <c r="T23" s="353">
        <v>151541.67576000001</v>
      </c>
      <c r="V23" s="55">
        <f t="shared" si="0"/>
        <v>5891410.7764120223</v>
      </c>
      <c r="W23" s="86">
        <f t="shared" si="1"/>
        <v>490951</v>
      </c>
    </row>
    <row r="24" spans="1:23" x14ac:dyDescent="0.25">
      <c r="A24" s="64">
        <v>47</v>
      </c>
      <c r="B24" s="20" t="s">
        <v>22</v>
      </c>
      <c r="C24" s="18">
        <v>1852</v>
      </c>
      <c r="D24" s="18">
        <v>5692722.6799999997</v>
      </c>
      <c r="E24" s="18">
        <v>2587138.7971336115</v>
      </c>
      <c r="F24" s="18">
        <v>1891963.7226027334</v>
      </c>
      <c r="G24" s="18">
        <v>10171825.199736346</v>
      </c>
      <c r="H24" s="48">
        <v>3654.72</v>
      </c>
      <c r="I24" s="6">
        <v>6768541.4399999995</v>
      </c>
      <c r="J24" s="6">
        <v>3403283.7597363461</v>
      </c>
      <c r="K24" s="60">
        <v>2877076.3296837504</v>
      </c>
      <c r="L24" s="18">
        <v>237927.13875683467</v>
      </c>
      <c r="M24" s="15">
        <v>6518287.2281769319</v>
      </c>
      <c r="N24" s="61">
        <v>1593204.0004099673</v>
      </c>
      <c r="O24" s="233">
        <v>8111491.2285868991</v>
      </c>
      <c r="P24" s="2"/>
      <c r="Q24" s="139"/>
      <c r="R24" s="137">
        <v>8111491.2285868991</v>
      </c>
      <c r="S24" s="285">
        <v>1076741.696331525</v>
      </c>
      <c r="T24" s="353">
        <v>-20390.43</v>
      </c>
      <c r="V24" s="55">
        <f t="shared" si="0"/>
        <v>9167842.4949184246</v>
      </c>
      <c r="W24" s="86">
        <f t="shared" si="1"/>
        <v>763987</v>
      </c>
    </row>
    <row r="25" spans="1:23" x14ac:dyDescent="0.25">
      <c r="A25" s="64">
        <v>49</v>
      </c>
      <c r="B25" s="20" t="s">
        <v>23</v>
      </c>
      <c r="C25" s="18">
        <v>283632</v>
      </c>
      <c r="D25" s="18">
        <v>938135827.73000002</v>
      </c>
      <c r="E25" s="18">
        <v>214833258.65893063</v>
      </c>
      <c r="F25" s="18">
        <v>136505112.91901925</v>
      </c>
      <c r="G25" s="18">
        <v>1289474199.3079498</v>
      </c>
      <c r="H25" s="48">
        <v>3654.72</v>
      </c>
      <c r="I25" s="6">
        <v>1036595543.04</v>
      </c>
      <c r="J25" s="6">
        <v>252878656.26794982</v>
      </c>
      <c r="K25" s="60">
        <v>9848094.9486081265</v>
      </c>
      <c r="L25" s="18">
        <v>-58326207.833315715</v>
      </c>
      <c r="M25" s="15">
        <v>204400543.38324225</v>
      </c>
      <c r="N25" s="61">
        <v>-168404986.94096556</v>
      </c>
      <c r="O25" s="233">
        <v>35995556.442276686</v>
      </c>
      <c r="P25" s="2"/>
      <c r="Q25" s="139"/>
      <c r="R25" s="137">
        <v>35995556.442276686</v>
      </c>
      <c r="S25" s="285">
        <v>78185695.324851319</v>
      </c>
      <c r="T25" s="353">
        <v>-13883843.786999995</v>
      </c>
      <c r="V25" s="55">
        <f t="shared" si="0"/>
        <v>100297407.98012801</v>
      </c>
      <c r="W25" s="86">
        <f t="shared" si="1"/>
        <v>8358117</v>
      </c>
    </row>
    <row r="26" spans="1:23" x14ac:dyDescent="0.25">
      <c r="A26" s="64">
        <v>50</v>
      </c>
      <c r="B26" s="20" t="s">
        <v>24</v>
      </c>
      <c r="C26" s="18">
        <v>11748</v>
      </c>
      <c r="D26" s="18">
        <v>44013426.379999995</v>
      </c>
      <c r="E26" s="18">
        <v>13812381.003056353</v>
      </c>
      <c r="F26" s="18">
        <v>2288210.9525972754</v>
      </c>
      <c r="G26" s="18">
        <v>60114018.335653625</v>
      </c>
      <c r="H26" s="48">
        <v>3654.72</v>
      </c>
      <c r="I26" s="6">
        <v>42935650.559999995</v>
      </c>
      <c r="J26" s="6">
        <v>17178367.77565363</v>
      </c>
      <c r="K26" s="60">
        <v>466517.25176364329</v>
      </c>
      <c r="L26" s="18">
        <v>-1544549.7612578294</v>
      </c>
      <c r="M26" s="15">
        <v>16100335.266159443</v>
      </c>
      <c r="N26" s="61">
        <v>4750368.061585105</v>
      </c>
      <c r="O26" s="233">
        <v>20850703.327744547</v>
      </c>
      <c r="Q26" s="147"/>
      <c r="R26" s="137">
        <v>20850703.327744547</v>
      </c>
      <c r="S26" s="285">
        <v>5552837.3952102363</v>
      </c>
      <c r="T26" s="353">
        <v>227149.39020000002</v>
      </c>
      <c r="V26" s="55">
        <f t="shared" si="0"/>
        <v>26630690.113154784</v>
      </c>
      <c r="W26" s="86">
        <f t="shared" si="1"/>
        <v>2219224</v>
      </c>
    </row>
    <row r="27" spans="1:23" x14ac:dyDescent="0.25">
      <c r="A27" s="64">
        <v>51</v>
      </c>
      <c r="B27" s="20" t="s">
        <v>25</v>
      </c>
      <c r="C27" s="18">
        <v>9454</v>
      </c>
      <c r="D27" s="18">
        <v>34055487.409999996</v>
      </c>
      <c r="E27" s="18">
        <v>9331862.9193423167</v>
      </c>
      <c r="F27" s="18">
        <v>1856995.0098790671</v>
      </c>
      <c r="G27" s="18">
        <v>45244345.339221381</v>
      </c>
      <c r="H27" s="48">
        <v>3654.72</v>
      </c>
      <c r="I27" s="6">
        <v>34551722.879999995</v>
      </c>
      <c r="J27" s="6">
        <v>10692622.459221385</v>
      </c>
      <c r="K27" s="60">
        <v>325980.5074081152</v>
      </c>
      <c r="L27" s="18">
        <v>-718424.48367536475</v>
      </c>
      <c r="M27" s="15">
        <v>10300178.482954137</v>
      </c>
      <c r="N27" s="61">
        <v>-2745841.1101462566</v>
      </c>
      <c r="O27" s="233">
        <v>7554337.3728078809</v>
      </c>
      <c r="Q27" s="147"/>
      <c r="R27" s="137">
        <v>7554337.3728078809</v>
      </c>
      <c r="S27" s="285">
        <v>4895561.5507298158</v>
      </c>
      <c r="T27" s="353">
        <v>-175751.91298000011</v>
      </c>
      <c r="V27" s="55">
        <f t="shared" si="0"/>
        <v>12274147.010557698</v>
      </c>
      <c r="W27" s="86">
        <f t="shared" si="1"/>
        <v>1022846</v>
      </c>
    </row>
    <row r="28" spans="1:23" x14ac:dyDescent="0.25">
      <c r="A28" s="64">
        <v>52</v>
      </c>
      <c r="B28" s="20" t="s">
        <v>26</v>
      </c>
      <c r="C28" s="18">
        <v>2473</v>
      </c>
      <c r="D28" s="18">
        <v>9418101.6199999992</v>
      </c>
      <c r="E28" s="18">
        <v>4352221.1115093399</v>
      </c>
      <c r="F28" s="18">
        <v>626274.9712885581</v>
      </c>
      <c r="G28" s="18">
        <v>14396597.702797897</v>
      </c>
      <c r="H28" s="48">
        <v>3654.72</v>
      </c>
      <c r="I28" s="6">
        <v>9038122.5599999987</v>
      </c>
      <c r="J28" s="6">
        <v>5358475.1427978985</v>
      </c>
      <c r="K28" s="60">
        <v>81865.772627692131</v>
      </c>
      <c r="L28" s="18">
        <v>-219239.09150170733</v>
      </c>
      <c r="M28" s="15">
        <v>5221101.823923883</v>
      </c>
      <c r="N28" s="61">
        <v>2130903.3059711671</v>
      </c>
      <c r="O28" s="233">
        <v>7352005.1298950501</v>
      </c>
      <c r="Q28" s="147"/>
      <c r="R28" s="137">
        <v>7352005.1298950501</v>
      </c>
      <c r="S28" s="285">
        <v>1516779.0325738483</v>
      </c>
      <c r="T28" s="353">
        <v>-20254.4938</v>
      </c>
      <c r="V28" s="55">
        <f t="shared" si="0"/>
        <v>8848529.6686688997</v>
      </c>
      <c r="W28" s="86">
        <f t="shared" si="1"/>
        <v>737377</v>
      </c>
    </row>
    <row r="29" spans="1:23" x14ac:dyDescent="0.25">
      <c r="A29" s="64">
        <v>61</v>
      </c>
      <c r="B29" s="20" t="s">
        <v>27</v>
      </c>
      <c r="C29" s="18">
        <v>17028</v>
      </c>
      <c r="D29" s="18">
        <v>59597769.600000001</v>
      </c>
      <c r="E29" s="18">
        <v>25308565.276217181</v>
      </c>
      <c r="F29" s="18">
        <v>4314027.0612642579</v>
      </c>
      <c r="G29" s="18">
        <v>89220361.937481448</v>
      </c>
      <c r="H29" s="48">
        <v>3654.72</v>
      </c>
      <c r="I29" s="6">
        <v>62232572.159999996</v>
      </c>
      <c r="J29" s="6">
        <v>26987789.777481452</v>
      </c>
      <c r="K29" s="60">
        <v>999120.56253973662</v>
      </c>
      <c r="L29" s="18">
        <v>-2140021.7830920108</v>
      </c>
      <c r="M29" s="15">
        <v>25846888.556929179</v>
      </c>
      <c r="N29" s="61">
        <v>8988612.9314844776</v>
      </c>
      <c r="O29" s="233">
        <v>34835501.488413654</v>
      </c>
      <c r="Q29" s="147"/>
      <c r="R29" s="137">
        <v>34835501.488413654</v>
      </c>
      <c r="S29" s="285">
        <v>8182783.822788734</v>
      </c>
      <c r="T29" s="353">
        <v>331575.57903999992</v>
      </c>
      <c r="V29" s="55">
        <f t="shared" si="0"/>
        <v>43349860.89024239</v>
      </c>
      <c r="W29" s="86">
        <f t="shared" si="1"/>
        <v>3612488</v>
      </c>
    </row>
    <row r="30" spans="1:23" x14ac:dyDescent="0.25">
      <c r="A30" s="64">
        <v>69</v>
      </c>
      <c r="B30" s="20" t="s">
        <v>28</v>
      </c>
      <c r="C30" s="18">
        <v>7147</v>
      </c>
      <c r="D30" s="18">
        <v>26942678.399999995</v>
      </c>
      <c r="E30" s="18">
        <v>11938678.304551193</v>
      </c>
      <c r="F30" s="18">
        <v>1515304.992980998</v>
      </c>
      <c r="G30" s="18">
        <v>40396661.697532192</v>
      </c>
      <c r="H30" s="48">
        <v>3654.72</v>
      </c>
      <c r="I30" s="6">
        <v>26120283.84</v>
      </c>
      <c r="J30" s="6">
        <v>14276377.857532192</v>
      </c>
      <c r="K30" s="60">
        <v>565095.94385097071</v>
      </c>
      <c r="L30" s="18">
        <v>-1086273.2119110976</v>
      </c>
      <c r="M30" s="15">
        <v>13755200.589472065</v>
      </c>
      <c r="N30" s="61">
        <v>6702918.1357233115</v>
      </c>
      <c r="O30" s="233">
        <v>20458118.725195378</v>
      </c>
      <c r="Q30" s="147"/>
      <c r="R30" s="137">
        <v>20458118.725195378</v>
      </c>
      <c r="S30" s="285">
        <v>3732889.7011108021</v>
      </c>
      <c r="T30" s="353">
        <v>285234.92846000008</v>
      </c>
      <c r="V30" s="55">
        <f t="shared" si="0"/>
        <v>24476243.354766183</v>
      </c>
      <c r="W30" s="86">
        <f t="shared" si="1"/>
        <v>2039687</v>
      </c>
    </row>
    <row r="31" spans="1:23" x14ac:dyDescent="0.25">
      <c r="A31" s="64">
        <v>71</v>
      </c>
      <c r="B31" s="20" t="s">
        <v>29</v>
      </c>
      <c r="C31" s="18">
        <v>6854</v>
      </c>
      <c r="D31" s="18">
        <v>26581817.490000002</v>
      </c>
      <c r="E31" s="18">
        <v>11228299.92289022</v>
      </c>
      <c r="F31" s="18">
        <v>1658550.1372283965</v>
      </c>
      <c r="G31" s="18">
        <v>39468667.550118625</v>
      </c>
      <c r="H31" s="48">
        <v>3654.72</v>
      </c>
      <c r="I31" s="6">
        <v>25049450.879999999</v>
      </c>
      <c r="J31" s="6">
        <v>14419216.670118626</v>
      </c>
      <c r="K31" s="60">
        <v>697246.01329962094</v>
      </c>
      <c r="L31" s="18">
        <v>-969140.41430169647</v>
      </c>
      <c r="M31" s="15">
        <v>14147322.269116551</v>
      </c>
      <c r="N31" s="61">
        <v>6991045.4271358978</v>
      </c>
      <c r="O31" s="233">
        <v>21138367.69625245</v>
      </c>
      <c r="Q31" s="147"/>
      <c r="R31" s="137">
        <v>21138367.69625245</v>
      </c>
      <c r="S31" s="285">
        <v>3668630.4714965769</v>
      </c>
      <c r="T31" s="353">
        <v>46218.308000000019</v>
      </c>
      <c r="V31" s="55">
        <f t="shared" si="0"/>
        <v>24853216.475749027</v>
      </c>
      <c r="W31" s="86">
        <f t="shared" si="1"/>
        <v>2071101</v>
      </c>
    </row>
    <row r="32" spans="1:23" x14ac:dyDescent="0.25">
      <c r="A32" s="64">
        <v>72</v>
      </c>
      <c r="B32" s="20" t="s">
        <v>30</v>
      </c>
      <c r="C32" s="18">
        <v>974</v>
      </c>
      <c r="D32" s="18">
        <v>3474342.39</v>
      </c>
      <c r="E32" s="18">
        <v>1394712.7767714842</v>
      </c>
      <c r="F32" s="18">
        <v>1387685.9359811137</v>
      </c>
      <c r="G32" s="18">
        <v>6256741.102752598</v>
      </c>
      <c r="H32" s="48">
        <v>3654.72</v>
      </c>
      <c r="I32" s="6">
        <v>3559697.28</v>
      </c>
      <c r="J32" s="6">
        <v>2697043.8227525982</v>
      </c>
      <c r="K32" s="60">
        <v>195212.63566663564</v>
      </c>
      <c r="L32" s="18">
        <v>-54433.951604674265</v>
      </c>
      <c r="M32" s="15">
        <v>2837822.5068145599</v>
      </c>
      <c r="N32" s="61">
        <v>451961.67876172287</v>
      </c>
      <c r="O32" s="233">
        <v>3289784.1855762829</v>
      </c>
      <c r="Q32" s="147"/>
      <c r="R32" s="137">
        <v>3289784.1855762829</v>
      </c>
      <c r="S32" s="285">
        <v>464531.77322109591</v>
      </c>
      <c r="T32" s="353">
        <v>0</v>
      </c>
      <c r="V32" s="55">
        <f t="shared" si="0"/>
        <v>3754315.9587973789</v>
      </c>
      <c r="W32" s="86">
        <f t="shared" si="1"/>
        <v>312860</v>
      </c>
    </row>
    <row r="33" spans="1:23" x14ac:dyDescent="0.25">
      <c r="A33" s="64">
        <v>74</v>
      </c>
      <c r="B33" s="20" t="s">
        <v>31</v>
      </c>
      <c r="C33" s="18">
        <v>1165</v>
      </c>
      <c r="D33" s="18">
        <v>4461093.93</v>
      </c>
      <c r="E33" s="18">
        <v>1952353.024187946</v>
      </c>
      <c r="F33" s="18">
        <v>492493.27143321803</v>
      </c>
      <c r="G33" s="18">
        <v>6905940.2256211638</v>
      </c>
      <c r="H33" s="48">
        <v>3654.72</v>
      </c>
      <c r="I33" s="6">
        <v>4257748.8</v>
      </c>
      <c r="J33" s="6">
        <v>2648191.425621164</v>
      </c>
      <c r="K33" s="60">
        <v>259960.00129550323</v>
      </c>
      <c r="L33" s="18">
        <v>-111895.75550775416</v>
      </c>
      <c r="M33" s="15">
        <v>2796255.6714089131</v>
      </c>
      <c r="N33" s="61">
        <v>1142943.8121656531</v>
      </c>
      <c r="O33" s="233">
        <v>3939199.4835745664</v>
      </c>
      <c r="Q33" s="147"/>
      <c r="R33" s="137">
        <v>3939199.4835745664</v>
      </c>
      <c r="S33" s="285">
        <v>740027.96346781845</v>
      </c>
      <c r="T33" s="353">
        <v>0</v>
      </c>
      <c r="V33" s="55">
        <f t="shared" si="0"/>
        <v>4679227.4470423851</v>
      </c>
      <c r="W33" s="86">
        <f t="shared" si="1"/>
        <v>389936</v>
      </c>
    </row>
    <row r="34" spans="1:23" x14ac:dyDescent="0.25">
      <c r="A34" s="64">
        <v>75</v>
      </c>
      <c r="B34" s="20" t="s">
        <v>32</v>
      </c>
      <c r="C34" s="18">
        <v>20286</v>
      </c>
      <c r="D34" s="18">
        <v>72047307.829999998</v>
      </c>
      <c r="E34" s="18">
        <v>28721558.084150281</v>
      </c>
      <c r="F34" s="18">
        <v>5499041.7616913654</v>
      </c>
      <c r="G34" s="18">
        <v>106267907.67584164</v>
      </c>
      <c r="H34" s="48">
        <v>3654.72</v>
      </c>
      <c r="I34" s="6">
        <v>74139649.920000002</v>
      </c>
      <c r="J34" s="6">
        <v>32128257.755841643</v>
      </c>
      <c r="K34" s="60">
        <v>572520.26314733329</v>
      </c>
      <c r="L34" s="18">
        <v>-2602533.1863341224</v>
      </c>
      <c r="M34" s="15">
        <v>30098244.832654852</v>
      </c>
      <c r="N34" s="61">
        <v>4243976.9332621368</v>
      </c>
      <c r="O34" s="233">
        <v>34342221.765916988</v>
      </c>
      <c r="Q34" s="147"/>
      <c r="R34" s="137">
        <v>34342221.765916988</v>
      </c>
      <c r="S34" s="285">
        <v>8734460.9669895358</v>
      </c>
      <c r="T34" s="353">
        <v>-33684.990359999967</v>
      </c>
      <c r="V34" s="55">
        <f t="shared" si="0"/>
        <v>43042997.742546521</v>
      </c>
      <c r="W34" s="86">
        <f t="shared" si="1"/>
        <v>3586916</v>
      </c>
    </row>
    <row r="35" spans="1:23" x14ac:dyDescent="0.25">
      <c r="A35" s="64">
        <v>77</v>
      </c>
      <c r="B35" s="20" t="s">
        <v>33</v>
      </c>
      <c r="C35" s="18">
        <v>4939</v>
      </c>
      <c r="D35" s="18">
        <v>18857917.960000001</v>
      </c>
      <c r="E35" s="18">
        <v>8672775.4398128428</v>
      </c>
      <c r="F35" s="18">
        <v>1184947.906200421</v>
      </c>
      <c r="G35" s="18">
        <v>28715641.306013264</v>
      </c>
      <c r="H35" s="48">
        <v>3654.72</v>
      </c>
      <c r="I35" s="6">
        <v>18050662.079999998</v>
      </c>
      <c r="J35" s="6">
        <v>10664979.226013266</v>
      </c>
      <c r="K35" s="60">
        <v>260640.56449548414</v>
      </c>
      <c r="L35" s="18">
        <v>-376550.77984179952</v>
      </c>
      <c r="M35" s="15">
        <v>10549069.01066695</v>
      </c>
      <c r="N35" s="61">
        <v>5131154.4176824326</v>
      </c>
      <c r="O35" s="233">
        <v>15680223.428349383</v>
      </c>
      <c r="Q35" s="147"/>
      <c r="R35" s="137">
        <v>15680223.428349383</v>
      </c>
      <c r="S35" s="285">
        <v>2937638.5837878538</v>
      </c>
      <c r="T35" s="353">
        <v>77565.195720000018</v>
      </c>
      <c r="V35" s="55">
        <f t="shared" si="0"/>
        <v>18695427.207857236</v>
      </c>
      <c r="W35" s="86">
        <f t="shared" si="1"/>
        <v>1557952</v>
      </c>
    </row>
    <row r="36" spans="1:23" x14ac:dyDescent="0.25">
      <c r="A36" s="64">
        <v>78</v>
      </c>
      <c r="B36" s="20" t="s">
        <v>34</v>
      </c>
      <c r="C36" s="18">
        <v>8379</v>
      </c>
      <c r="D36" s="18">
        <v>28139831.399999999</v>
      </c>
      <c r="E36" s="18">
        <v>9614986.828792274</v>
      </c>
      <c r="F36" s="18">
        <v>3279018.3717784896</v>
      </c>
      <c r="G36" s="18">
        <v>41033836.600570761</v>
      </c>
      <c r="H36" s="48">
        <v>3654.72</v>
      </c>
      <c r="I36" s="6">
        <v>30622898.879999999</v>
      </c>
      <c r="J36" s="6">
        <v>10410937.720570762</v>
      </c>
      <c r="K36" s="60">
        <v>1274456.0388886801</v>
      </c>
      <c r="L36" s="18">
        <v>-1023463.9674083763</v>
      </c>
      <c r="M36" s="15">
        <v>10661929.792051066</v>
      </c>
      <c r="N36" s="61">
        <v>-404966.92904726678</v>
      </c>
      <c r="O36" s="233">
        <v>10256962.8630038</v>
      </c>
      <c r="Q36" s="147"/>
      <c r="R36" s="137">
        <v>10256962.8630038</v>
      </c>
      <c r="S36" s="285">
        <v>3399783.1040184777</v>
      </c>
      <c r="T36" s="353">
        <v>102224.02240000002</v>
      </c>
      <c r="V36" s="55">
        <f t="shared" si="0"/>
        <v>13758969.989422277</v>
      </c>
      <c r="W36" s="86">
        <f t="shared" si="1"/>
        <v>1146581</v>
      </c>
    </row>
    <row r="37" spans="1:23" x14ac:dyDescent="0.25">
      <c r="A37" s="64">
        <v>79</v>
      </c>
      <c r="B37" s="20" t="s">
        <v>35</v>
      </c>
      <c r="C37" s="18">
        <v>7018</v>
      </c>
      <c r="D37" s="18">
        <v>25776114.630000003</v>
      </c>
      <c r="E37" s="18">
        <v>9189470.5717283916</v>
      </c>
      <c r="F37" s="18">
        <v>1491629.8553447716</v>
      </c>
      <c r="G37" s="18">
        <v>36457215.057073168</v>
      </c>
      <c r="H37" s="48">
        <v>3654.72</v>
      </c>
      <c r="I37" s="6">
        <v>25648824.959999997</v>
      </c>
      <c r="J37" s="6">
        <v>10808390.097073171</v>
      </c>
      <c r="K37" s="60">
        <v>498151.407980613</v>
      </c>
      <c r="L37" s="18">
        <v>-1091995.5769187431</v>
      </c>
      <c r="M37" s="15">
        <v>10214545.928135041</v>
      </c>
      <c r="N37" s="61">
        <v>-1428769.0499929716</v>
      </c>
      <c r="O37" s="233">
        <v>8785776.87814207</v>
      </c>
      <c r="Q37" s="147"/>
      <c r="R37" s="137">
        <v>8785776.87814207</v>
      </c>
      <c r="S37" s="285">
        <v>2963772.7141655656</v>
      </c>
      <c r="T37" s="353">
        <v>34337.484120000008</v>
      </c>
      <c r="V37" s="55">
        <f t="shared" si="0"/>
        <v>11783887.076427635</v>
      </c>
      <c r="W37" s="86">
        <f t="shared" si="1"/>
        <v>981991</v>
      </c>
    </row>
    <row r="38" spans="1:23" x14ac:dyDescent="0.25">
      <c r="A38" s="64">
        <v>81</v>
      </c>
      <c r="B38" s="20" t="s">
        <v>36</v>
      </c>
      <c r="C38" s="18">
        <v>2780</v>
      </c>
      <c r="D38" s="18">
        <v>10199833.850000001</v>
      </c>
      <c r="E38" s="18">
        <v>4704505.3203006424</v>
      </c>
      <c r="F38" s="18">
        <v>1009452.6702381884</v>
      </c>
      <c r="G38" s="18">
        <v>15913791.840538831</v>
      </c>
      <c r="H38" s="48">
        <v>3654.72</v>
      </c>
      <c r="I38" s="6">
        <v>10160121.6</v>
      </c>
      <c r="J38" s="6">
        <v>5753670.2405388318</v>
      </c>
      <c r="K38" s="60">
        <v>408517.27234379394</v>
      </c>
      <c r="L38" s="18">
        <v>-475034.24333492341</v>
      </c>
      <c r="M38" s="15">
        <v>5687153.2695477027</v>
      </c>
      <c r="N38" s="61">
        <v>2512139.8686031355</v>
      </c>
      <c r="O38" s="233">
        <v>8199293.1381508382</v>
      </c>
      <c r="Q38" s="147"/>
      <c r="R38" s="137">
        <v>8199293.1381508382</v>
      </c>
      <c r="S38" s="285">
        <v>1812971.6716051039</v>
      </c>
      <c r="T38" s="353">
        <v>-68090.442580000032</v>
      </c>
      <c r="V38" s="55">
        <f t="shared" si="0"/>
        <v>9944174.3671759423</v>
      </c>
      <c r="W38" s="86">
        <f t="shared" si="1"/>
        <v>828681</v>
      </c>
    </row>
    <row r="39" spans="1:23" x14ac:dyDescent="0.25">
      <c r="A39" s="64">
        <v>82</v>
      </c>
      <c r="B39" s="35" t="s">
        <v>37</v>
      </c>
      <c r="C39" s="18">
        <v>9475</v>
      </c>
      <c r="D39" s="18">
        <v>33370729.23</v>
      </c>
      <c r="E39" s="18">
        <v>8712842.3860614356</v>
      </c>
      <c r="F39" s="18">
        <v>1300226.9105202588</v>
      </c>
      <c r="G39" s="18">
        <v>43383798.52658169</v>
      </c>
      <c r="H39" s="48">
        <v>3654.72</v>
      </c>
      <c r="I39" s="6">
        <v>34628472</v>
      </c>
      <c r="J39" s="6">
        <v>8755326.5265816897</v>
      </c>
      <c r="K39" s="60">
        <v>162391.9712402841</v>
      </c>
      <c r="L39" s="18">
        <v>-1253132.9774494206</v>
      </c>
      <c r="M39" s="15">
        <v>7664585.5203725528</v>
      </c>
      <c r="N39" s="61">
        <v>1831107.8105153702</v>
      </c>
      <c r="O39" s="233">
        <v>9495693.330887923</v>
      </c>
      <c r="Q39" s="147"/>
      <c r="R39" s="137">
        <v>9495693.330887923</v>
      </c>
      <c r="S39" s="285">
        <v>3776121.8034083536</v>
      </c>
      <c r="T39" s="353">
        <v>-46911.582620000001</v>
      </c>
      <c r="V39" s="55">
        <f t="shared" si="0"/>
        <v>13224903.551676275</v>
      </c>
      <c r="W39" s="86">
        <f t="shared" si="1"/>
        <v>1102075</v>
      </c>
    </row>
    <row r="40" spans="1:23" x14ac:dyDescent="0.25">
      <c r="A40" s="64">
        <v>86</v>
      </c>
      <c r="B40" s="20" t="s">
        <v>38</v>
      </c>
      <c r="C40" s="18">
        <v>8417</v>
      </c>
      <c r="D40" s="18">
        <v>29902878.41</v>
      </c>
      <c r="E40" s="18">
        <v>9089958.2247253861</v>
      </c>
      <c r="F40" s="18">
        <v>1468816.2649918883</v>
      </c>
      <c r="G40" s="18">
        <v>40461652.899717271</v>
      </c>
      <c r="H40" s="48">
        <v>3654.72</v>
      </c>
      <c r="I40" s="6">
        <v>30761778.239999998</v>
      </c>
      <c r="J40" s="6">
        <v>9699874.659717273</v>
      </c>
      <c r="K40" s="60">
        <v>100831.76050470339</v>
      </c>
      <c r="L40" s="18">
        <v>-1064403.922500706</v>
      </c>
      <c r="M40" s="15">
        <v>8736302.4977212716</v>
      </c>
      <c r="N40" s="61">
        <v>3073926.7028098386</v>
      </c>
      <c r="O40" s="233">
        <v>11810229.20053111</v>
      </c>
      <c r="Q40" s="147"/>
      <c r="R40" s="137">
        <v>11810229.20053111</v>
      </c>
      <c r="S40" s="285">
        <v>3761326.8227863335</v>
      </c>
      <c r="T40" s="353">
        <v>-1177832.7985199997</v>
      </c>
      <c r="V40" s="55">
        <f t="shared" si="0"/>
        <v>14393723.224797443</v>
      </c>
      <c r="W40" s="86">
        <f t="shared" si="1"/>
        <v>1199477</v>
      </c>
    </row>
    <row r="41" spans="1:23" x14ac:dyDescent="0.25">
      <c r="A41" s="64">
        <v>90</v>
      </c>
      <c r="B41" s="20" t="s">
        <v>39</v>
      </c>
      <c r="C41" s="18">
        <v>3329</v>
      </c>
      <c r="D41" s="18">
        <v>12747925.859999999</v>
      </c>
      <c r="E41" s="18">
        <v>7143058.2425317802</v>
      </c>
      <c r="F41" s="18">
        <v>1433201.4503148363</v>
      </c>
      <c r="G41" s="18">
        <v>21324185.552846614</v>
      </c>
      <c r="H41" s="48">
        <v>3654.72</v>
      </c>
      <c r="I41" s="6">
        <v>12166562.879999999</v>
      </c>
      <c r="J41" s="6">
        <v>9157622.6728466153</v>
      </c>
      <c r="K41" s="60">
        <v>641808.24489459395</v>
      </c>
      <c r="L41" s="18">
        <v>-509804.86377679976</v>
      </c>
      <c r="M41" s="15">
        <v>9289626.05396441</v>
      </c>
      <c r="N41" s="61">
        <v>2416785.0004547276</v>
      </c>
      <c r="O41" s="233">
        <v>11706411.054419138</v>
      </c>
      <c r="Q41" s="147"/>
      <c r="R41" s="137">
        <v>11706411.054419138</v>
      </c>
      <c r="S41" s="285">
        <v>2045146.8312013482</v>
      </c>
      <c r="T41" s="353">
        <v>-4146.0540999999976</v>
      </c>
      <c r="V41" s="55">
        <f t="shared" si="0"/>
        <v>13747411.831520487</v>
      </c>
      <c r="W41" s="86">
        <f t="shared" si="1"/>
        <v>1145618</v>
      </c>
    </row>
    <row r="42" spans="1:23" x14ac:dyDescent="0.25">
      <c r="A42" s="64">
        <v>91</v>
      </c>
      <c r="B42" s="20" t="s">
        <v>40</v>
      </c>
      <c r="C42" s="18">
        <v>648042</v>
      </c>
      <c r="D42" s="18">
        <v>1955475036.9200003</v>
      </c>
      <c r="E42" s="18">
        <v>586464327.98688149</v>
      </c>
      <c r="F42" s="18">
        <v>307200292.93961406</v>
      </c>
      <c r="G42" s="18">
        <v>2849139657.8464956</v>
      </c>
      <c r="H42" s="48">
        <v>3654.72</v>
      </c>
      <c r="I42" s="6">
        <v>2368412058.2399998</v>
      </c>
      <c r="J42" s="6">
        <v>480727599.60649586</v>
      </c>
      <c r="K42" s="60">
        <v>37897504.881795473</v>
      </c>
      <c r="L42" s="18">
        <v>-145688751.28879526</v>
      </c>
      <c r="M42" s="15">
        <v>372936353.19949603</v>
      </c>
      <c r="N42" s="61">
        <v>-373644673.95736372</v>
      </c>
      <c r="O42" s="233">
        <v>-708320.7578676939</v>
      </c>
      <c r="Q42" s="147"/>
      <c r="R42" s="137">
        <v>-708320.7578676939</v>
      </c>
      <c r="S42" s="285">
        <v>235824418.98236087</v>
      </c>
      <c r="T42" s="353">
        <v>-79080673.648889944</v>
      </c>
      <c r="V42" s="55">
        <f t="shared" si="0"/>
        <v>156035424.57560325</v>
      </c>
      <c r="W42" s="86">
        <f t="shared" si="1"/>
        <v>13002952</v>
      </c>
    </row>
    <row r="43" spans="1:23" x14ac:dyDescent="0.25">
      <c r="A43" s="64">
        <v>92</v>
      </c>
      <c r="B43" s="20" t="s">
        <v>41</v>
      </c>
      <c r="C43" s="18">
        <v>228166</v>
      </c>
      <c r="D43" s="18">
        <v>719416942.72000003</v>
      </c>
      <c r="E43" s="18">
        <v>193212951.9390696</v>
      </c>
      <c r="F43" s="18">
        <v>123942126.83413641</v>
      </c>
      <c r="G43" s="18">
        <v>1036572021.493206</v>
      </c>
      <c r="H43" s="48">
        <v>3654.72</v>
      </c>
      <c r="I43" s="6">
        <v>833882843.51999998</v>
      </c>
      <c r="J43" s="6">
        <v>202689177.97320604</v>
      </c>
      <c r="K43" s="60">
        <v>10487789.96465734</v>
      </c>
      <c r="L43" s="18">
        <v>-53454650.999359183</v>
      </c>
      <c r="M43" s="15">
        <v>159722316.93850419</v>
      </c>
      <c r="N43" s="61">
        <v>-38593638.967542328</v>
      </c>
      <c r="O43" s="233">
        <v>121128677.97096187</v>
      </c>
      <c r="P43" s="212"/>
      <c r="Q43" s="147">
        <v>0</v>
      </c>
      <c r="R43" s="137">
        <v>121128677.97096187</v>
      </c>
      <c r="S43" s="285">
        <v>76401573.821764126</v>
      </c>
      <c r="T43" s="353">
        <v>-5725563.4165379955</v>
      </c>
      <c r="V43" s="55">
        <f t="shared" si="0"/>
        <v>191804688.37618798</v>
      </c>
      <c r="W43" s="86">
        <f t="shared" si="1"/>
        <v>15983724</v>
      </c>
    </row>
    <row r="44" spans="1:23" x14ac:dyDescent="0.25">
      <c r="A44" s="64">
        <v>97</v>
      </c>
      <c r="B44" s="20" t="s">
        <v>42</v>
      </c>
      <c r="C44" s="18">
        <v>2152</v>
      </c>
      <c r="D44" s="18">
        <v>7843359.5099999998</v>
      </c>
      <c r="E44" s="18">
        <v>3524440.547422274</v>
      </c>
      <c r="F44" s="18">
        <v>1195726.9730076839</v>
      </c>
      <c r="G44" s="18">
        <v>12563527.030429957</v>
      </c>
      <c r="H44" s="48">
        <v>3654.72</v>
      </c>
      <c r="I44" s="6">
        <v>7864957.4399999995</v>
      </c>
      <c r="J44" s="6">
        <v>4698569.590429958</v>
      </c>
      <c r="K44" s="60">
        <v>56999.04012997025</v>
      </c>
      <c r="L44" s="18">
        <v>-194095.15312118104</v>
      </c>
      <c r="M44" s="15">
        <v>4561473.477438747</v>
      </c>
      <c r="N44" s="61">
        <v>1618387.6908562146</v>
      </c>
      <c r="O44" s="233">
        <v>6179861.1682949616</v>
      </c>
      <c r="Q44" s="147"/>
      <c r="R44" s="137">
        <v>6179861.1682949616</v>
      </c>
      <c r="S44" s="285">
        <v>1288904.0023300706</v>
      </c>
      <c r="T44" s="353">
        <v>9257.2552199999918</v>
      </c>
      <c r="V44" s="55">
        <f t="shared" si="0"/>
        <v>7478022.4258450316</v>
      </c>
      <c r="W44" s="86">
        <f t="shared" si="1"/>
        <v>623169</v>
      </c>
    </row>
    <row r="45" spans="1:23" x14ac:dyDescent="0.25">
      <c r="A45" s="64">
        <v>98</v>
      </c>
      <c r="B45" s="20" t="s">
        <v>43</v>
      </c>
      <c r="C45" s="18">
        <v>23602</v>
      </c>
      <c r="D45" s="18">
        <v>85909123.290000007</v>
      </c>
      <c r="E45" s="18">
        <v>28239466.57803512</v>
      </c>
      <c r="F45" s="18">
        <v>4263290.1413010638</v>
      </c>
      <c r="G45" s="18">
        <v>118411880.00933619</v>
      </c>
      <c r="H45" s="48">
        <v>3654.72</v>
      </c>
      <c r="I45" s="6">
        <v>86258701.439999998</v>
      </c>
      <c r="J45" s="6">
        <v>32153178.569336191</v>
      </c>
      <c r="K45" s="60">
        <v>356753.27280405536</v>
      </c>
      <c r="L45" s="18">
        <v>-2772398.9262501989</v>
      </c>
      <c r="M45" s="15">
        <v>29737532.915890045</v>
      </c>
      <c r="N45" s="61">
        <v>6796347.8278287165</v>
      </c>
      <c r="O45" s="233">
        <v>36533880.743718758</v>
      </c>
      <c r="Q45" s="147"/>
      <c r="R45" s="137">
        <v>36533880.743718758</v>
      </c>
      <c r="S45" s="285">
        <v>9501033.3444647193</v>
      </c>
      <c r="T45" s="353">
        <v>-2587628.4880820001</v>
      </c>
      <c r="V45" s="55">
        <f t="shared" si="0"/>
        <v>43447285.600101478</v>
      </c>
      <c r="W45" s="86">
        <f t="shared" si="1"/>
        <v>3620607</v>
      </c>
    </row>
    <row r="46" spans="1:23" x14ac:dyDescent="0.25">
      <c r="A46" s="64">
        <v>99</v>
      </c>
      <c r="B46" s="20" t="s">
        <v>44</v>
      </c>
      <c r="C46" s="18">
        <v>1666</v>
      </c>
      <c r="D46" s="18">
        <v>5777694.6400000006</v>
      </c>
      <c r="E46" s="18">
        <v>2152981.0329780038</v>
      </c>
      <c r="F46" s="18">
        <v>680212.05383143947</v>
      </c>
      <c r="G46" s="18">
        <v>8610887.7268094439</v>
      </c>
      <c r="H46" s="48">
        <v>3654.72</v>
      </c>
      <c r="I46" s="6">
        <v>6088763.5199999996</v>
      </c>
      <c r="J46" s="6">
        <v>2522124.2068094444</v>
      </c>
      <c r="K46" s="60">
        <v>62674.345906959403</v>
      </c>
      <c r="L46" s="18">
        <v>-92813.333599680947</v>
      </c>
      <c r="M46" s="15">
        <v>2491985.2191167227</v>
      </c>
      <c r="N46" s="61">
        <v>1435336.5525646417</v>
      </c>
      <c r="O46" s="233">
        <v>3927321.7716813646</v>
      </c>
      <c r="Q46" s="147"/>
      <c r="R46" s="137">
        <v>3927321.7716813646</v>
      </c>
      <c r="S46" s="285">
        <v>1233737.6986709209</v>
      </c>
      <c r="T46" s="353">
        <v>-48352.506340000007</v>
      </c>
      <c r="V46" s="55">
        <f t="shared" si="0"/>
        <v>5112706.9640122857</v>
      </c>
      <c r="W46" s="86">
        <f t="shared" si="1"/>
        <v>426059</v>
      </c>
    </row>
    <row r="47" spans="1:23" x14ac:dyDescent="0.25">
      <c r="A47" s="64">
        <v>102</v>
      </c>
      <c r="B47" s="20" t="s">
        <v>45</v>
      </c>
      <c r="C47" s="18">
        <v>10091</v>
      </c>
      <c r="D47" s="18">
        <v>36629048.289999999</v>
      </c>
      <c r="E47" s="18">
        <v>13012789.823977286</v>
      </c>
      <c r="F47" s="18">
        <v>2102084.6469936557</v>
      </c>
      <c r="G47" s="18">
        <v>51743922.760970935</v>
      </c>
      <c r="H47" s="48">
        <v>3654.72</v>
      </c>
      <c r="I47" s="6">
        <v>36879779.519999996</v>
      </c>
      <c r="J47" s="6">
        <v>14864143.240970939</v>
      </c>
      <c r="K47" s="60">
        <v>401690.19060960057</v>
      </c>
      <c r="L47" s="18">
        <v>-1316588.1725938828</v>
      </c>
      <c r="M47" s="15">
        <v>13949245.258986657</v>
      </c>
      <c r="N47" s="61">
        <v>7323221.3445187733</v>
      </c>
      <c r="O47" s="233">
        <v>21272466.603505433</v>
      </c>
      <c r="Q47" s="147"/>
      <c r="R47" s="137">
        <v>21272466.603505433</v>
      </c>
      <c r="S47" s="285">
        <v>5481468.3482821593</v>
      </c>
      <c r="T47" s="353">
        <v>206527.86865999998</v>
      </c>
      <c r="V47" s="55">
        <f t="shared" si="0"/>
        <v>26960462.82044759</v>
      </c>
      <c r="W47" s="86">
        <f t="shared" si="1"/>
        <v>2246705</v>
      </c>
    </row>
    <row r="48" spans="1:23" x14ac:dyDescent="0.25">
      <c r="A48" s="64">
        <v>103</v>
      </c>
      <c r="B48" s="20" t="s">
        <v>46</v>
      </c>
      <c r="C48" s="18">
        <v>2235</v>
      </c>
      <c r="D48" s="18">
        <v>8232902.2200000007</v>
      </c>
      <c r="E48" s="18">
        <v>2764199.3890206302</v>
      </c>
      <c r="F48" s="18">
        <v>429148.21650367719</v>
      </c>
      <c r="G48" s="18">
        <v>11426249.82552431</v>
      </c>
      <c r="H48" s="48">
        <v>3654.72</v>
      </c>
      <c r="I48" s="6">
        <v>8168299.1999999993</v>
      </c>
      <c r="J48" s="6">
        <v>3257950.6255243104</v>
      </c>
      <c r="K48" s="60">
        <v>42723.901516782622</v>
      </c>
      <c r="L48" s="18">
        <v>-297531.13231733721</v>
      </c>
      <c r="M48" s="15">
        <v>3003143.3947237558</v>
      </c>
      <c r="N48" s="61">
        <v>1821119.9315848041</v>
      </c>
      <c r="O48" s="233">
        <v>4824263.3263085596</v>
      </c>
      <c r="Q48" s="147"/>
      <c r="R48" s="137">
        <v>4824263.3263085596</v>
      </c>
      <c r="S48" s="285">
        <v>1319558.1568054138</v>
      </c>
      <c r="T48" s="353">
        <v>2786.6920999999929</v>
      </c>
      <c r="V48" s="55">
        <f t="shared" si="0"/>
        <v>6146608.175213973</v>
      </c>
      <c r="W48" s="86">
        <f t="shared" si="1"/>
        <v>512217</v>
      </c>
    </row>
    <row r="49" spans="1:23" x14ac:dyDescent="0.25">
      <c r="A49" s="64">
        <v>105</v>
      </c>
      <c r="B49" s="20" t="s">
        <v>47</v>
      </c>
      <c r="C49" s="18">
        <v>2287</v>
      </c>
      <c r="D49" s="18">
        <v>8134962.21</v>
      </c>
      <c r="E49" s="18">
        <v>4955811.657093931</v>
      </c>
      <c r="F49" s="18">
        <v>1421563.7108257972</v>
      </c>
      <c r="G49" s="18">
        <v>14512337.577919729</v>
      </c>
      <c r="H49" s="48">
        <v>3654.72</v>
      </c>
      <c r="I49" s="6">
        <v>8358344.6399999997</v>
      </c>
      <c r="J49" s="6">
        <v>6153992.9379197294</v>
      </c>
      <c r="K49" s="60">
        <v>1156748.2513491088</v>
      </c>
      <c r="L49" s="18">
        <v>-134043.09014103143</v>
      </c>
      <c r="M49" s="15">
        <v>7176698.0991278067</v>
      </c>
      <c r="N49" s="61">
        <v>1998473.9352867347</v>
      </c>
      <c r="O49" s="233">
        <v>9175172.034414541</v>
      </c>
      <c r="Q49" s="147"/>
      <c r="R49" s="137">
        <v>9175172.034414541</v>
      </c>
      <c r="S49" s="285">
        <v>1413064.3348777976</v>
      </c>
      <c r="T49" s="353">
        <v>-17671.706000000006</v>
      </c>
      <c r="V49" s="55">
        <f t="shared" si="0"/>
        <v>10570564.663292339</v>
      </c>
      <c r="W49" s="86">
        <f t="shared" si="1"/>
        <v>880880</v>
      </c>
    </row>
    <row r="50" spans="1:23" x14ac:dyDescent="0.25">
      <c r="A50" s="64">
        <v>106</v>
      </c>
      <c r="B50" s="20" t="s">
        <v>48</v>
      </c>
      <c r="C50" s="18">
        <v>46504</v>
      </c>
      <c r="D50" s="18">
        <v>157294047.41999999</v>
      </c>
      <c r="E50" s="18">
        <v>55809838.90666537</v>
      </c>
      <c r="F50" s="18">
        <v>10625510.857285338</v>
      </c>
      <c r="G50" s="18">
        <v>223729397.18395069</v>
      </c>
      <c r="H50" s="48">
        <v>3654.72</v>
      </c>
      <c r="I50" s="6">
        <v>169959098.88</v>
      </c>
      <c r="J50" s="6">
        <v>53770298.303950697</v>
      </c>
      <c r="K50" s="60">
        <v>1717466.6034779155</v>
      </c>
      <c r="L50" s="18">
        <v>-8723316.5955630578</v>
      </c>
      <c r="M50" s="15">
        <v>46764448.311865553</v>
      </c>
      <c r="N50" s="61">
        <v>-3201456.3673901251</v>
      </c>
      <c r="O50" s="233">
        <v>43562991.944475427</v>
      </c>
      <c r="Q50" s="147"/>
      <c r="R50" s="137">
        <v>43562991.944475427</v>
      </c>
      <c r="S50" s="285">
        <v>17150384.743636798</v>
      </c>
      <c r="T50" s="353">
        <v>11667.404045999749</v>
      </c>
      <c r="V50" s="55">
        <f t="shared" si="0"/>
        <v>60725044.092158228</v>
      </c>
      <c r="W50" s="86">
        <f t="shared" si="1"/>
        <v>5060420</v>
      </c>
    </row>
    <row r="51" spans="1:23" x14ac:dyDescent="0.25">
      <c r="A51" s="64">
        <v>108</v>
      </c>
      <c r="B51" s="35" t="s">
        <v>49</v>
      </c>
      <c r="C51" s="18">
        <v>10510</v>
      </c>
      <c r="D51" s="18">
        <v>38262472.760000005</v>
      </c>
      <c r="E51" s="18">
        <v>12314697.449146891</v>
      </c>
      <c r="F51" s="18">
        <v>1699729.685686491</v>
      </c>
      <c r="G51" s="18">
        <v>52276899.894833386</v>
      </c>
      <c r="H51" s="48">
        <v>3654.72</v>
      </c>
      <c r="I51" s="6">
        <v>38411107.199999996</v>
      </c>
      <c r="J51" s="6">
        <v>13865792.69483339</v>
      </c>
      <c r="K51" s="60">
        <v>187679.7592167691</v>
      </c>
      <c r="L51" s="18">
        <v>-1176111.3031363902</v>
      </c>
      <c r="M51" s="15">
        <v>12877361.150913769</v>
      </c>
      <c r="N51" s="61">
        <v>6204958.5343077099</v>
      </c>
      <c r="O51" s="233">
        <v>19082319.685221478</v>
      </c>
      <c r="Q51" s="147"/>
      <c r="R51" s="137">
        <v>19082319.685221478</v>
      </c>
      <c r="S51" s="285">
        <v>4668789.8443527287</v>
      </c>
      <c r="T51" s="353">
        <v>-89731.485619999992</v>
      </c>
      <c r="V51" s="55">
        <f t="shared" si="0"/>
        <v>23661378.043954208</v>
      </c>
      <c r="W51" s="86">
        <f t="shared" si="1"/>
        <v>1971782</v>
      </c>
    </row>
    <row r="52" spans="1:23" x14ac:dyDescent="0.25">
      <c r="A52" s="64">
        <v>109</v>
      </c>
      <c r="B52" s="35" t="s">
        <v>50</v>
      </c>
      <c r="C52" s="18">
        <v>67532</v>
      </c>
      <c r="D52" s="18">
        <v>237347309.44000003</v>
      </c>
      <c r="E52" s="18">
        <v>80370908.092711255</v>
      </c>
      <c r="F52" s="18">
        <v>16106214.513997344</v>
      </c>
      <c r="G52" s="18">
        <v>333824432.04670858</v>
      </c>
      <c r="H52" s="48">
        <v>3654.72</v>
      </c>
      <c r="I52" s="6">
        <v>246810551.03999999</v>
      </c>
      <c r="J52" s="6">
        <v>87013881.006708592</v>
      </c>
      <c r="K52" s="60">
        <v>2764681.6460110541</v>
      </c>
      <c r="L52" s="18">
        <v>-13414166.254006108</v>
      </c>
      <c r="M52" s="15">
        <v>76364396.398713544</v>
      </c>
      <c r="N52" s="61">
        <v>9330978.8552854992</v>
      </c>
      <c r="O52" s="233">
        <v>85695375.25399904</v>
      </c>
      <c r="Q52" s="147"/>
      <c r="R52" s="137">
        <v>85695375.25399904</v>
      </c>
      <c r="S52" s="285">
        <v>27616615.144259963</v>
      </c>
      <c r="T52" s="353">
        <v>-42792.715760000166</v>
      </c>
      <c r="V52" s="55">
        <f t="shared" si="0"/>
        <v>113269197.68249899</v>
      </c>
      <c r="W52" s="86">
        <f t="shared" si="1"/>
        <v>9439100</v>
      </c>
    </row>
    <row r="53" spans="1:23" x14ac:dyDescent="0.25">
      <c r="A53" s="64">
        <v>111</v>
      </c>
      <c r="B53" s="35" t="s">
        <v>51</v>
      </c>
      <c r="C53" s="18">
        <v>18889</v>
      </c>
      <c r="D53" s="18">
        <v>66502679.130000003</v>
      </c>
      <c r="E53" s="18">
        <v>30448378.380584907</v>
      </c>
      <c r="F53" s="18">
        <v>4964167.5636808127</v>
      </c>
      <c r="G53" s="18">
        <v>101915225.07426572</v>
      </c>
      <c r="H53" s="48">
        <v>3654.72</v>
      </c>
      <c r="I53" s="6">
        <v>69034006.079999998</v>
      </c>
      <c r="J53" s="6">
        <v>32881218.99426572</v>
      </c>
      <c r="K53" s="60">
        <v>706648.13700068893</v>
      </c>
      <c r="L53" s="18">
        <v>-2495836.2350639207</v>
      </c>
      <c r="M53" s="15">
        <v>31092030.896202486</v>
      </c>
      <c r="N53" s="61">
        <v>9349513.6688725259</v>
      </c>
      <c r="O53" s="233">
        <v>40441544.56507501</v>
      </c>
      <c r="Q53" s="147"/>
      <c r="R53" s="137">
        <v>40441544.56507501</v>
      </c>
      <c r="S53" s="285">
        <v>8706945.263684148</v>
      </c>
      <c r="T53" s="353">
        <v>177070.49411999993</v>
      </c>
      <c r="V53" s="55">
        <f t="shared" si="0"/>
        <v>49325560.322879158</v>
      </c>
      <c r="W53" s="86">
        <f t="shared" si="1"/>
        <v>4110463</v>
      </c>
    </row>
    <row r="54" spans="1:23" x14ac:dyDescent="0.25">
      <c r="A54" s="64">
        <v>139</v>
      </c>
      <c r="B54" s="35" t="s">
        <v>52</v>
      </c>
      <c r="C54" s="18">
        <v>9862</v>
      </c>
      <c r="D54" s="18">
        <v>39485823.909999996</v>
      </c>
      <c r="E54" s="18">
        <v>12625192.743932953</v>
      </c>
      <c r="F54" s="18">
        <v>2531922.7400933867</v>
      </c>
      <c r="G54" s="18">
        <v>54642939.394026339</v>
      </c>
      <c r="H54" s="48">
        <v>3654.72</v>
      </c>
      <c r="I54" s="6">
        <v>36042848.640000001</v>
      </c>
      <c r="J54" s="6">
        <v>18600090.754026338</v>
      </c>
      <c r="K54" s="60">
        <v>184008.46773194775</v>
      </c>
      <c r="L54" s="18">
        <v>-1317000.4360441898</v>
      </c>
      <c r="M54" s="15">
        <v>17467098.785714097</v>
      </c>
      <c r="N54" s="61">
        <v>8976431.9315607212</v>
      </c>
      <c r="O54" s="233">
        <v>26443530.717274819</v>
      </c>
      <c r="P54" s="212"/>
      <c r="Q54" s="147"/>
      <c r="R54" s="137">
        <v>26443530.717274819</v>
      </c>
      <c r="S54" s="285">
        <v>3946586.1752837026</v>
      </c>
      <c r="T54" s="353">
        <v>-83736.699200000032</v>
      </c>
      <c r="V54" s="55">
        <f t="shared" si="0"/>
        <v>30306380.193358522</v>
      </c>
      <c r="W54" s="86">
        <f t="shared" si="1"/>
        <v>2525532</v>
      </c>
    </row>
    <row r="55" spans="1:23" x14ac:dyDescent="0.25">
      <c r="A55" s="64">
        <v>140</v>
      </c>
      <c r="B55" s="35" t="s">
        <v>53</v>
      </c>
      <c r="C55" s="18">
        <v>21472</v>
      </c>
      <c r="D55" s="18">
        <v>75831200.319999993</v>
      </c>
      <c r="E55" s="18">
        <v>38532755.821776323</v>
      </c>
      <c r="F55" s="18">
        <v>4395490.8717289213</v>
      </c>
      <c r="G55" s="18">
        <v>118759447.01350525</v>
      </c>
      <c r="H55" s="48">
        <v>3654.72</v>
      </c>
      <c r="I55" s="6">
        <v>78474147.839999989</v>
      </c>
      <c r="J55" s="6">
        <v>40285299.173505262</v>
      </c>
      <c r="K55" s="60">
        <v>1236139.868853379</v>
      </c>
      <c r="L55" s="18">
        <v>-3836713.8771969858</v>
      </c>
      <c r="M55" s="15">
        <v>37684725.165161654</v>
      </c>
      <c r="N55" s="61">
        <v>10630540.373558866</v>
      </c>
      <c r="O55" s="233">
        <v>48315265.538720518</v>
      </c>
      <c r="Q55" s="147"/>
      <c r="R55" s="137">
        <v>48315265.538720518</v>
      </c>
      <c r="S55" s="285">
        <v>10130467.031148991</v>
      </c>
      <c r="T55" s="353">
        <v>3792.6199800000177</v>
      </c>
      <c r="V55" s="55">
        <f t="shared" si="0"/>
        <v>58449525.189849511</v>
      </c>
      <c r="W55" s="86">
        <f t="shared" si="1"/>
        <v>4870794</v>
      </c>
    </row>
    <row r="56" spans="1:23" x14ac:dyDescent="0.25">
      <c r="A56" s="64">
        <v>142</v>
      </c>
      <c r="B56" s="20" t="s">
        <v>54</v>
      </c>
      <c r="C56" s="18">
        <v>6765</v>
      </c>
      <c r="D56" s="18">
        <v>25234803.989999998</v>
      </c>
      <c r="E56" s="18">
        <v>8857295.44930337</v>
      </c>
      <c r="F56" s="18">
        <v>1541222.0629347456</v>
      </c>
      <c r="G56" s="18">
        <v>35633321.502238117</v>
      </c>
      <c r="H56" s="48">
        <v>3654.72</v>
      </c>
      <c r="I56" s="6">
        <v>24724180.799999997</v>
      </c>
      <c r="J56" s="6">
        <v>10909140.70223812</v>
      </c>
      <c r="K56" s="60">
        <v>190795.10230201014</v>
      </c>
      <c r="L56" s="18">
        <v>-890158.98766673217</v>
      </c>
      <c r="M56" s="15">
        <v>10209776.816873398</v>
      </c>
      <c r="N56" s="61">
        <v>4211312.307163191</v>
      </c>
      <c r="O56" s="233">
        <v>14421089.124036588</v>
      </c>
      <c r="Q56" s="147"/>
      <c r="R56" s="137">
        <v>14421089.124036588</v>
      </c>
      <c r="S56" s="285">
        <v>3256773.4623739384</v>
      </c>
      <c r="T56" s="353">
        <v>269874.13786000002</v>
      </c>
      <c r="V56" s="55">
        <f t="shared" si="0"/>
        <v>17947736.724270526</v>
      </c>
      <c r="W56" s="86">
        <f t="shared" si="1"/>
        <v>1495645</v>
      </c>
    </row>
    <row r="57" spans="1:23" x14ac:dyDescent="0.25">
      <c r="A57" s="64">
        <v>143</v>
      </c>
      <c r="B57" s="20" t="s">
        <v>55</v>
      </c>
      <c r="C57" s="18">
        <v>7003</v>
      </c>
      <c r="D57" s="18">
        <v>25479140.469999999</v>
      </c>
      <c r="E57" s="18">
        <v>9247565.141101338</v>
      </c>
      <c r="F57" s="18">
        <v>1541267.5887533193</v>
      </c>
      <c r="G57" s="18">
        <v>36267973.199854657</v>
      </c>
      <c r="H57" s="48">
        <v>3654.72</v>
      </c>
      <c r="I57" s="6">
        <v>25594004.16</v>
      </c>
      <c r="J57" s="6">
        <v>10673969.039854657</v>
      </c>
      <c r="K57" s="60">
        <v>241286.41758840397</v>
      </c>
      <c r="L57" s="18">
        <v>-978416.02880006691</v>
      </c>
      <c r="M57" s="15">
        <v>9936839.4286429938</v>
      </c>
      <c r="N57" s="61">
        <v>5201362.4785871813</v>
      </c>
      <c r="O57" s="233">
        <v>15138201.907230176</v>
      </c>
      <c r="Q57" s="147"/>
      <c r="R57" s="137">
        <v>15138201.907230176</v>
      </c>
      <c r="S57" s="285">
        <v>3680235.0923219165</v>
      </c>
      <c r="T57" s="353">
        <v>280096.54009999998</v>
      </c>
      <c r="V57" s="55">
        <f t="shared" si="0"/>
        <v>19098533.539652094</v>
      </c>
      <c r="W57" s="86">
        <f t="shared" si="1"/>
        <v>1591544</v>
      </c>
    </row>
    <row r="58" spans="1:23" x14ac:dyDescent="0.25">
      <c r="A58" s="64">
        <v>145</v>
      </c>
      <c r="B58" s="20" t="s">
        <v>56</v>
      </c>
      <c r="C58" s="18">
        <v>12187</v>
      </c>
      <c r="D58" s="18">
        <v>46501783.410000004</v>
      </c>
      <c r="E58" s="18">
        <v>16477394.3592324</v>
      </c>
      <c r="F58" s="18">
        <v>1433112.6218583414</v>
      </c>
      <c r="G58" s="18">
        <v>64412290.391090751</v>
      </c>
      <c r="H58" s="48">
        <v>3654.72</v>
      </c>
      <c r="I58" s="6">
        <v>44540072.640000001</v>
      </c>
      <c r="J58" s="6">
        <v>19872217.75109075</v>
      </c>
      <c r="K58" s="60">
        <v>188159.28333539091</v>
      </c>
      <c r="L58" s="18">
        <v>-1857754.9169605682</v>
      </c>
      <c r="M58" s="15">
        <v>18202622.117465574</v>
      </c>
      <c r="N58" s="61">
        <v>8047162.9073627386</v>
      </c>
      <c r="O58" s="233">
        <v>26249785.024828315</v>
      </c>
      <c r="Q58" s="147"/>
      <c r="R58" s="137">
        <v>26249785.024828315</v>
      </c>
      <c r="S58" s="285">
        <v>5712402.461072702</v>
      </c>
      <c r="T58" s="353">
        <v>-104290.25264000005</v>
      </c>
      <c r="V58" s="55">
        <f t="shared" si="0"/>
        <v>31857897.233261015</v>
      </c>
      <c r="W58" s="86">
        <f t="shared" si="1"/>
        <v>2654825</v>
      </c>
    </row>
    <row r="59" spans="1:23" x14ac:dyDescent="0.25">
      <c r="A59" s="64">
        <v>146</v>
      </c>
      <c r="B59" s="20" t="s">
        <v>57</v>
      </c>
      <c r="C59" s="18">
        <v>4973</v>
      </c>
      <c r="D59" s="18">
        <v>18415617.039999999</v>
      </c>
      <c r="E59" s="18">
        <v>10388406.164451592</v>
      </c>
      <c r="F59" s="18">
        <v>3306578.2506545968</v>
      </c>
      <c r="G59" s="18">
        <v>32110601.455106188</v>
      </c>
      <c r="H59" s="48">
        <v>3654.72</v>
      </c>
      <c r="I59" s="6">
        <v>18174922.559999999</v>
      </c>
      <c r="J59" s="6">
        <v>13935678.895106189</v>
      </c>
      <c r="K59" s="60">
        <v>2342475.3913193704</v>
      </c>
      <c r="L59" s="18">
        <v>-476885.62938902481</v>
      </c>
      <c r="M59" s="15">
        <v>15801268.657036534</v>
      </c>
      <c r="N59" s="61">
        <v>3175196.1946881707</v>
      </c>
      <c r="O59" s="233">
        <v>18976464.851724703</v>
      </c>
      <c r="Q59" s="147"/>
      <c r="R59" s="137">
        <v>18976464.851724703</v>
      </c>
      <c r="S59" s="285">
        <v>2938718.9218635377</v>
      </c>
      <c r="T59" s="353">
        <v>44790.977899999998</v>
      </c>
      <c r="V59" s="55">
        <f t="shared" si="0"/>
        <v>21959974.751488239</v>
      </c>
      <c r="W59" s="86">
        <f t="shared" si="1"/>
        <v>1829998</v>
      </c>
    </row>
    <row r="60" spans="1:23" x14ac:dyDescent="0.25">
      <c r="A60" s="64">
        <v>148</v>
      </c>
      <c r="B60" s="20" t="s">
        <v>58</v>
      </c>
      <c r="C60" s="18">
        <v>6930</v>
      </c>
      <c r="D60" s="18">
        <v>21937707.27</v>
      </c>
      <c r="E60" s="18">
        <v>8792694.2428695858</v>
      </c>
      <c r="F60" s="18">
        <v>6886350.8768607732</v>
      </c>
      <c r="G60" s="18">
        <v>37616752.389730357</v>
      </c>
      <c r="H60" s="48">
        <v>3654.72</v>
      </c>
      <c r="I60" s="6">
        <v>25327209.599999998</v>
      </c>
      <c r="J60" s="6">
        <v>12289542.789730359</v>
      </c>
      <c r="K60" s="60">
        <v>8586826.0823935717</v>
      </c>
      <c r="L60" s="18">
        <v>-171575.80101260543</v>
      </c>
      <c r="M60" s="15">
        <v>20704793.071111325</v>
      </c>
      <c r="N60" s="61">
        <v>1797719.8494495815</v>
      </c>
      <c r="O60" s="233">
        <v>22502512.920560908</v>
      </c>
      <c r="Q60" s="147"/>
      <c r="R60" s="137">
        <v>22502512.920560908</v>
      </c>
      <c r="S60" s="285">
        <v>3147376.9648062866</v>
      </c>
      <c r="T60" s="353">
        <v>30041.900200000004</v>
      </c>
      <c r="V60" s="55">
        <f t="shared" si="0"/>
        <v>25679931.78556719</v>
      </c>
      <c r="W60" s="86">
        <f t="shared" si="1"/>
        <v>2139994</v>
      </c>
    </row>
    <row r="61" spans="1:23" x14ac:dyDescent="0.25">
      <c r="A61" s="64">
        <v>149</v>
      </c>
      <c r="B61" s="20" t="s">
        <v>59</v>
      </c>
      <c r="C61" s="18">
        <v>5403</v>
      </c>
      <c r="D61" s="18">
        <v>19566115.600000001</v>
      </c>
      <c r="E61" s="18">
        <v>5577568.13505169</v>
      </c>
      <c r="F61" s="18">
        <v>2066883.2877036757</v>
      </c>
      <c r="G61" s="18">
        <v>27210567.022755366</v>
      </c>
      <c r="H61" s="48">
        <v>3654.72</v>
      </c>
      <c r="I61" s="6">
        <v>19746452.16</v>
      </c>
      <c r="J61" s="6">
        <v>7464114.8627553657</v>
      </c>
      <c r="K61" s="60">
        <v>51486.972552998486</v>
      </c>
      <c r="L61" s="18">
        <v>-878034.84066400141</v>
      </c>
      <c r="M61" s="15">
        <v>6637566.9946443634</v>
      </c>
      <c r="N61" s="61">
        <v>-441982.55914915114</v>
      </c>
      <c r="O61" s="233">
        <v>6195584.4354952127</v>
      </c>
      <c r="Q61" s="147"/>
      <c r="R61" s="137">
        <v>6195584.4354952127</v>
      </c>
      <c r="S61" s="285">
        <v>2223472.4742711233</v>
      </c>
      <c r="T61" s="353">
        <v>-2440584.9411800005</v>
      </c>
      <c r="V61" s="55">
        <f t="shared" si="0"/>
        <v>5978471.968586335</v>
      </c>
      <c r="W61" s="86">
        <f t="shared" si="1"/>
        <v>498206</v>
      </c>
    </row>
    <row r="62" spans="1:23" x14ac:dyDescent="0.25">
      <c r="A62" s="64">
        <v>151</v>
      </c>
      <c r="B62" s="20" t="s">
        <v>60</v>
      </c>
      <c r="C62" s="18">
        <v>1976</v>
      </c>
      <c r="D62" s="18">
        <v>7549761.4700000007</v>
      </c>
      <c r="E62" s="18">
        <v>3552095.2436867147</v>
      </c>
      <c r="F62" s="18">
        <v>820059.59381222574</v>
      </c>
      <c r="G62" s="18">
        <v>11921916.307498941</v>
      </c>
      <c r="H62" s="48">
        <v>3654.72</v>
      </c>
      <c r="I62" s="6">
        <v>7221726.7199999997</v>
      </c>
      <c r="J62" s="6">
        <v>4700189.5874989415</v>
      </c>
      <c r="K62" s="60">
        <v>267769.5405611298</v>
      </c>
      <c r="L62" s="18">
        <v>-251352.78584065745</v>
      </c>
      <c r="M62" s="15">
        <v>4716606.3422194133</v>
      </c>
      <c r="N62" s="61">
        <v>1963123.1691264301</v>
      </c>
      <c r="O62" s="233">
        <v>6679729.5113458429</v>
      </c>
      <c r="Q62" s="147"/>
      <c r="R62" s="137">
        <v>6679729.5113458429</v>
      </c>
      <c r="S62" s="285">
        <v>1394576.5312169497</v>
      </c>
      <c r="T62" s="353">
        <v>-14300.488239999999</v>
      </c>
      <c r="V62" s="55">
        <f t="shared" si="0"/>
        <v>8060005.5543227922</v>
      </c>
      <c r="W62" s="86">
        <f t="shared" si="1"/>
        <v>671667</v>
      </c>
    </row>
    <row r="63" spans="1:23" x14ac:dyDescent="0.25">
      <c r="A63" s="64">
        <v>152</v>
      </c>
      <c r="B63" s="20" t="s">
        <v>61</v>
      </c>
      <c r="C63" s="18">
        <v>4601</v>
      </c>
      <c r="D63" s="18">
        <v>17909905.559999999</v>
      </c>
      <c r="E63" s="18">
        <v>6486219.5612745816</v>
      </c>
      <c r="F63" s="18">
        <v>693633.25423248427</v>
      </c>
      <c r="G63" s="18">
        <v>25089758.375507064</v>
      </c>
      <c r="H63" s="48">
        <v>3654.72</v>
      </c>
      <c r="I63" s="6">
        <v>16815366.719999999</v>
      </c>
      <c r="J63" s="6">
        <v>8274391.6555070654</v>
      </c>
      <c r="K63" s="60">
        <v>97360.838287186227</v>
      </c>
      <c r="L63" s="18">
        <v>-670294.50741091406</v>
      </c>
      <c r="M63" s="15">
        <v>7701457.9863833375</v>
      </c>
      <c r="N63" s="61">
        <v>3623520.0486513665</v>
      </c>
      <c r="O63" s="233">
        <v>11324978.035034705</v>
      </c>
      <c r="Q63" s="147"/>
      <c r="R63" s="137">
        <v>11324978.035034705</v>
      </c>
      <c r="S63" s="285">
        <v>2526872.3044801541</v>
      </c>
      <c r="T63" s="353">
        <v>66540.769900000014</v>
      </c>
      <c r="V63" s="55">
        <f t="shared" si="0"/>
        <v>13918391.109414859</v>
      </c>
      <c r="W63" s="86">
        <f t="shared" si="1"/>
        <v>1159866</v>
      </c>
    </row>
    <row r="64" spans="1:23" x14ac:dyDescent="0.25">
      <c r="A64" s="64">
        <v>153</v>
      </c>
      <c r="B64" s="20" t="s">
        <v>62</v>
      </c>
      <c r="C64" s="18">
        <v>26932</v>
      </c>
      <c r="D64" s="18">
        <v>94495363.620000005</v>
      </c>
      <c r="E64" s="18">
        <v>43891242.328241907</v>
      </c>
      <c r="F64" s="18">
        <v>7592733.5078891013</v>
      </c>
      <c r="G64" s="18">
        <v>145979339.45613101</v>
      </c>
      <c r="H64" s="48">
        <v>3654.72</v>
      </c>
      <c r="I64" s="6">
        <v>98428919.039999992</v>
      </c>
      <c r="J64" s="6">
        <v>47550420.41613102</v>
      </c>
      <c r="K64" s="60">
        <v>1159354.3173544374</v>
      </c>
      <c r="L64" s="18">
        <v>-5082300.5768818222</v>
      </c>
      <c r="M64" s="15">
        <v>43627474.156603634</v>
      </c>
      <c r="N64" s="61">
        <v>7468064.8651833571</v>
      </c>
      <c r="O64" s="233">
        <v>51095539.021786988</v>
      </c>
      <c r="Q64" s="147"/>
      <c r="R64" s="137">
        <v>51095539.021786988</v>
      </c>
      <c r="S64" s="285">
        <v>10738258.048470972</v>
      </c>
      <c r="T64" s="353">
        <v>-796398.54004399979</v>
      </c>
      <c r="V64" s="55">
        <f t="shared" si="0"/>
        <v>61037398.53021396</v>
      </c>
      <c r="W64" s="86">
        <f t="shared" si="1"/>
        <v>5086450</v>
      </c>
    </row>
    <row r="65" spans="1:23" x14ac:dyDescent="0.25">
      <c r="A65" s="64">
        <v>165</v>
      </c>
      <c r="B65" s="20" t="s">
        <v>63</v>
      </c>
      <c r="C65" s="18">
        <v>16447</v>
      </c>
      <c r="D65" s="18">
        <v>58386508.030000001</v>
      </c>
      <c r="E65" s="18">
        <v>18535879.624194238</v>
      </c>
      <c r="F65" s="18">
        <v>2905649.9957738011</v>
      </c>
      <c r="G65" s="18">
        <v>79828037.649968043</v>
      </c>
      <c r="H65" s="48">
        <v>3654.72</v>
      </c>
      <c r="I65" s="6">
        <v>60109179.839999996</v>
      </c>
      <c r="J65" s="6">
        <v>19718857.809968047</v>
      </c>
      <c r="K65" s="60">
        <v>365154.94480689691</v>
      </c>
      <c r="L65" s="18">
        <v>-2418974.2492682966</v>
      </c>
      <c r="M65" s="15">
        <v>17665038.505506646</v>
      </c>
      <c r="N65" s="61">
        <v>5121876.8095450457</v>
      </c>
      <c r="O65" s="233">
        <v>22786915.31505169</v>
      </c>
      <c r="Q65" s="147"/>
      <c r="R65" s="137">
        <v>22786915.31505169</v>
      </c>
      <c r="S65" s="285">
        <v>6579065.6792007992</v>
      </c>
      <c r="T65" s="353">
        <v>124245.68679999997</v>
      </c>
      <c r="V65" s="55">
        <f t="shared" si="0"/>
        <v>29490226.681052487</v>
      </c>
      <c r="W65" s="86">
        <f t="shared" si="1"/>
        <v>2457519</v>
      </c>
    </row>
    <row r="66" spans="1:23" x14ac:dyDescent="0.25">
      <c r="A66" s="64">
        <v>167</v>
      </c>
      <c r="B66" s="20" t="s">
        <v>64</v>
      </c>
      <c r="C66" s="18">
        <v>76551</v>
      </c>
      <c r="D66" s="18">
        <v>245352630.20999998</v>
      </c>
      <c r="E66" s="18">
        <v>101224851.18301676</v>
      </c>
      <c r="F66" s="18">
        <v>20097258.794285525</v>
      </c>
      <c r="G66" s="18">
        <v>366674740.18730229</v>
      </c>
      <c r="H66" s="48">
        <v>3654.72</v>
      </c>
      <c r="I66" s="6">
        <v>279772470.71999997</v>
      </c>
      <c r="J66" s="6">
        <v>86902269.467302322</v>
      </c>
      <c r="K66" s="60">
        <v>3858380.4521331405</v>
      </c>
      <c r="L66" s="18">
        <v>-12295070.264576467</v>
      </c>
      <c r="M66" s="15">
        <v>78465579.654858992</v>
      </c>
      <c r="N66" s="61">
        <v>41043786.700901099</v>
      </c>
      <c r="O66" s="233">
        <v>119509366.3557601</v>
      </c>
      <c r="Q66" s="147"/>
      <c r="R66" s="137">
        <v>119509366.3557601</v>
      </c>
      <c r="S66" s="285">
        <v>33815831.535725646</v>
      </c>
      <c r="T66" s="353">
        <v>-10216682.044704</v>
      </c>
      <c r="V66" s="55">
        <f t="shared" si="0"/>
        <v>143108515.84678176</v>
      </c>
      <c r="W66" s="86">
        <f t="shared" si="1"/>
        <v>11925710</v>
      </c>
    </row>
    <row r="67" spans="1:23" x14ac:dyDescent="0.25">
      <c r="A67" s="64">
        <v>169</v>
      </c>
      <c r="B67" s="20" t="s">
        <v>65</v>
      </c>
      <c r="C67" s="18">
        <v>5195</v>
      </c>
      <c r="D67" s="18">
        <v>18809813.470000003</v>
      </c>
      <c r="E67" s="18">
        <v>5707326.2232240355</v>
      </c>
      <c r="F67" s="18">
        <v>907644.89741662354</v>
      </c>
      <c r="G67" s="18">
        <v>25424784.590640664</v>
      </c>
      <c r="H67" s="48">
        <v>3654.72</v>
      </c>
      <c r="I67" s="6">
        <v>18986270.399999999</v>
      </c>
      <c r="J67" s="6">
        <v>6438514.1906406656</v>
      </c>
      <c r="K67" s="60">
        <v>131129.42954911821</v>
      </c>
      <c r="L67" s="18">
        <v>-502087.91795575165</v>
      </c>
      <c r="M67" s="15">
        <v>6067555.7022340326</v>
      </c>
      <c r="N67" s="61">
        <v>2349076.4404167994</v>
      </c>
      <c r="O67" s="233">
        <v>8416632.1426508315</v>
      </c>
      <c r="Q67" s="147"/>
      <c r="R67" s="137">
        <v>8416632.1426508315</v>
      </c>
      <c r="S67" s="285">
        <v>2465383.5023070564</v>
      </c>
      <c r="T67" s="353">
        <v>-44206.452240000013</v>
      </c>
      <c r="V67" s="55">
        <f t="shared" si="0"/>
        <v>10837809.192717889</v>
      </c>
      <c r="W67" s="86">
        <f t="shared" si="1"/>
        <v>903151</v>
      </c>
    </row>
    <row r="68" spans="1:23" x14ac:dyDescent="0.25">
      <c r="A68" s="64">
        <v>171</v>
      </c>
      <c r="B68" s="20" t="s">
        <v>66</v>
      </c>
      <c r="C68" s="18">
        <v>4812</v>
      </c>
      <c r="D68" s="18">
        <v>16974645.810000002</v>
      </c>
      <c r="E68" s="18">
        <v>7313591.6786250006</v>
      </c>
      <c r="F68" s="18">
        <v>1245473.8020366081</v>
      </c>
      <c r="G68" s="18">
        <v>25533711.290661614</v>
      </c>
      <c r="H68" s="48">
        <v>3654.72</v>
      </c>
      <c r="I68" s="6">
        <v>17586512.640000001</v>
      </c>
      <c r="J68" s="6">
        <v>7947198.6506616138</v>
      </c>
      <c r="K68" s="60">
        <v>120437.19383252917</v>
      </c>
      <c r="L68" s="18">
        <v>-823747.40131855349</v>
      </c>
      <c r="M68" s="15">
        <v>7243888.4431755887</v>
      </c>
      <c r="N68" s="61">
        <v>2937966.2398217167</v>
      </c>
      <c r="O68" s="233">
        <v>10181854.682997305</v>
      </c>
      <c r="Q68" s="147"/>
      <c r="R68" s="137">
        <v>10181854.682997305</v>
      </c>
      <c r="S68" s="285">
        <v>2597581.2883356772</v>
      </c>
      <c r="T68" s="353">
        <v>-157264.58978000001</v>
      </c>
      <c r="V68" s="55">
        <f t="shared" si="0"/>
        <v>12622171.381552983</v>
      </c>
      <c r="W68" s="86">
        <f t="shared" si="1"/>
        <v>1051848</v>
      </c>
    </row>
    <row r="69" spans="1:23" x14ac:dyDescent="0.25">
      <c r="A69" s="64">
        <v>172</v>
      </c>
      <c r="B69" s="20" t="s">
        <v>67</v>
      </c>
      <c r="C69" s="18">
        <v>4467</v>
      </c>
      <c r="D69" s="18">
        <v>16689810.609999999</v>
      </c>
      <c r="E69" s="18">
        <v>7320266.3672947399</v>
      </c>
      <c r="F69" s="18">
        <v>1538000.5193906415</v>
      </c>
      <c r="G69" s="18">
        <v>25548077.496685382</v>
      </c>
      <c r="H69" s="48">
        <v>3654.72</v>
      </c>
      <c r="I69" s="6">
        <v>16325634.239999998</v>
      </c>
      <c r="J69" s="6">
        <v>9222443.2566853836</v>
      </c>
      <c r="K69" s="60">
        <v>614515.56813354359</v>
      </c>
      <c r="L69" s="18">
        <v>-653960.11645144422</v>
      </c>
      <c r="M69" s="15">
        <v>9182998.7083674837</v>
      </c>
      <c r="N69" s="61">
        <v>3499403.1803284115</v>
      </c>
      <c r="O69" s="233">
        <v>12682401.888695896</v>
      </c>
      <c r="Q69" s="147"/>
      <c r="R69" s="137">
        <v>12682401.888695896</v>
      </c>
      <c r="S69" s="285">
        <v>2630361.7671179031</v>
      </c>
      <c r="T69" s="353">
        <v>-30925.48550000001</v>
      </c>
      <c r="V69" s="55">
        <f t="shared" si="0"/>
        <v>15281838.170313798</v>
      </c>
      <c r="W69" s="86">
        <f t="shared" si="1"/>
        <v>1273487</v>
      </c>
    </row>
    <row r="70" spans="1:23" x14ac:dyDescent="0.25">
      <c r="A70" s="64">
        <v>176</v>
      </c>
      <c r="B70" s="20" t="s">
        <v>68</v>
      </c>
      <c r="C70" s="18">
        <v>4709</v>
      </c>
      <c r="D70" s="18">
        <v>16955523.34</v>
      </c>
      <c r="E70" s="18">
        <v>9452544.9726556074</v>
      </c>
      <c r="F70" s="18">
        <v>2210855.1866661035</v>
      </c>
      <c r="G70" s="18">
        <v>28618923.49932171</v>
      </c>
      <c r="H70" s="48">
        <v>3654.72</v>
      </c>
      <c r="I70" s="6">
        <v>17210076.48</v>
      </c>
      <c r="J70" s="6">
        <v>11408847.01932171</v>
      </c>
      <c r="K70" s="60">
        <v>1820763.5714597814</v>
      </c>
      <c r="L70" s="18">
        <v>-131466.84042520187</v>
      </c>
      <c r="M70" s="15">
        <v>13098143.750356289</v>
      </c>
      <c r="N70" s="61">
        <v>4791049.629683624</v>
      </c>
      <c r="O70" s="233">
        <v>17889193.380039912</v>
      </c>
      <c r="Q70" s="147"/>
      <c r="R70" s="137">
        <v>17889193.380039912</v>
      </c>
      <c r="S70" s="285">
        <v>2815317.743034909</v>
      </c>
      <c r="T70" s="353">
        <v>-119759.7922</v>
      </c>
      <c r="V70" s="55">
        <f t="shared" si="0"/>
        <v>20584751.330874823</v>
      </c>
      <c r="W70" s="86">
        <f t="shared" si="1"/>
        <v>1715396</v>
      </c>
    </row>
    <row r="71" spans="1:23" x14ac:dyDescent="0.25">
      <c r="A71" s="64">
        <v>177</v>
      </c>
      <c r="B71" s="20" t="s">
        <v>69</v>
      </c>
      <c r="C71" s="18">
        <v>1884</v>
      </c>
      <c r="D71" s="18">
        <v>7246277.1399999997</v>
      </c>
      <c r="E71" s="18">
        <v>2357736.1086054253</v>
      </c>
      <c r="F71" s="18">
        <v>419157.2373970109</v>
      </c>
      <c r="G71" s="18">
        <v>10023170.486002436</v>
      </c>
      <c r="H71" s="48">
        <v>3654.72</v>
      </c>
      <c r="I71" s="6">
        <v>6885492.4799999995</v>
      </c>
      <c r="J71" s="6">
        <v>3137678.0060024364</v>
      </c>
      <c r="K71" s="60">
        <v>74742.832963733978</v>
      </c>
      <c r="L71" s="18">
        <v>-107208.30540876172</v>
      </c>
      <c r="M71" s="15">
        <v>3105212.5335574085</v>
      </c>
      <c r="N71" s="61">
        <v>766456.96983776242</v>
      </c>
      <c r="O71" s="233">
        <v>3871669.5033951709</v>
      </c>
      <c r="Q71" s="147"/>
      <c r="R71" s="137">
        <v>3871669.5033951709</v>
      </c>
      <c r="S71" s="285">
        <v>1013549.2441377427</v>
      </c>
      <c r="T71" s="353">
        <v>-48937.032000000007</v>
      </c>
      <c r="V71" s="55">
        <f t="shared" si="0"/>
        <v>4836281.7155329138</v>
      </c>
      <c r="W71" s="86">
        <f t="shared" si="1"/>
        <v>403023</v>
      </c>
    </row>
    <row r="72" spans="1:23" x14ac:dyDescent="0.25">
      <c r="A72" s="64">
        <v>178</v>
      </c>
      <c r="B72" s="20" t="s">
        <v>70</v>
      </c>
      <c r="C72" s="18">
        <v>6225</v>
      </c>
      <c r="D72" s="18">
        <v>23245503.780000001</v>
      </c>
      <c r="E72" s="18">
        <v>12053254.005488219</v>
      </c>
      <c r="F72" s="18">
        <v>1831219.0287983238</v>
      </c>
      <c r="G72" s="18">
        <v>37129976.814286545</v>
      </c>
      <c r="H72" s="48">
        <v>3654.72</v>
      </c>
      <c r="I72" s="6">
        <v>22750632</v>
      </c>
      <c r="J72" s="6">
        <v>14379344.814286545</v>
      </c>
      <c r="K72" s="60">
        <v>801567.30213092291</v>
      </c>
      <c r="L72" s="18">
        <v>-916268.47163168201</v>
      </c>
      <c r="M72" s="15">
        <v>14264643.644785786</v>
      </c>
      <c r="N72" s="61">
        <v>5135795.2984180637</v>
      </c>
      <c r="O72" s="233">
        <v>19400438.943203852</v>
      </c>
      <c r="Q72" s="147"/>
      <c r="R72" s="137">
        <v>19400438.943203852</v>
      </c>
      <c r="S72" s="285">
        <v>3781746.9700938128</v>
      </c>
      <c r="T72" s="353">
        <v>-30272.991739999969</v>
      </c>
      <c r="V72" s="55">
        <f t="shared" si="0"/>
        <v>23151912.921557665</v>
      </c>
      <c r="W72" s="86">
        <f t="shared" si="1"/>
        <v>1929326</v>
      </c>
    </row>
    <row r="73" spans="1:23" x14ac:dyDescent="0.25">
      <c r="A73" s="64">
        <v>179</v>
      </c>
      <c r="B73" s="20" t="s">
        <v>71</v>
      </c>
      <c r="C73" s="18">
        <v>141305</v>
      </c>
      <c r="D73" s="18">
        <v>449958352.38999999</v>
      </c>
      <c r="E73" s="18">
        <v>159458263.39859959</v>
      </c>
      <c r="F73" s="18">
        <v>32237417.159985173</v>
      </c>
      <c r="G73" s="18">
        <v>641654032.94858479</v>
      </c>
      <c r="H73" s="48">
        <v>3654.72</v>
      </c>
      <c r="I73" s="6">
        <v>516430209.59999996</v>
      </c>
      <c r="J73" s="6">
        <v>125223823.34858483</v>
      </c>
      <c r="K73" s="60">
        <v>6304610.4570994582</v>
      </c>
      <c r="L73" s="18">
        <v>-27291606.703915868</v>
      </c>
      <c r="M73" s="15">
        <v>104236827.10176842</v>
      </c>
      <c r="N73" s="61">
        <v>52089690.186789371</v>
      </c>
      <c r="O73" s="233">
        <v>156326517.2885578</v>
      </c>
      <c r="Q73" s="147"/>
      <c r="R73" s="137">
        <v>156326517.2885578</v>
      </c>
      <c r="S73" s="285">
        <v>56358139.390744321</v>
      </c>
      <c r="T73" s="353">
        <v>-9978935.0683520027</v>
      </c>
      <c r="V73" s="55">
        <f t="shared" si="0"/>
        <v>202705721.61095011</v>
      </c>
      <c r="W73" s="86">
        <f t="shared" si="1"/>
        <v>16892143</v>
      </c>
    </row>
    <row r="74" spans="1:23" x14ac:dyDescent="0.25">
      <c r="A74" s="64">
        <v>181</v>
      </c>
      <c r="B74" s="20" t="s">
        <v>72</v>
      </c>
      <c r="C74" s="18">
        <v>1809</v>
      </c>
      <c r="D74" s="18">
        <v>6808992.4299999997</v>
      </c>
      <c r="E74" s="18">
        <v>2173603.8685814543</v>
      </c>
      <c r="F74" s="18">
        <v>404359.49690935831</v>
      </c>
      <c r="G74" s="18">
        <v>9386955.7954908125</v>
      </c>
      <c r="H74" s="48">
        <v>3654.72</v>
      </c>
      <c r="I74" s="6">
        <v>6611388.4799999995</v>
      </c>
      <c r="J74" s="6">
        <v>2775567.315490813</v>
      </c>
      <c r="K74" s="60">
        <v>30456.628830940888</v>
      </c>
      <c r="L74" s="18">
        <v>-109724.27413513449</v>
      </c>
      <c r="M74" s="15">
        <v>2696299.6701866193</v>
      </c>
      <c r="N74" s="61">
        <v>1860255.7747875608</v>
      </c>
      <c r="O74" s="233">
        <v>4556555.4449741803</v>
      </c>
      <c r="Q74" s="147"/>
      <c r="R74" s="137">
        <v>4556555.4449741803</v>
      </c>
      <c r="S74" s="285">
        <v>1171768.601085946</v>
      </c>
      <c r="T74" s="353">
        <v>-75716.463400000008</v>
      </c>
      <c r="V74" s="55">
        <f t="shared" si="0"/>
        <v>5652607.5826601265</v>
      </c>
      <c r="W74" s="86">
        <f t="shared" si="1"/>
        <v>471051</v>
      </c>
    </row>
    <row r="75" spans="1:23" x14ac:dyDescent="0.25">
      <c r="A75" s="64">
        <v>182</v>
      </c>
      <c r="B75" s="20" t="s">
        <v>73</v>
      </c>
      <c r="C75" s="18">
        <v>20607</v>
      </c>
      <c r="D75" s="18">
        <v>74112257.010000005</v>
      </c>
      <c r="E75" s="18">
        <v>32526337.299137685</v>
      </c>
      <c r="F75" s="18">
        <v>4673530.8908515628</v>
      </c>
      <c r="G75" s="18">
        <v>111312125.19998924</v>
      </c>
      <c r="H75" s="48">
        <v>3654.72</v>
      </c>
      <c r="I75" s="6">
        <v>75312815.039999992</v>
      </c>
      <c r="J75" s="6">
        <v>35999310.159989253</v>
      </c>
      <c r="K75" s="60">
        <v>843365.6419690944</v>
      </c>
      <c r="L75" s="18">
        <v>-2916741.4637028738</v>
      </c>
      <c r="M75" s="15">
        <v>33925934.338255472</v>
      </c>
      <c r="N75" s="61">
        <v>4017261.1059717229</v>
      </c>
      <c r="O75" s="233">
        <v>37943195.444227196</v>
      </c>
      <c r="Q75" s="147"/>
      <c r="R75" s="137">
        <v>37943195.444227196</v>
      </c>
      <c r="S75" s="285">
        <v>9135663.3648623936</v>
      </c>
      <c r="T75" s="353">
        <v>-26602.714340000006</v>
      </c>
      <c r="V75" s="55">
        <f t="shared" si="0"/>
        <v>47052256.094749585</v>
      </c>
      <c r="W75" s="86">
        <f t="shared" si="1"/>
        <v>3921021</v>
      </c>
    </row>
    <row r="76" spans="1:23" x14ac:dyDescent="0.25">
      <c r="A76" s="64">
        <v>186</v>
      </c>
      <c r="B76" s="20" t="s">
        <v>74</v>
      </c>
      <c r="C76" s="18">
        <v>43410</v>
      </c>
      <c r="D76" s="18">
        <v>139682421.81</v>
      </c>
      <c r="E76" s="18">
        <v>44971369.042744674</v>
      </c>
      <c r="F76" s="18">
        <v>9511614.9703356531</v>
      </c>
      <c r="G76" s="18">
        <v>194165405.82308033</v>
      </c>
      <c r="H76" s="48">
        <v>3654.72</v>
      </c>
      <c r="I76" s="6">
        <v>158651395.19999999</v>
      </c>
      <c r="J76" s="6">
        <v>35514010.623080343</v>
      </c>
      <c r="K76" s="60">
        <v>717096.23924428714</v>
      </c>
      <c r="L76" s="18">
        <v>-9382956.0491783563</v>
      </c>
      <c r="M76" s="15">
        <v>26848150.813146278</v>
      </c>
      <c r="N76" s="61">
        <v>-5372280.4649286484</v>
      </c>
      <c r="O76" s="233">
        <v>21475870.348217629</v>
      </c>
      <c r="Q76" s="147"/>
      <c r="R76" s="137">
        <v>21475870.348217629</v>
      </c>
      <c r="S76" s="285">
        <v>13587354.24979341</v>
      </c>
      <c r="T76" s="353">
        <v>-1612641.0465640002</v>
      </c>
      <c r="V76" s="55">
        <f t="shared" si="0"/>
        <v>33450583.551447038</v>
      </c>
      <c r="W76" s="86">
        <f t="shared" si="1"/>
        <v>2787549</v>
      </c>
    </row>
    <row r="77" spans="1:23" x14ac:dyDescent="0.25">
      <c r="A77" s="64">
        <v>202</v>
      </c>
      <c r="B77" s="20" t="s">
        <v>75</v>
      </c>
      <c r="C77" s="18">
        <v>33458</v>
      </c>
      <c r="D77" s="18">
        <v>117934993.89000002</v>
      </c>
      <c r="E77" s="18">
        <v>32081377.695099201</v>
      </c>
      <c r="F77" s="18">
        <v>5979558.80597491</v>
      </c>
      <c r="G77" s="18">
        <v>155995930.39107412</v>
      </c>
      <c r="H77" s="48">
        <v>3654.72</v>
      </c>
      <c r="I77" s="6">
        <v>122279621.75999999</v>
      </c>
      <c r="J77" s="6">
        <v>33716308.631074131</v>
      </c>
      <c r="K77" s="60">
        <v>546916.32028230652</v>
      </c>
      <c r="L77" s="18">
        <v>-5795136.7636383064</v>
      </c>
      <c r="M77" s="15">
        <v>28468088.187718134</v>
      </c>
      <c r="N77" s="61">
        <v>-3478271.4268731037</v>
      </c>
      <c r="O77" s="233">
        <v>24989816.760845032</v>
      </c>
      <c r="Q77" s="147"/>
      <c r="R77" s="137">
        <v>24989816.760845032</v>
      </c>
      <c r="S77" s="285">
        <v>9990237.8301775251</v>
      </c>
      <c r="T77" s="353">
        <v>-2121724.8342879997</v>
      </c>
      <c r="V77" s="55">
        <f t="shared" si="0"/>
        <v>32858329.756734557</v>
      </c>
      <c r="W77" s="86">
        <f t="shared" si="1"/>
        <v>2738194</v>
      </c>
    </row>
    <row r="78" spans="1:23" x14ac:dyDescent="0.25">
      <c r="A78" s="64">
        <v>204</v>
      </c>
      <c r="B78" s="20" t="s">
        <v>76</v>
      </c>
      <c r="C78" s="18">
        <v>2990</v>
      </c>
      <c r="D78" s="18">
        <v>11074707.560000001</v>
      </c>
      <c r="E78" s="18">
        <v>6922164.7389666988</v>
      </c>
      <c r="F78" s="18">
        <v>1098352.4390945795</v>
      </c>
      <c r="G78" s="18">
        <v>19095224.738061279</v>
      </c>
      <c r="H78" s="48">
        <v>3654.72</v>
      </c>
      <c r="I78" s="6">
        <v>10927612.799999999</v>
      </c>
      <c r="J78" s="6">
        <v>8167611.9380612802</v>
      </c>
      <c r="K78" s="60">
        <v>262677.41330699157</v>
      </c>
      <c r="L78" s="18">
        <v>-687683.37579203211</v>
      </c>
      <c r="M78" s="15">
        <v>7742605.9755762387</v>
      </c>
      <c r="N78" s="61">
        <v>3185120.2432992775</v>
      </c>
      <c r="O78" s="233">
        <v>10927726.218875516</v>
      </c>
      <c r="Q78" s="147"/>
      <c r="R78" s="137">
        <v>10927726.218875516</v>
      </c>
      <c r="S78" s="285">
        <v>1757255.779646328</v>
      </c>
      <c r="T78" s="353">
        <v>-1102673.6735399999</v>
      </c>
      <c r="V78" s="55">
        <f t="shared" si="0"/>
        <v>11582308.324981844</v>
      </c>
      <c r="W78" s="86">
        <f t="shared" si="1"/>
        <v>965192</v>
      </c>
    </row>
    <row r="79" spans="1:23" x14ac:dyDescent="0.25">
      <c r="A79" s="64">
        <v>205</v>
      </c>
      <c r="B79" s="20" t="s">
        <v>77</v>
      </c>
      <c r="C79" s="18">
        <v>36973</v>
      </c>
      <c r="D79" s="18">
        <v>127312160.49000001</v>
      </c>
      <c r="E79" s="18">
        <v>54947927.16318579</v>
      </c>
      <c r="F79" s="18">
        <v>7747258.9749595113</v>
      </c>
      <c r="G79" s="18">
        <v>190007346.62814531</v>
      </c>
      <c r="H79" s="48">
        <v>3654.72</v>
      </c>
      <c r="I79" s="6">
        <v>135125962.56</v>
      </c>
      <c r="J79" s="6">
        <v>54881384.068145305</v>
      </c>
      <c r="K79" s="60">
        <v>2467142.1032214374</v>
      </c>
      <c r="L79" s="18">
        <v>-4906854.8446927313</v>
      </c>
      <c r="M79" s="15">
        <v>52441671.326674014</v>
      </c>
      <c r="N79" s="61">
        <v>16366906.039978987</v>
      </c>
      <c r="O79" s="233">
        <v>68808577.366652995</v>
      </c>
      <c r="Q79" s="147"/>
      <c r="R79" s="137">
        <v>68808577.366652995</v>
      </c>
      <c r="S79" s="285">
        <v>15596307.184275841</v>
      </c>
      <c r="T79" s="353">
        <v>-151011.52457999991</v>
      </c>
      <c r="V79" s="55">
        <f t="shared" si="0"/>
        <v>84253873.026348829</v>
      </c>
      <c r="W79" s="86">
        <f t="shared" si="1"/>
        <v>7021156</v>
      </c>
    </row>
    <row r="80" spans="1:23" x14ac:dyDescent="0.25">
      <c r="A80" s="64">
        <v>208</v>
      </c>
      <c r="B80" s="20" t="s">
        <v>78</v>
      </c>
      <c r="C80" s="18">
        <v>12387</v>
      </c>
      <c r="D80" s="18">
        <v>46948724.080000013</v>
      </c>
      <c r="E80" s="18">
        <v>15259235.204348104</v>
      </c>
      <c r="F80" s="18">
        <v>2306338.0568984658</v>
      </c>
      <c r="G80" s="18">
        <v>64514297.341246583</v>
      </c>
      <c r="H80" s="48">
        <v>3654.72</v>
      </c>
      <c r="I80" s="6">
        <v>45271016.640000001</v>
      </c>
      <c r="J80" s="6">
        <v>19243280.701246582</v>
      </c>
      <c r="K80" s="60">
        <v>431041.59459406807</v>
      </c>
      <c r="L80" s="18">
        <v>-1349633.296853635</v>
      </c>
      <c r="M80" s="15">
        <v>18324688.998987015</v>
      </c>
      <c r="N80" s="61">
        <v>10345690.798041612</v>
      </c>
      <c r="O80" s="233">
        <v>28670379.797028627</v>
      </c>
      <c r="Q80" s="147"/>
      <c r="R80" s="137">
        <v>28670379.797028627</v>
      </c>
      <c r="S80" s="285">
        <v>6291230.0007726178</v>
      </c>
      <c r="T80" s="353">
        <v>-25175.384240000014</v>
      </c>
      <c r="V80" s="55">
        <f t="shared" si="0"/>
        <v>34936434.41356124</v>
      </c>
      <c r="W80" s="86">
        <f t="shared" si="1"/>
        <v>2911370</v>
      </c>
    </row>
    <row r="81" spans="1:23" x14ac:dyDescent="0.25">
      <c r="A81" s="64">
        <v>211</v>
      </c>
      <c r="B81" s="20" t="s">
        <v>79</v>
      </c>
      <c r="C81" s="18">
        <v>31676</v>
      </c>
      <c r="D81" s="18">
        <v>114267315.59999999</v>
      </c>
      <c r="E81" s="18">
        <v>32414292.538050801</v>
      </c>
      <c r="F81" s="18">
        <v>4139515.0003297511</v>
      </c>
      <c r="G81" s="18">
        <v>150821123.13838056</v>
      </c>
      <c r="H81" s="48">
        <v>3654.72</v>
      </c>
      <c r="I81" s="6">
        <v>115766910.72</v>
      </c>
      <c r="J81" s="6">
        <v>35054212.418380558</v>
      </c>
      <c r="K81" s="60">
        <v>518968.25912903226</v>
      </c>
      <c r="L81" s="18">
        <v>-4540338.5092841964</v>
      </c>
      <c r="M81" s="15">
        <v>31032842.168225393</v>
      </c>
      <c r="N81" s="61">
        <v>3289220.2099568648</v>
      </c>
      <c r="O81" s="233">
        <v>34322062.378182255</v>
      </c>
      <c r="Q81" s="147"/>
      <c r="R81" s="137">
        <v>34322062.378182255</v>
      </c>
      <c r="S81" s="285">
        <v>11401691.690927636</v>
      </c>
      <c r="T81" s="353">
        <v>-899251.94704999996</v>
      </c>
      <c r="V81" s="55">
        <f t="shared" ref="V81:V144" si="2">R81+S81+T81</f>
        <v>44824502.122059889</v>
      </c>
      <c r="W81" s="86">
        <f t="shared" ref="W81:W144" si="3">ROUND(V81/12,0)</f>
        <v>3735375</v>
      </c>
    </row>
    <row r="82" spans="1:23" x14ac:dyDescent="0.25">
      <c r="A82" s="64">
        <v>213</v>
      </c>
      <c r="B82" s="20" t="s">
        <v>80</v>
      </c>
      <c r="C82" s="18">
        <v>5452</v>
      </c>
      <c r="D82" s="18">
        <v>20525544.219999999</v>
      </c>
      <c r="E82" s="18">
        <v>9699789.3931929842</v>
      </c>
      <c r="F82" s="18">
        <v>1552342.6979039381</v>
      </c>
      <c r="G82" s="18">
        <v>31777676.311096922</v>
      </c>
      <c r="H82" s="48">
        <v>3654.72</v>
      </c>
      <c r="I82" s="6">
        <v>19925533.439999998</v>
      </c>
      <c r="J82" s="6">
        <v>11852142.871096924</v>
      </c>
      <c r="K82" s="60">
        <v>833095.03691623406</v>
      </c>
      <c r="L82" s="18">
        <v>-647966.54408506735</v>
      </c>
      <c r="M82" s="15">
        <v>12037271.363928091</v>
      </c>
      <c r="N82" s="61">
        <v>4043172.2228322588</v>
      </c>
      <c r="O82" s="233">
        <v>16080443.58676035</v>
      </c>
      <c r="Q82" s="147"/>
      <c r="R82" s="137">
        <v>16080443.58676035</v>
      </c>
      <c r="S82" s="285">
        <v>3145246.2229983481</v>
      </c>
      <c r="T82" s="353">
        <v>-190392.24172000002</v>
      </c>
      <c r="V82" s="55">
        <f t="shared" si="2"/>
        <v>19035297.568038698</v>
      </c>
      <c r="W82" s="86">
        <f t="shared" si="3"/>
        <v>1586275</v>
      </c>
    </row>
    <row r="83" spans="1:23" x14ac:dyDescent="0.25">
      <c r="A83" s="64">
        <v>214</v>
      </c>
      <c r="B83" s="20" t="s">
        <v>81</v>
      </c>
      <c r="C83" s="18">
        <v>11471</v>
      </c>
      <c r="D83" s="18">
        <v>39486502.640000001</v>
      </c>
      <c r="E83" s="18">
        <v>14477270.089501057</v>
      </c>
      <c r="F83" s="18">
        <v>2637465.8925456344</v>
      </c>
      <c r="G83" s="18">
        <v>56601238.622046687</v>
      </c>
      <c r="H83" s="48">
        <v>3654.72</v>
      </c>
      <c r="I83" s="6">
        <v>41923293.119999997</v>
      </c>
      <c r="J83" s="6">
        <v>14677945.502046689</v>
      </c>
      <c r="K83" s="60">
        <v>545106.33368814213</v>
      </c>
      <c r="L83" s="18">
        <v>-917830.72533889255</v>
      </c>
      <c r="M83" s="15">
        <v>14305221.110395938</v>
      </c>
      <c r="N83" s="61">
        <v>7974992.9802560601</v>
      </c>
      <c r="O83" s="233">
        <v>22280214.090651996</v>
      </c>
      <c r="Q83" s="147"/>
      <c r="R83" s="137">
        <v>22280214.090651996</v>
      </c>
      <c r="S83" s="285">
        <v>5989291.5679133125</v>
      </c>
      <c r="T83" s="353">
        <v>277581.72040000005</v>
      </c>
      <c r="V83" s="55">
        <f t="shared" si="2"/>
        <v>28547087.378965311</v>
      </c>
      <c r="W83" s="86">
        <f t="shared" si="3"/>
        <v>2378924</v>
      </c>
    </row>
    <row r="84" spans="1:23" x14ac:dyDescent="0.25">
      <c r="A84" s="64">
        <v>216</v>
      </c>
      <c r="B84" s="20" t="s">
        <v>82</v>
      </c>
      <c r="C84" s="18">
        <v>1353</v>
      </c>
      <c r="D84" s="18">
        <v>5494343.2000000002</v>
      </c>
      <c r="E84" s="18">
        <v>2526883.9187230472</v>
      </c>
      <c r="F84" s="18">
        <v>593307.3151477552</v>
      </c>
      <c r="G84" s="18">
        <v>8614534.4338708036</v>
      </c>
      <c r="H84" s="48">
        <v>3654.72</v>
      </c>
      <c r="I84" s="6">
        <v>4944836.16</v>
      </c>
      <c r="J84" s="6">
        <v>3669698.2738708034</v>
      </c>
      <c r="K84" s="60">
        <v>320826.88687418203</v>
      </c>
      <c r="L84" s="18">
        <v>-105742.59194719454</v>
      </c>
      <c r="M84" s="15">
        <v>3884782.5687977909</v>
      </c>
      <c r="N84" s="61">
        <v>1369620.4152693513</v>
      </c>
      <c r="O84" s="233">
        <v>5254402.984067142</v>
      </c>
      <c r="Q84" s="147"/>
      <c r="R84" s="137">
        <v>5254402.984067142</v>
      </c>
      <c r="S84" s="285">
        <v>852503.90196205734</v>
      </c>
      <c r="T84" s="353">
        <v>-4010.1179000000047</v>
      </c>
      <c r="V84" s="55">
        <f t="shared" si="2"/>
        <v>6102896.7681291997</v>
      </c>
      <c r="W84" s="86">
        <f t="shared" si="3"/>
        <v>508575</v>
      </c>
    </row>
    <row r="85" spans="1:23" x14ac:dyDescent="0.25">
      <c r="A85" s="64">
        <v>217</v>
      </c>
      <c r="B85" s="20" t="s">
        <v>83</v>
      </c>
      <c r="C85" s="18">
        <v>5502</v>
      </c>
      <c r="D85" s="18">
        <v>20589605.419999998</v>
      </c>
      <c r="E85" s="18">
        <v>7024283.284137018</v>
      </c>
      <c r="F85" s="18">
        <v>1061010.5606856842</v>
      </c>
      <c r="G85" s="18">
        <v>28674899.264822699</v>
      </c>
      <c r="H85" s="48">
        <v>3654.72</v>
      </c>
      <c r="I85" s="6">
        <v>20108269.439999998</v>
      </c>
      <c r="J85" s="6">
        <v>8566629.8248227015</v>
      </c>
      <c r="K85" s="60">
        <v>201136.69420942393</v>
      </c>
      <c r="L85" s="18">
        <v>-780034.65058431926</v>
      </c>
      <c r="M85" s="15">
        <v>7987731.8684478067</v>
      </c>
      <c r="N85" s="61">
        <v>4358480.651127778</v>
      </c>
      <c r="O85" s="233">
        <v>12346212.519575585</v>
      </c>
      <c r="Q85" s="147"/>
      <c r="R85" s="137">
        <v>12346212.519575585</v>
      </c>
      <c r="S85" s="285">
        <v>2806910.6192087689</v>
      </c>
      <c r="T85" s="353">
        <v>-26031.782300000003</v>
      </c>
      <c r="V85" s="55">
        <f t="shared" si="2"/>
        <v>15127091.356484354</v>
      </c>
      <c r="W85" s="86">
        <f t="shared" si="3"/>
        <v>1260591</v>
      </c>
    </row>
    <row r="86" spans="1:23" x14ac:dyDescent="0.25">
      <c r="A86" s="64">
        <v>218</v>
      </c>
      <c r="B86" s="20" t="s">
        <v>84</v>
      </c>
      <c r="C86" s="18">
        <v>1274</v>
      </c>
      <c r="D86" s="18">
        <v>5106673.3599999994</v>
      </c>
      <c r="E86" s="18">
        <v>2730194.3742434634</v>
      </c>
      <c r="F86" s="18">
        <v>285555.7538744302</v>
      </c>
      <c r="G86" s="18">
        <v>8122423.4881178932</v>
      </c>
      <c r="H86" s="48">
        <v>3654.72</v>
      </c>
      <c r="I86" s="6">
        <v>4656113.2799999993</v>
      </c>
      <c r="J86" s="6">
        <v>3466310.2081178939</v>
      </c>
      <c r="K86" s="60">
        <v>49648.449026308968</v>
      </c>
      <c r="L86" s="18">
        <v>-90074.515195238768</v>
      </c>
      <c r="M86" s="15">
        <v>3425884.141948964</v>
      </c>
      <c r="N86" s="61">
        <v>1290788.4723960578</v>
      </c>
      <c r="O86" s="233">
        <v>4716672.6143450215</v>
      </c>
      <c r="Q86" s="147"/>
      <c r="R86" s="137">
        <v>4716672.6143450215</v>
      </c>
      <c r="S86" s="285">
        <v>920355.94657905761</v>
      </c>
      <c r="T86" s="353">
        <v>-443152.01200000005</v>
      </c>
      <c r="V86" s="55">
        <f t="shared" si="2"/>
        <v>5193876.5489240792</v>
      </c>
      <c r="W86" s="86">
        <f t="shared" si="3"/>
        <v>432823</v>
      </c>
    </row>
    <row r="87" spans="1:23" x14ac:dyDescent="0.25">
      <c r="A87" s="64">
        <v>224</v>
      </c>
      <c r="B87" s="20" t="s">
        <v>85</v>
      </c>
      <c r="C87" s="18">
        <v>8778</v>
      </c>
      <c r="D87" s="18">
        <v>31775091.539999999</v>
      </c>
      <c r="E87" s="18">
        <v>10573174.241910502</v>
      </c>
      <c r="F87" s="18">
        <v>2464914.638279662</v>
      </c>
      <c r="G87" s="18">
        <v>44813180.420190163</v>
      </c>
      <c r="H87" s="48">
        <v>3654.72</v>
      </c>
      <c r="I87" s="6">
        <v>32081132.159999996</v>
      </c>
      <c r="J87" s="6">
        <v>12732048.260190167</v>
      </c>
      <c r="K87" s="60">
        <v>222442.65933862457</v>
      </c>
      <c r="L87" s="18">
        <v>-1665892.458551381</v>
      </c>
      <c r="M87" s="15">
        <v>11288598.460977411</v>
      </c>
      <c r="N87" s="61">
        <v>4812912.9343955824</v>
      </c>
      <c r="O87" s="233">
        <v>16101511.395372994</v>
      </c>
      <c r="Q87" s="147"/>
      <c r="R87" s="137">
        <v>16101511.395372994</v>
      </c>
      <c r="S87" s="285">
        <v>3811193.0873534298</v>
      </c>
      <c r="T87" s="353">
        <v>94652.37606000001</v>
      </c>
      <c r="V87" s="55">
        <f t="shared" si="2"/>
        <v>20007356.858786426</v>
      </c>
      <c r="W87" s="86">
        <f t="shared" si="3"/>
        <v>1667280</v>
      </c>
    </row>
    <row r="88" spans="1:23" x14ac:dyDescent="0.25">
      <c r="A88" s="64">
        <v>226</v>
      </c>
      <c r="B88" s="20" t="s">
        <v>86</v>
      </c>
      <c r="C88" s="18">
        <v>4031</v>
      </c>
      <c r="D88" s="18">
        <v>15273617.129999999</v>
      </c>
      <c r="E88" s="18">
        <v>6258259.6652668007</v>
      </c>
      <c r="F88" s="18">
        <v>1308079.9532929226</v>
      </c>
      <c r="G88" s="18">
        <v>22839956.748559721</v>
      </c>
      <c r="H88" s="48">
        <v>3654.72</v>
      </c>
      <c r="I88" s="6">
        <v>14732176.319999998</v>
      </c>
      <c r="J88" s="6">
        <v>8107780.4285597224</v>
      </c>
      <c r="K88" s="60">
        <v>1012760.9972910513</v>
      </c>
      <c r="L88" s="18">
        <v>-439389.96234085469</v>
      </c>
      <c r="M88" s="15">
        <v>8681151.4635099191</v>
      </c>
      <c r="N88" s="61">
        <v>3974257.3586650137</v>
      </c>
      <c r="O88" s="233">
        <v>12655408.822174933</v>
      </c>
      <c r="Q88" s="147"/>
      <c r="R88" s="137">
        <v>12655408.822174933</v>
      </c>
      <c r="S88" s="285">
        <v>2286256.0156960371</v>
      </c>
      <c r="T88" s="353">
        <v>125061.30400000002</v>
      </c>
      <c r="V88" s="55">
        <f t="shared" si="2"/>
        <v>15066726.14187097</v>
      </c>
      <c r="W88" s="86">
        <f t="shared" si="3"/>
        <v>1255561</v>
      </c>
    </row>
    <row r="89" spans="1:23" x14ac:dyDescent="0.25">
      <c r="A89" s="64">
        <v>230</v>
      </c>
      <c r="B89" s="20" t="s">
        <v>87</v>
      </c>
      <c r="C89" s="18">
        <v>2390</v>
      </c>
      <c r="D89" s="18">
        <v>8955114.4800000004</v>
      </c>
      <c r="E89" s="18">
        <v>3121245.4391704681</v>
      </c>
      <c r="F89" s="18">
        <v>855278.33358270582</v>
      </c>
      <c r="G89" s="18">
        <v>12931638.252753176</v>
      </c>
      <c r="H89" s="48">
        <v>3654.72</v>
      </c>
      <c r="I89" s="6">
        <v>8734780.7999999989</v>
      </c>
      <c r="J89" s="6">
        <v>4196857.4527531769</v>
      </c>
      <c r="K89" s="60">
        <v>363456.72525413538</v>
      </c>
      <c r="L89" s="18">
        <v>-155493.96484865068</v>
      </c>
      <c r="M89" s="15">
        <v>4404820.2131586615</v>
      </c>
      <c r="N89" s="61">
        <v>2621268.2893917295</v>
      </c>
      <c r="O89" s="233">
        <v>7026088.5025503915</v>
      </c>
      <c r="Q89" s="147"/>
      <c r="R89" s="137">
        <v>7026088.5025503915</v>
      </c>
      <c r="S89" s="285">
        <v>1614625.7344258635</v>
      </c>
      <c r="T89" s="353">
        <v>27187.239999999994</v>
      </c>
      <c r="V89" s="55">
        <f t="shared" si="2"/>
        <v>8667901.476976255</v>
      </c>
      <c r="W89" s="86">
        <f t="shared" si="3"/>
        <v>722325</v>
      </c>
    </row>
    <row r="90" spans="1:23" x14ac:dyDescent="0.25">
      <c r="A90" s="64">
        <v>231</v>
      </c>
      <c r="B90" s="20" t="s">
        <v>88</v>
      </c>
      <c r="C90" s="18">
        <v>1262</v>
      </c>
      <c r="D90" s="18">
        <v>4340570.6599999992</v>
      </c>
      <c r="E90" s="18">
        <v>1756811.6272458879</v>
      </c>
      <c r="F90" s="18">
        <v>453395.48932105931</v>
      </c>
      <c r="G90" s="18">
        <v>6550777.7765669469</v>
      </c>
      <c r="H90" s="48">
        <v>3654.72</v>
      </c>
      <c r="I90" s="6">
        <v>4612256.6399999997</v>
      </c>
      <c r="J90" s="6">
        <v>1938521.1365669472</v>
      </c>
      <c r="K90" s="60">
        <v>165702.49632396322</v>
      </c>
      <c r="L90" s="18">
        <v>-137526.94948797353</v>
      </c>
      <c r="M90" s="15">
        <v>1966696.6834029369</v>
      </c>
      <c r="N90" s="61">
        <v>-216788.98044029888</v>
      </c>
      <c r="O90" s="233">
        <v>1749907.7029626381</v>
      </c>
      <c r="Q90" s="147"/>
      <c r="R90" s="137">
        <v>1749907.7029626381</v>
      </c>
      <c r="S90" s="285">
        <v>596283.0883594068</v>
      </c>
      <c r="T90" s="353">
        <v>-292262.83000000007</v>
      </c>
      <c r="V90" s="55">
        <f t="shared" si="2"/>
        <v>2053927.961322045</v>
      </c>
      <c r="W90" s="86">
        <f t="shared" si="3"/>
        <v>171161</v>
      </c>
    </row>
    <row r="91" spans="1:23" x14ac:dyDescent="0.25">
      <c r="A91" s="64">
        <v>232</v>
      </c>
      <c r="B91" s="20" t="s">
        <v>89</v>
      </c>
      <c r="C91" s="18">
        <v>13375</v>
      </c>
      <c r="D91" s="18">
        <v>48461851.840000004</v>
      </c>
      <c r="E91" s="18">
        <v>21961132.799671475</v>
      </c>
      <c r="F91" s="18">
        <v>2943202.1591925374</v>
      </c>
      <c r="G91" s="18">
        <v>73366186.798864007</v>
      </c>
      <c r="H91" s="48">
        <v>3654.72</v>
      </c>
      <c r="I91" s="6">
        <v>48881880</v>
      </c>
      <c r="J91" s="6">
        <v>24484306.798864007</v>
      </c>
      <c r="K91" s="60">
        <v>552821.93277577346</v>
      </c>
      <c r="L91" s="18">
        <v>-2021362.5984888861</v>
      </c>
      <c r="M91" s="15">
        <v>23015766.133150894</v>
      </c>
      <c r="N91" s="61">
        <v>10892768.069827521</v>
      </c>
      <c r="O91" s="233">
        <v>33908534.202978417</v>
      </c>
      <c r="Q91" s="147"/>
      <c r="R91" s="137">
        <v>33908534.202978417</v>
      </c>
      <c r="S91" s="285">
        <v>7723684.8445102312</v>
      </c>
      <c r="T91" s="353">
        <v>-73473.516100000037</v>
      </c>
      <c r="V91" s="55">
        <f t="shared" si="2"/>
        <v>41558745.531388648</v>
      </c>
      <c r="W91" s="86">
        <f t="shared" si="3"/>
        <v>3463229</v>
      </c>
    </row>
    <row r="92" spans="1:23" x14ac:dyDescent="0.25">
      <c r="A92" s="64">
        <v>233</v>
      </c>
      <c r="B92" s="20" t="s">
        <v>90</v>
      </c>
      <c r="C92" s="18">
        <v>16022</v>
      </c>
      <c r="D92" s="18">
        <v>62283383.590000004</v>
      </c>
      <c r="E92" s="18">
        <v>24961532.526327059</v>
      </c>
      <c r="F92" s="18">
        <v>3182100.9787387545</v>
      </c>
      <c r="G92" s="18">
        <v>90427017.095065817</v>
      </c>
      <c r="H92" s="48">
        <v>3654.72</v>
      </c>
      <c r="I92" s="6">
        <v>58555923.839999996</v>
      </c>
      <c r="J92" s="6">
        <v>31871093.255065821</v>
      </c>
      <c r="K92" s="60">
        <v>694562.71673297219</v>
      </c>
      <c r="L92" s="18">
        <v>-2680342.3181499247</v>
      </c>
      <c r="M92" s="15">
        <v>29885313.653648868</v>
      </c>
      <c r="N92" s="61">
        <v>12841741.784148347</v>
      </c>
      <c r="O92" s="233">
        <v>42727055.437797219</v>
      </c>
      <c r="Q92" s="147"/>
      <c r="R92" s="137">
        <v>42727055.437797219</v>
      </c>
      <c r="S92" s="285">
        <v>9138327.3516838998</v>
      </c>
      <c r="T92" s="353">
        <v>347996.67200000008</v>
      </c>
      <c r="V92" s="55">
        <f t="shared" si="2"/>
        <v>52213379.461481117</v>
      </c>
      <c r="W92" s="86">
        <f t="shared" si="3"/>
        <v>4351115</v>
      </c>
    </row>
    <row r="93" spans="1:23" x14ac:dyDescent="0.25">
      <c r="A93" s="64">
        <v>235</v>
      </c>
      <c r="B93" s="20" t="s">
        <v>91</v>
      </c>
      <c r="C93" s="18">
        <v>9615</v>
      </c>
      <c r="D93" s="18">
        <v>36237996.730000004</v>
      </c>
      <c r="E93" s="18">
        <v>7957569.6099376939</v>
      </c>
      <c r="F93" s="18">
        <v>3070339.7984748608</v>
      </c>
      <c r="G93" s="18">
        <v>47265906.138412565</v>
      </c>
      <c r="H93" s="48">
        <v>3654.72</v>
      </c>
      <c r="I93" s="6">
        <v>35140132.799999997</v>
      </c>
      <c r="J93" s="6">
        <v>12125773.338412568</v>
      </c>
      <c r="K93" s="60">
        <v>106088.333887129</v>
      </c>
      <c r="L93" s="18">
        <v>-1838537.3479897436</v>
      </c>
      <c r="M93" s="15">
        <v>10393324.324309953</v>
      </c>
      <c r="N93" s="61">
        <v>-14247825.988667486</v>
      </c>
      <c r="O93" s="233">
        <v>-3854501.6643575337</v>
      </c>
      <c r="Q93" s="147"/>
      <c r="R93" s="137">
        <v>-3854501.6643575337</v>
      </c>
      <c r="S93" s="285">
        <v>1592633.4768192698</v>
      </c>
      <c r="T93" s="353">
        <v>2501179.8616920002</v>
      </c>
      <c r="V93" s="55">
        <f t="shared" si="2"/>
        <v>239311.67415373633</v>
      </c>
      <c r="W93" s="86">
        <f t="shared" si="3"/>
        <v>19943</v>
      </c>
    </row>
    <row r="94" spans="1:23" x14ac:dyDescent="0.25">
      <c r="A94" s="64">
        <v>236</v>
      </c>
      <c r="B94" s="20" t="s">
        <v>92</v>
      </c>
      <c r="C94" s="18">
        <v>4273</v>
      </c>
      <c r="D94" s="18">
        <v>16006372.499999998</v>
      </c>
      <c r="E94" s="18">
        <v>5212027.2031370169</v>
      </c>
      <c r="F94" s="18">
        <v>758484.01558282541</v>
      </c>
      <c r="G94" s="18">
        <v>21976883.71871984</v>
      </c>
      <c r="H94" s="48">
        <v>3654.72</v>
      </c>
      <c r="I94" s="6">
        <v>15616618.559999999</v>
      </c>
      <c r="J94" s="6">
        <v>6360265.1587198414</v>
      </c>
      <c r="K94" s="60">
        <v>207460.63481293322</v>
      </c>
      <c r="L94" s="18">
        <v>-517553.28258959675</v>
      </c>
      <c r="M94" s="15">
        <v>6050172.5109431781</v>
      </c>
      <c r="N94" s="61">
        <v>3295487.5036061988</v>
      </c>
      <c r="O94" s="233">
        <v>9345660.0145493764</v>
      </c>
      <c r="Q94" s="147"/>
      <c r="R94" s="137">
        <v>9345660.0145493764</v>
      </c>
      <c r="S94" s="285">
        <v>2313764.0779875922</v>
      </c>
      <c r="T94" s="353">
        <v>130498.75199999999</v>
      </c>
      <c r="V94" s="55">
        <f t="shared" si="2"/>
        <v>11789922.844536969</v>
      </c>
      <c r="W94" s="86">
        <f t="shared" si="3"/>
        <v>982494</v>
      </c>
    </row>
    <row r="95" spans="1:23" x14ac:dyDescent="0.25">
      <c r="A95" s="64">
        <v>239</v>
      </c>
      <c r="B95" s="20" t="s">
        <v>93</v>
      </c>
      <c r="C95" s="18">
        <v>2244</v>
      </c>
      <c r="D95" s="18">
        <v>8092622.2599999998</v>
      </c>
      <c r="E95" s="18">
        <v>4231166.4515576568</v>
      </c>
      <c r="F95" s="18">
        <v>727561.2037513199</v>
      </c>
      <c r="G95" s="18">
        <v>13051349.915308977</v>
      </c>
      <c r="H95" s="48">
        <v>3654.72</v>
      </c>
      <c r="I95" s="6">
        <v>8201191.6799999997</v>
      </c>
      <c r="J95" s="6">
        <v>4850158.2353089768</v>
      </c>
      <c r="K95" s="60">
        <v>894527.11069400935</v>
      </c>
      <c r="L95" s="18">
        <v>-332468.62589143816</v>
      </c>
      <c r="M95" s="15">
        <v>5412216.7201115489</v>
      </c>
      <c r="N95" s="61">
        <v>1965502.0222153105</v>
      </c>
      <c r="O95" s="233">
        <v>7377718.7423268594</v>
      </c>
      <c r="Q95" s="147"/>
      <c r="R95" s="137">
        <v>7377718.7423268594</v>
      </c>
      <c r="S95" s="285">
        <v>1295990.8951363049</v>
      </c>
      <c r="T95" s="353">
        <v>60287.704700000002</v>
      </c>
      <c r="V95" s="55">
        <f t="shared" si="2"/>
        <v>8733997.3421631642</v>
      </c>
      <c r="W95" s="86">
        <f t="shared" si="3"/>
        <v>727833</v>
      </c>
    </row>
    <row r="96" spans="1:23" x14ac:dyDescent="0.25">
      <c r="A96" s="64">
        <v>240</v>
      </c>
      <c r="B96" s="20" t="s">
        <v>94</v>
      </c>
      <c r="C96" s="18">
        <v>21021</v>
      </c>
      <c r="D96" s="18">
        <v>74013774.239999995</v>
      </c>
      <c r="E96" s="18">
        <v>32881997.835839145</v>
      </c>
      <c r="F96" s="18">
        <v>5583440.377576137</v>
      </c>
      <c r="G96" s="18">
        <v>112479212.45341527</v>
      </c>
      <c r="H96" s="48">
        <v>3654.72</v>
      </c>
      <c r="I96" s="6">
        <v>76825869.11999999</v>
      </c>
      <c r="J96" s="6">
        <v>35653343.333415285</v>
      </c>
      <c r="K96" s="60">
        <v>1176757.8027568834</v>
      </c>
      <c r="L96" s="18">
        <v>-3576749.1831736555</v>
      </c>
      <c r="M96" s="15">
        <v>33253351.952998511</v>
      </c>
      <c r="N96" s="61">
        <v>4368155.9802567419</v>
      </c>
      <c r="O96" s="233">
        <v>37621507.933255255</v>
      </c>
      <c r="Q96" s="147"/>
      <c r="R96" s="137">
        <v>37621507.933255255</v>
      </c>
      <c r="S96" s="285">
        <v>8953123.5112908911</v>
      </c>
      <c r="T96" s="353">
        <v>-118889.80051999999</v>
      </c>
      <c r="V96" s="55">
        <f t="shared" si="2"/>
        <v>46455741.644026145</v>
      </c>
      <c r="W96" s="86">
        <f t="shared" si="3"/>
        <v>3871312</v>
      </c>
    </row>
    <row r="97" spans="1:23" x14ac:dyDescent="0.25">
      <c r="A97" s="64">
        <v>241</v>
      </c>
      <c r="B97" s="20" t="s">
        <v>95</v>
      </c>
      <c r="C97" s="18">
        <v>8147</v>
      </c>
      <c r="D97" s="18">
        <v>28950738.950000003</v>
      </c>
      <c r="E97" s="18">
        <v>9838931.0460598208</v>
      </c>
      <c r="F97" s="18">
        <v>1386702.6723885825</v>
      </c>
      <c r="G97" s="18">
        <v>40176372.668448403</v>
      </c>
      <c r="H97" s="48">
        <v>3654.72</v>
      </c>
      <c r="I97" s="6">
        <v>29775003.84</v>
      </c>
      <c r="J97" s="6">
        <v>10401368.828448404</v>
      </c>
      <c r="K97" s="60">
        <v>228989.59071337525</v>
      </c>
      <c r="L97" s="18">
        <v>-849417.39651697956</v>
      </c>
      <c r="M97" s="15">
        <v>9780941.0226447992</v>
      </c>
      <c r="N97" s="61">
        <v>1379382.7720181551</v>
      </c>
      <c r="O97" s="233">
        <v>11160323.794662954</v>
      </c>
      <c r="Q97" s="147"/>
      <c r="R97" s="137">
        <v>11160323.794662954</v>
      </c>
      <c r="S97" s="285">
        <v>3200031.2211416694</v>
      </c>
      <c r="T97" s="353">
        <v>-113533.91424000004</v>
      </c>
      <c r="V97" s="55">
        <f t="shared" si="2"/>
        <v>14246821.101564623</v>
      </c>
      <c r="W97" s="86">
        <f t="shared" si="3"/>
        <v>1187235</v>
      </c>
    </row>
    <row r="98" spans="1:23" x14ac:dyDescent="0.25">
      <c r="A98" s="64">
        <v>244</v>
      </c>
      <c r="B98" s="20" t="s">
        <v>96</v>
      </c>
      <c r="C98" s="18">
        <v>17923</v>
      </c>
      <c r="D98" s="18">
        <v>67058333.599999994</v>
      </c>
      <c r="E98" s="18">
        <v>18587835.674393043</v>
      </c>
      <c r="F98" s="18">
        <v>1892481.7881628696</v>
      </c>
      <c r="G98" s="18">
        <v>87538651.062555909</v>
      </c>
      <c r="H98" s="48">
        <v>3654.72</v>
      </c>
      <c r="I98" s="6">
        <v>65503546.559999995</v>
      </c>
      <c r="J98" s="6">
        <v>22035104.502555914</v>
      </c>
      <c r="K98" s="60">
        <v>496707.76055997011</v>
      </c>
      <c r="L98" s="18">
        <v>-2551479.334324948</v>
      </c>
      <c r="M98" s="15">
        <v>19980332.928790934</v>
      </c>
      <c r="N98" s="61">
        <v>2354513.5362854498</v>
      </c>
      <c r="O98" s="233">
        <v>22334846.465076383</v>
      </c>
      <c r="Q98" s="147"/>
      <c r="R98" s="137">
        <v>22334846.465076383</v>
      </c>
      <c r="S98" s="285">
        <v>5541857.8768488606</v>
      </c>
      <c r="T98" s="353">
        <v>-146661.56618000002</v>
      </c>
      <c r="V98" s="55">
        <f t="shared" si="2"/>
        <v>27730042.775745247</v>
      </c>
      <c r="W98" s="86">
        <f t="shared" si="3"/>
        <v>2310837</v>
      </c>
    </row>
    <row r="99" spans="1:23" x14ac:dyDescent="0.25">
      <c r="A99" s="64">
        <v>245</v>
      </c>
      <c r="B99" s="20" t="s">
        <v>97</v>
      </c>
      <c r="C99" s="18">
        <v>36254</v>
      </c>
      <c r="D99" s="18">
        <v>116161181.70999999</v>
      </c>
      <c r="E99" s="18">
        <v>37420431.09163487</v>
      </c>
      <c r="F99" s="18">
        <v>12505558.522745775</v>
      </c>
      <c r="G99" s="18">
        <v>166087171.32438064</v>
      </c>
      <c r="H99" s="48">
        <v>3654.72</v>
      </c>
      <c r="I99" s="6">
        <v>132498218.88</v>
      </c>
      <c r="J99" s="6">
        <v>33588952.444380641</v>
      </c>
      <c r="K99" s="60">
        <v>788809.03409447533</v>
      </c>
      <c r="L99" s="18">
        <v>-9904969.9518000167</v>
      </c>
      <c r="M99" s="15">
        <v>24472791.526675098</v>
      </c>
      <c r="N99" s="61">
        <v>-5051498.4452944016</v>
      </c>
      <c r="O99" s="233">
        <v>19421293.081380695</v>
      </c>
      <c r="Q99" s="147"/>
      <c r="R99" s="137">
        <v>19421293.081380695</v>
      </c>
      <c r="S99" s="285">
        <v>12235269.563708339</v>
      </c>
      <c r="T99" s="353">
        <v>-1141089.2436599997</v>
      </c>
      <c r="V99" s="55">
        <f t="shared" si="2"/>
        <v>30515473.401429035</v>
      </c>
      <c r="W99" s="86">
        <f t="shared" si="3"/>
        <v>2542956</v>
      </c>
    </row>
    <row r="100" spans="1:23" x14ac:dyDescent="0.25">
      <c r="A100" s="64">
        <v>249</v>
      </c>
      <c r="B100" s="20" t="s">
        <v>98</v>
      </c>
      <c r="C100" s="18">
        <v>9762</v>
      </c>
      <c r="D100" s="18">
        <v>36233384.289999999</v>
      </c>
      <c r="E100" s="18">
        <v>14541397.756067768</v>
      </c>
      <c r="F100" s="18">
        <v>2511554.5070328852</v>
      </c>
      <c r="G100" s="18">
        <v>53286336.553100653</v>
      </c>
      <c r="H100" s="48">
        <v>3654.72</v>
      </c>
      <c r="I100" s="6">
        <v>35677376.640000001</v>
      </c>
      <c r="J100" s="6">
        <v>17608959.913100652</v>
      </c>
      <c r="K100" s="60">
        <v>366295.25351464661</v>
      </c>
      <c r="L100" s="18">
        <v>-615965.1891659539</v>
      </c>
      <c r="M100" s="15">
        <v>17359289.977449346</v>
      </c>
      <c r="N100" s="61">
        <v>6364040.4455392491</v>
      </c>
      <c r="O100" s="233">
        <v>23723330.422988594</v>
      </c>
      <c r="Q100" s="147"/>
      <c r="R100" s="137">
        <v>23723330.422988594</v>
      </c>
      <c r="S100" s="285">
        <v>4646831.776299607</v>
      </c>
      <c r="T100" s="353">
        <v>69259.493899999972</v>
      </c>
      <c r="V100" s="55">
        <f t="shared" si="2"/>
        <v>28439421.693188202</v>
      </c>
      <c r="W100" s="86">
        <f t="shared" si="3"/>
        <v>2369952</v>
      </c>
    </row>
    <row r="101" spans="1:23" x14ac:dyDescent="0.25">
      <c r="A101" s="64">
        <v>250</v>
      </c>
      <c r="B101" s="20" t="s">
        <v>99</v>
      </c>
      <c r="C101" s="18">
        <v>1910</v>
      </c>
      <c r="D101" s="18">
        <v>7129814.5700000003</v>
      </c>
      <c r="E101" s="18">
        <v>3192071.4281264627</v>
      </c>
      <c r="F101" s="18">
        <v>545989.95843405556</v>
      </c>
      <c r="G101" s="18">
        <v>10867875.956560519</v>
      </c>
      <c r="H101" s="48">
        <v>3654.72</v>
      </c>
      <c r="I101" s="6">
        <v>6980515.1999999993</v>
      </c>
      <c r="J101" s="6">
        <v>3887360.7565605193</v>
      </c>
      <c r="K101" s="60">
        <v>288190.46271222905</v>
      </c>
      <c r="L101" s="18">
        <v>-167413.6644802308</v>
      </c>
      <c r="M101" s="15">
        <v>4008137.5547925178</v>
      </c>
      <c r="N101" s="61">
        <v>2019490.1008508233</v>
      </c>
      <c r="O101" s="233">
        <v>6027627.6556433411</v>
      </c>
      <c r="Q101" s="147"/>
      <c r="R101" s="137">
        <v>6027627.6556433411</v>
      </c>
      <c r="S101" s="285">
        <v>1238123.8983806763</v>
      </c>
      <c r="T101" s="353">
        <v>9515.533999999996</v>
      </c>
      <c r="V101" s="55">
        <f t="shared" si="2"/>
        <v>7275267.0880240174</v>
      </c>
      <c r="W101" s="86">
        <f t="shared" si="3"/>
        <v>606272</v>
      </c>
    </row>
    <row r="102" spans="1:23" x14ac:dyDescent="0.25">
      <c r="A102" s="64">
        <v>256</v>
      </c>
      <c r="B102" s="20" t="s">
        <v>100</v>
      </c>
      <c r="C102" s="18">
        <v>1615</v>
      </c>
      <c r="D102" s="18">
        <v>6279790.8099999996</v>
      </c>
      <c r="E102" s="18">
        <v>2369365.9493720699</v>
      </c>
      <c r="F102" s="18">
        <v>594343.43187274912</v>
      </c>
      <c r="G102" s="18">
        <v>9243500.1912448201</v>
      </c>
      <c r="H102" s="48">
        <v>3654.72</v>
      </c>
      <c r="I102" s="6">
        <v>5902372.7999999998</v>
      </c>
      <c r="J102" s="6">
        <v>3341127.3912448203</v>
      </c>
      <c r="K102" s="60">
        <v>723103.29796996643</v>
      </c>
      <c r="L102" s="18">
        <v>-59096.382787516792</v>
      </c>
      <c r="M102" s="15">
        <v>4005134.3064272697</v>
      </c>
      <c r="N102" s="61">
        <v>1814643.4376810219</v>
      </c>
      <c r="O102" s="233">
        <v>5819777.7441082913</v>
      </c>
      <c r="Q102" s="147"/>
      <c r="R102" s="137">
        <v>5819777.7441082913</v>
      </c>
      <c r="S102" s="285">
        <v>941465.75291773595</v>
      </c>
      <c r="T102" s="353">
        <v>92504.584100000007</v>
      </c>
      <c r="V102" s="55">
        <f t="shared" si="2"/>
        <v>6853748.0811260268</v>
      </c>
      <c r="W102" s="86">
        <f t="shared" si="3"/>
        <v>571146</v>
      </c>
    </row>
    <row r="103" spans="1:23" x14ac:dyDescent="0.25">
      <c r="A103" s="64">
        <v>257</v>
      </c>
      <c r="B103" s="20" t="s">
        <v>101</v>
      </c>
      <c r="C103" s="18">
        <v>39262</v>
      </c>
      <c r="D103" s="18">
        <v>134644120.31999999</v>
      </c>
      <c r="E103" s="18">
        <v>33241847.816683803</v>
      </c>
      <c r="F103" s="18">
        <v>12897270.816776177</v>
      </c>
      <c r="G103" s="18">
        <v>180783238.95345998</v>
      </c>
      <c r="H103" s="48">
        <v>3654.72</v>
      </c>
      <c r="I103" s="6">
        <v>143491616.63999999</v>
      </c>
      <c r="J103" s="6">
        <v>37291622.313459992</v>
      </c>
      <c r="K103" s="60">
        <v>542123.26301557163</v>
      </c>
      <c r="L103" s="18">
        <v>-6844922.43706505</v>
      </c>
      <c r="M103" s="15">
        <v>30988823.139410511</v>
      </c>
      <c r="N103" s="61">
        <v>-11412486.025265384</v>
      </c>
      <c r="O103" s="233">
        <v>19576337.114145126</v>
      </c>
      <c r="Q103" s="147"/>
      <c r="R103" s="137">
        <v>19576337.114145126</v>
      </c>
      <c r="S103" s="285">
        <v>11272478.306123924</v>
      </c>
      <c r="T103" s="353">
        <v>-677932.86046799982</v>
      </c>
      <c r="V103" s="55">
        <f t="shared" si="2"/>
        <v>30170882.55980105</v>
      </c>
      <c r="W103" s="86">
        <f t="shared" si="3"/>
        <v>2514240</v>
      </c>
    </row>
    <row r="104" spans="1:23" x14ac:dyDescent="0.25">
      <c r="A104" s="64">
        <v>260</v>
      </c>
      <c r="B104" s="20" t="s">
        <v>102</v>
      </c>
      <c r="C104" s="18">
        <v>10358</v>
      </c>
      <c r="D104" s="18">
        <v>37614845.879999995</v>
      </c>
      <c r="E104" s="18">
        <v>20665142.46044749</v>
      </c>
      <c r="F104" s="18">
        <v>3650986.2502408531</v>
      </c>
      <c r="G104" s="18">
        <v>61930974.59068834</v>
      </c>
      <c r="H104" s="48">
        <v>3654.72</v>
      </c>
      <c r="I104" s="6">
        <v>37855589.759999998</v>
      </c>
      <c r="J104" s="6">
        <v>24075384.830688342</v>
      </c>
      <c r="K104" s="60">
        <v>1736482.3037736518</v>
      </c>
      <c r="L104" s="18">
        <v>-1008621.0041518172</v>
      </c>
      <c r="M104" s="15">
        <v>24803246.130310178</v>
      </c>
      <c r="N104" s="61">
        <v>9563018.077649489</v>
      </c>
      <c r="O104" s="233">
        <v>34366264.207959667</v>
      </c>
      <c r="Q104" s="147"/>
      <c r="R104" s="137">
        <v>34366264.207959667</v>
      </c>
      <c r="S104" s="285">
        <v>5960741.5997347645</v>
      </c>
      <c r="T104" s="353">
        <v>36906.6783</v>
      </c>
      <c r="V104" s="55">
        <f t="shared" si="2"/>
        <v>40363912.485994436</v>
      </c>
      <c r="W104" s="86">
        <f t="shared" si="3"/>
        <v>3363659</v>
      </c>
    </row>
    <row r="105" spans="1:23" x14ac:dyDescent="0.25">
      <c r="A105" s="64">
        <v>261</v>
      </c>
      <c r="B105" s="20" t="s">
        <v>103</v>
      </c>
      <c r="C105" s="18">
        <v>6436</v>
      </c>
      <c r="D105" s="18">
        <v>21344481.939999998</v>
      </c>
      <c r="E105" s="18">
        <v>7515179.6823652769</v>
      </c>
      <c r="F105" s="18">
        <v>6325458.5552156884</v>
      </c>
      <c r="G105" s="18">
        <v>35185120.17758096</v>
      </c>
      <c r="H105" s="48">
        <v>3654.72</v>
      </c>
      <c r="I105" s="6">
        <v>23521777.919999998</v>
      </c>
      <c r="J105" s="6">
        <v>11663342.257580962</v>
      </c>
      <c r="K105" s="60">
        <v>6850288.6751593063</v>
      </c>
      <c r="L105" s="18">
        <v>-630799.21647184936</v>
      </c>
      <c r="M105" s="15">
        <v>17882831.716268416</v>
      </c>
      <c r="N105" s="61">
        <v>1911159.6972636322</v>
      </c>
      <c r="O105" s="233">
        <v>19793991.413532048</v>
      </c>
      <c r="Q105" s="147"/>
      <c r="R105" s="137">
        <v>19793991.413532048</v>
      </c>
      <c r="S105" s="285">
        <v>3306805.8386713206</v>
      </c>
      <c r="T105" s="353">
        <v>9515.5339999999851</v>
      </c>
      <c r="V105" s="55">
        <f t="shared" si="2"/>
        <v>23110312.786203369</v>
      </c>
      <c r="W105" s="86">
        <f t="shared" si="3"/>
        <v>1925859</v>
      </c>
    </row>
    <row r="106" spans="1:23" x14ac:dyDescent="0.25">
      <c r="A106" s="64">
        <v>263</v>
      </c>
      <c r="B106" s="20" t="s">
        <v>104</v>
      </c>
      <c r="C106" s="18">
        <v>8153</v>
      </c>
      <c r="D106" s="18">
        <v>30951471.549999997</v>
      </c>
      <c r="E106" s="18">
        <v>15883060.482179986</v>
      </c>
      <c r="F106" s="18">
        <v>2263213.1098075625</v>
      </c>
      <c r="G106" s="18">
        <v>49097745.141987547</v>
      </c>
      <c r="H106" s="48">
        <v>3654.72</v>
      </c>
      <c r="I106" s="6">
        <v>29796932.16</v>
      </c>
      <c r="J106" s="6">
        <v>19300812.981987547</v>
      </c>
      <c r="K106" s="60">
        <v>791999.58505980147</v>
      </c>
      <c r="L106" s="18">
        <v>-692213.87043805094</v>
      </c>
      <c r="M106" s="15">
        <v>19400598.6966093</v>
      </c>
      <c r="N106" s="61">
        <v>8329468.8727519978</v>
      </c>
      <c r="O106" s="233">
        <v>27730067.569361299</v>
      </c>
      <c r="Q106" s="147"/>
      <c r="R106" s="137">
        <v>27730067.569361299</v>
      </c>
      <c r="S106" s="285">
        <v>4820219.3582389848</v>
      </c>
      <c r="T106" s="353">
        <v>148360.76868000004</v>
      </c>
      <c r="V106" s="55">
        <f t="shared" si="2"/>
        <v>32698647.696280282</v>
      </c>
      <c r="W106" s="86">
        <f t="shared" si="3"/>
        <v>2724887</v>
      </c>
    </row>
    <row r="107" spans="1:23" x14ac:dyDescent="0.25">
      <c r="A107" s="64">
        <v>265</v>
      </c>
      <c r="B107" s="20" t="s">
        <v>105</v>
      </c>
      <c r="C107" s="18">
        <v>1103</v>
      </c>
      <c r="D107" s="18">
        <v>4242248.6500000004</v>
      </c>
      <c r="E107" s="18">
        <v>2207825.6527825608</v>
      </c>
      <c r="F107" s="18">
        <v>558398.96328763512</v>
      </c>
      <c r="G107" s="18">
        <v>7008473.2660701964</v>
      </c>
      <c r="H107" s="48">
        <v>3654.72</v>
      </c>
      <c r="I107" s="6">
        <v>4031156.1599999997</v>
      </c>
      <c r="J107" s="6">
        <v>2977317.1060701967</v>
      </c>
      <c r="K107" s="60">
        <v>441974.17395727109</v>
      </c>
      <c r="L107" s="18">
        <v>-99960.822349233349</v>
      </c>
      <c r="M107" s="15">
        <v>3319330.4576782342</v>
      </c>
      <c r="N107" s="61">
        <v>1100525.9504015662</v>
      </c>
      <c r="O107" s="233">
        <v>4419856.4080798002</v>
      </c>
      <c r="Q107" s="147"/>
      <c r="R107" s="137">
        <v>4419856.4080798002</v>
      </c>
      <c r="S107" s="285">
        <v>702211.08641587978</v>
      </c>
      <c r="T107" s="353">
        <v>-35411.380099999995</v>
      </c>
      <c r="V107" s="55">
        <f t="shared" si="2"/>
        <v>5086656.1143956799</v>
      </c>
      <c r="W107" s="86">
        <f t="shared" si="3"/>
        <v>423888</v>
      </c>
    </row>
    <row r="108" spans="1:23" x14ac:dyDescent="0.25">
      <c r="A108" s="64">
        <v>271</v>
      </c>
      <c r="B108" s="20" t="s">
        <v>106</v>
      </c>
      <c r="C108" s="18">
        <v>7226</v>
      </c>
      <c r="D108" s="18">
        <v>26078174.400000002</v>
      </c>
      <c r="E108" s="18">
        <v>10005982.582412196</v>
      </c>
      <c r="F108" s="18">
        <v>1680280.0669493708</v>
      </c>
      <c r="G108" s="18">
        <v>37764437.049361564</v>
      </c>
      <c r="H108" s="48">
        <v>3654.72</v>
      </c>
      <c r="I108" s="6">
        <v>26409006.719999999</v>
      </c>
      <c r="J108" s="6">
        <v>11355430.329361565</v>
      </c>
      <c r="K108" s="60">
        <v>212512.30658140406</v>
      </c>
      <c r="L108" s="18">
        <v>-1066219.0214966105</v>
      </c>
      <c r="M108" s="15">
        <v>10501723.614446359</v>
      </c>
      <c r="N108" s="61">
        <v>5029910.6310098516</v>
      </c>
      <c r="O108" s="233">
        <v>15531634.245456211</v>
      </c>
      <c r="Q108" s="147"/>
      <c r="R108" s="137">
        <v>15531634.245456211</v>
      </c>
      <c r="S108" s="285">
        <v>3845557.2491618833</v>
      </c>
      <c r="T108" s="353">
        <v>201335.10581999997</v>
      </c>
      <c r="V108" s="55">
        <f t="shared" si="2"/>
        <v>19578526.600438096</v>
      </c>
      <c r="W108" s="86">
        <f t="shared" si="3"/>
        <v>1631544</v>
      </c>
    </row>
    <row r="109" spans="1:23" x14ac:dyDescent="0.25">
      <c r="A109" s="64">
        <v>272</v>
      </c>
      <c r="B109" s="20" t="s">
        <v>107</v>
      </c>
      <c r="C109" s="18">
        <v>47657</v>
      </c>
      <c r="D109" s="18">
        <v>173549245.41999999</v>
      </c>
      <c r="E109" s="18">
        <v>55876986.209026009</v>
      </c>
      <c r="F109" s="18">
        <v>10627766.952934759</v>
      </c>
      <c r="G109" s="18">
        <v>240053998.58196077</v>
      </c>
      <c r="H109" s="48">
        <v>3654.72</v>
      </c>
      <c r="I109" s="6">
        <v>174172991.03999999</v>
      </c>
      <c r="J109" s="6">
        <v>65881007.541960776</v>
      </c>
      <c r="K109" s="60">
        <v>2036880.3339108548</v>
      </c>
      <c r="L109" s="18">
        <v>-5495092.7477973625</v>
      </c>
      <c r="M109" s="15">
        <v>62422795.128074266</v>
      </c>
      <c r="N109" s="61">
        <v>14862573.815608583</v>
      </c>
      <c r="O109" s="233">
        <v>77285368.943682849</v>
      </c>
      <c r="Q109" s="147"/>
      <c r="R109" s="137">
        <v>77285368.943682849</v>
      </c>
      <c r="S109" s="285">
        <v>20426972.998442143</v>
      </c>
      <c r="T109" s="353">
        <v>-90016.951639999868</v>
      </c>
      <c r="V109" s="55">
        <f t="shared" si="2"/>
        <v>97622324.990484998</v>
      </c>
      <c r="W109" s="86">
        <f t="shared" si="3"/>
        <v>8135194</v>
      </c>
    </row>
    <row r="110" spans="1:23" x14ac:dyDescent="0.25">
      <c r="A110" s="64">
        <v>273</v>
      </c>
      <c r="B110" s="20" t="s">
        <v>108</v>
      </c>
      <c r="C110" s="18">
        <v>3834</v>
      </c>
      <c r="D110" s="18">
        <v>12829438.540000001</v>
      </c>
      <c r="E110" s="18">
        <v>5368308.9312039455</v>
      </c>
      <c r="F110" s="18">
        <v>2546383.2265561861</v>
      </c>
      <c r="G110" s="18">
        <v>20744130.697760131</v>
      </c>
      <c r="H110" s="48">
        <v>3654.72</v>
      </c>
      <c r="I110" s="6">
        <v>14012196.479999999</v>
      </c>
      <c r="J110" s="6">
        <v>6731934.2177601326</v>
      </c>
      <c r="K110" s="60">
        <v>4389613.9740678258</v>
      </c>
      <c r="L110" s="18">
        <v>-322381.58491977031</v>
      </c>
      <c r="M110" s="15">
        <v>10799166.606908187</v>
      </c>
      <c r="N110" s="61">
        <v>2774730.3441870124</v>
      </c>
      <c r="O110" s="233">
        <v>13573896.951095199</v>
      </c>
      <c r="Q110" s="147"/>
      <c r="R110" s="137">
        <v>13573896.951095199</v>
      </c>
      <c r="S110" s="285">
        <v>2078444.3656046535</v>
      </c>
      <c r="T110" s="353">
        <v>152316.51209999999</v>
      </c>
      <c r="V110" s="55">
        <f t="shared" si="2"/>
        <v>15804657.828799853</v>
      </c>
      <c r="W110" s="86">
        <f t="shared" si="3"/>
        <v>1317055</v>
      </c>
    </row>
    <row r="111" spans="1:23" x14ac:dyDescent="0.25">
      <c r="A111" s="64">
        <v>275</v>
      </c>
      <c r="B111" s="20" t="s">
        <v>109</v>
      </c>
      <c r="C111" s="18">
        <v>2698</v>
      </c>
      <c r="D111" s="18">
        <v>10391846.640000001</v>
      </c>
      <c r="E111" s="18">
        <v>4074433.1231088662</v>
      </c>
      <c r="F111" s="18">
        <v>735300.56904638791</v>
      </c>
      <c r="G111" s="18">
        <v>15201580.332155254</v>
      </c>
      <c r="H111" s="48">
        <v>3654.72</v>
      </c>
      <c r="I111" s="6">
        <v>9860434.5599999987</v>
      </c>
      <c r="J111" s="6">
        <v>5341145.7721552551</v>
      </c>
      <c r="K111" s="60">
        <v>205041.813126063</v>
      </c>
      <c r="L111" s="18">
        <v>-39984.260309183563</v>
      </c>
      <c r="M111" s="15">
        <v>5506203.3249721341</v>
      </c>
      <c r="N111" s="61">
        <v>2410740.7728352039</v>
      </c>
      <c r="O111" s="233">
        <v>7916944.0978073385</v>
      </c>
      <c r="Q111" s="147"/>
      <c r="R111" s="137">
        <v>7916944.0978073385</v>
      </c>
      <c r="S111" s="285">
        <v>1509100.1062365542</v>
      </c>
      <c r="T111" s="353">
        <v>29022.378700000001</v>
      </c>
      <c r="V111" s="55">
        <f t="shared" si="2"/>
        <v>9455066.5827438924</v>
      </c>
      <c r="W111" s="86">
        <f t="shared" si="3"/>
        <v>787922</v>
      </c>
    </row>
    <row r="112" spans="1:23" x14ac:dyDescent="0.25">
      <c r="A112" s="64">
        <v>276</v>
      </c>
      <c r="B112" s="20" t="s">
        <v>110</v>
      </c>
      <c r="C112" s="18">
        <v>14849</v>
      </c>
      <c r="D112" s="18">
        <v>53141004.100000001</v>
      </c>
      <c r="E112" s="18">
        <v>14318300.021262832</v>
      </c>
      <c r="F112" s="18">
        <v>2604667.6361313751</v>
      </c>
      <c r="G112" s="18">
        <v>70063971.75739421</v>
      </c>
      <c r="H112" s="48">
        <v>3654.72</v>
      </c>
      <c r="I112" s="6">
        <v>54268937.279999994</v>
      </c>
      <c r="J112" s="6">
        <v>15795034.477394216</v>
      </c>
      <c r="K112" s="60">
        <v>121156.20113699614</v>
      </c>
      <c r="L112" s="18">
        <v>-1912371.0032854499</v>
      </c>
      <c r="M112" s="15">
        <v>14003819.675245762</v>
      </c>
      <c r="N112" s="61">
        <v>7602704.3545230934</v>
      </c>
      <c r="O112" s="233">
        <v>21606524.029768854</v>
      </c>
      <c r="Q112" s="147"/>
      <c r="R112" s="137">
        <v>21606524.029768854</v>
      </c>
      <c r="S112" s="285">
        <v>5463054.9579271143</v>
      </c>
      <c r="T112" s="353">
        <v>37517.031838000054</v>
      </c>
      <c r="V112" s="55">
        <f t="shared" si="2"/>
        <v>27107096.019533969</v>
      </c>
      <c r="W112" s="86">
        <f t="shared" si="3"/>
        <v>2258925</v>
      </c>
    </row>
    <row r="113" spans="1:23" x14ac:dyDescent="0.25">
      <c r="A113" s="64">
        <v>280</v>
      </c>
      <c r="B113" s="20" t="s">
        <v>111</v>
      </c>
      <c r="C113" s="18">
        <v>2122</v>
      </c>
      <c r="D113" s="18">
        <v>7897030.54</v>
      </c>
      <c r="E113" s="18">
        <v>2461882.0227553765</v>
      </c>
      <c r="F113" s="18">
        <v>1358690.4125803325</v>
      </c>
      <c r="G113" s="18">
        <v>11717602.975335708</v>
      </c>
      <c r="H113" s="48">
        <v>3654.72</v>
      </c>
      <c r="I113" s="6">
        <v>7755315.8399999999</v>
      </c>
      <c r="J113" s="6">
        <v>3962287.135335708</v>
      </c>
      <c r="K113" s="60">
        <v>210812.21743310743</v>
      </c>
      <c r="L113" s="18">
        <v>-38945.314462900802</v>
      </c>
      <c r="M113" s="15">
        <v>4134154.038305915</v>
      </c>
      <c r="N113" s="61">
        <v>1822331.9539602762</v>
      </c>
      <c r="O113" s="233">
        <v>5956485.9922661912</v>
      </c>
      <c r="Q113" s="147"/>
      <c r="R113" s="137">
        <v>5956485.9922661912</v>
      </c>
      <c r="S113" s="285">
        <v>1413367.8177488653</v>
      </c>
      <c r="T113" s="353">
        <v>-615790.98600000003</v>
      </c>
      <c r="V113" s="55">
        <f t="shared" si="2"/>
        <v>6754062.8240150567</v>
      </c>
      <c r="W113" s="86">
        <f t="shared" si="3"/>
        <v>562839</v>
      </c>
    </row>
    <row r="114" spans="1:23" x14ac:dyDescent="0.25">
      <c r="A114" s="64">
        <v>284</v>
      </c>
      <c r="B114" s="20" t="s">
        <v>112</v>
      </c>
      <c r="C114" s="18">
        <v>2340</v>
      </c>
      <c r="D114" s="18">
        <v>9171836.870000001</v>
      </c>
      <c r="E114" s="18">
        <v>2886120.9297040394</v>
      </c>
      <c r="F114" s="18">
        <v>534967.34445409907</v>
      </c>
      <c r="G114" s="18">
        <v>12592925.14415814</v>
      </c>
      <c r="H114" s="48">
        <v>3654.72</v>
      </c>
      <c r="I114" s="6">
        <v>8552044.7999999989</v>
      </c>
      <c r="J114" s="6">
        <v>4040880.3441581409</v>
      </c>
      <c r="K114" s="60">
        <v>94317.732462531596</v>
      </c>
      <c r="L114" s="18">
        <v>-88986.670059157652</v>
      </c>
      <c r="M114" s="15">
        <v>4046211.4065615148</v>
      </c>
      <c r="N114" s="61">
        <v>1897515.382913122</v>
      </c>
      <c r="O114" s="233">
        <v>5943726.7894746363</v>
      </c>
      <c r="Q114" s="147"/>
      <c r="R114" s="137">
        <v>5943726.7894746363</v>
      </c>
      <c r="S114" s="285">
        <v>1319173.170015859</v>
      </c>
      <c r="T114" s="353">
        <v>918221.84375999996</v>
      </c>
      <c r="V114" s="55">
        <f t="shared" si="2"/>
        <v>8181121.8032504944</v>
      </c>
      <c r="W114" s="86">
        <f t="shared" si="3"/>
        <v>681760</v>
      </c>
    </row>
    <row r="115" spans="1:23" x14ac:dyDescent="0.25">
      <c r="A115" s="64">
        <v>285</v>
      </c>
      <c r="B115" s="20" t="s">
        <v>113</v>
      </c>
      <c r="C115" s="18">
        <v>52883</v>
      </c>
      <c r="D115" s="18">
        <v>181296152.39999998</v>
      </c>
      <c r="E115" s="18">
        <v>87166393.8960208</v>
      </c>
      <c r="F115" s="18">
        <v>19139119.471809193</v>
      </c>
      <c r="G115" s="18">
        <v>287601665.76782995</v>
      </c>
      <c r="H115" s="48">
        <v>3654.72</v>
      </c>
      <c r="I115" s="6">
        <v>193272557.75999999</v>
      </c>
      <c r="J115" s="6">
        <v>94329108.007829964</v>
      </c>
      <c r="K115" s="60">
        <v>2507023.4135506065</v>
      </c>
      <c r="L115" s="18">
        <v>-8413217.0194165409</v>
      </c>
      <c r="M115" s="15">
        <v>88422914.401964024</v>
      </c>
      <c r="N115" s="61">
        <v>12577689.681190707</v>
      </c>
      <c r="O115" s="233">
        <v>101000604.08315474</v>
      </c>
      <c r="Q115" s="147"/>
      <c r="R115" s="137">
        <v>101000604.08315474</v>
      </c>
      <c r="S115" s="285">
        <v>21131163.763274979</v>
      </c>
      <c r="T115" s="353">
        <v>-781726.94597800006</v>
      </c>
      <c r="V115" s="55">
        <f t="shared" si="2"/>
        <v>121350040.90045172</v>
      </c>
      <c r="W115" s="86">
        <f t="shared" si="3"/>
        <v>10112503</v>
      </c>
    </row>
    <row r="116" spans="1:23" x14ac:dyDescent="0.25">
      <c r="A116" s="64">
        <v>286</v>
      </c>
      <c r="B116" s="20" t="s">
        <v>114</v>
      </c>
      <c r="C116" s="18">
        <v>83177</v>
      </c>
      <c r="D116" s="18">
        <v>290636426.63999999</v>
      </c>
      <c r="E116" s="18">
        <v>116184696.044333</v>
      </c>
      <c r="F116" s="18">
        <v>19956203.399375856</v>
      </c>
      <c r="G116" s="18">
        <v>426777326.08370882</v>
      </c>
      <c r="H116" s="48">
        <v>3654.72</v>
      </c>
      <c r="I116" s="6">
        <v>303988645.44</v>
      </c>
      <c r="J116" s="6">
        <v>122788680.64370883</v>
      </c>
      <c r="K116" s="60">
        <v>3174045.0883743642</v>
      </c>
      <c r="L116" s="18">
        <v>-11818669.027573854</v>
      </c>
      <c r="M116" s="15">
        <v>114144056.70450933</v>
      </c>
      <c r="N116" s="61">
        <v>19243821.734008316</v>
      </c>
      <c r="O116" s="233">
        <v>133387878.43851765</v>
      </c>
      <c r="Q116" s="147"/>
      <c r="R116" s="137">
        <v>133387878.43851765</v>
      </c>
      <c r="S116" s="285">
        <v>35631934.026307285</v>
      </c>
      <c r="T116" s="353">
        <v>164826.72058600024</v>
      </c>
      <c r="V116" s="55">
        <f t="shared" si="2"/>
        <v>169184639.18541092</v>
      </c>
      <c r="W116" s="86">
        <f t="shared" si="3"/>
        <v>14098720</v>
      </c>
    </row>
    <row r="117" spans="1:23" x14ac:dyDescent="0.25">
      <c r="A117" s="64">
        <v>287</v>
      </c>
      <c r="B117" s="20" t="s">
        <v>115</v>
      </c>
      <c r="C117" s="18">
        <v>6596</v>
      </c>
      <c r="D117" s="18">
        <v>25058721.780000001</v>
      </c>
      <c r="E117" s="18">
        <v>9244617.9041182287</v>
      </c>
      <c r="F117" s="18">
        <v>2660252.2008994087</v>
      </c>
      <c r="G117" s="18">
        <v>36963591.885017633</v>
      </c>
      <c r="H117" s="48">
        <v>3654.72</v>
      </c>
      <c r="I117" s="6">
        <v>24106533.119999997</v>
      </c>
      <c r="J117" s="6">
        <v>12857058.765017636</v>
      </c>
      <c r="K117" s="60">
        <v>928894.45482255216</v>
      </c>
      <c r="L117" s="18">
        <v>-776118.62033282337</v>
      </c>
      <c r="M117" s="15">
        <v>13009834.599507364</v>
      </c>
      <c r="N117" s="61">
        <v>4125974.2262922972</v>
      </c>
      <c r="O117" s="233">
        <v>17135808.825799659</v>
      </c>
      <c r="Q117" s="147"/>
      <c r="R117" s="137">
        <v>17135808.825799659</v>
      </c>
      <c r="S117" s="285">
        <v>3927029.5442300611</v>
      </c>
      <c r="T117" s="353">
        <v>796858.00440000009</v>
      </c>
      <c r="V117" s="55">
        <f t="shared" si="2"/>
        <v>21859696.374429721</v>
      </c>
      <c r="W117" s="86">
        <f t="shared" si="3"/>
        <v>1821641</v>
      </c>
    </row>
    <row r="118" spans="1:23" x14ac:dyDescent="0.25">
      <c r="A118" s="64">
        <v>288</v>
      </c>
      <c r="B118" s="20" t="s">
        <v>116</v>
      </c>
      <c r="C118" s="18">
        <v>6509</v>
      </c>
      <c r="D118" s="18">
        <v>24808783.810000002</v>
      </c>
      <c r="E118" s="18">
        <v>6844549.3328186311</v>
      </c>
      <c r="F118" s="18">
        <v>2789508.5177888055</v>
      </c>
      <c r="G118" s="18">
        <v>34442841.660607442</v>
      </c>
      <c r="H118" s="48">
        <v>3654.72</v>
      </c>
      <c r="I118" s="6">
        <v>23788572.48</v>
      </c>
      <c r="J118" s="6">
        <v>10654269.180607442</v>
      </c>
      <c r="K118" s="60">
        <v>196393.46479100623</v>
      </c>
      <c r="L118" s="18">
        <v>-895033.02539922961</v>
      </c>
      <c r="M118" s="15">
        <v>9955629.6199992169</v>
      </c>
      <c r="N118" s="61">
        <v>3636431.7086271038</v>
      </c>
      <c r="O118" s="233">
        <v>13592061.32862632</v>
      </c>
      <c r="Q118" s="147"/>
      <c r="R118" s="137">
        <v>13592061.32862632</v>
      </c>
      <c r="S118" s="285">
        <v>3553844.0934415683</v>
      </c>
      <c r="T118" s="353">
        <v>-423169.39059999998</v>
      </c>
      <c r="V118" s="55">
        <f t="shared" si="2"/>
        <v>16722736.031467889</v>
      </c>
      <c r="W118" s="86">
        <f t="shared" si="3"/>
        <v>1393561</v>
      </c>
    </row>
    <row r="119" spans="1:23" x14ac:dyDescent="0.25">
      <c r="A119" s="64">
        <v>290</v>
      </c>
      <c r="B119" s="35" t="s">
        <v>117</v>
      </c>
      <c r="C119" s="18">
        <v>8329</v>
      </c>
      <c r="D119" s="18">
        <v>29629844.709999997</v>
      </c>
      <c r="E119" s="18">
        <v>14723584.889199266</v>
      </c>
      <c r="F119" s="18">
        <v>5006277.5257716579</v>
      </c>
      <c r="G119" s="18">
        <v>49359707.12497092</v>
      </c>
      <c r="H119" s="48">
        <v>3654.72</v>
      </c>
      <c r="I119" s="6">
        <v>30440162.879999999</v>
      </c>
      <c r="J119" s="6">
        <v>18919544.244970921</v>
      </c>
      <c r="K119" s="60">
        <v>3851523.3539737142</v>
      </c>
      <c r="L119" s="18">
        <v>-423525.02404920338</v>
      </c>
      <c r="M119" s="15">
        <v>22347542.57489543</v>
      </c>
      <c r="N119" s="61">
        <v>6265233.9921086682</v>
      </c>
      <c r="O119" s="233">
        <v>28612776.567004099</v>
      </c>
      <c r="Q119" s="147"/>
      <c r="R119" s="137">
        <v>28612776.567004099</v>
      </c>
      <c r="S119" s="285">
        <v>4750532.9145219512</v>
      </c>
      <c r="T119" s="353">
        <v>-48937.031999999999</v>
      </c>
      <c r="V119" s="55">
        <f t="shared" si="2"/>
        <v>33314372.449526049</v>
      </c>
      <c r="W119" s="86">
        <f t="shared" si="3"/>
        <v>2776198</v>
      </c>
    </row>
    <row r="120" spans="1:23" x14ac:dyDescent="0.25">
      <c r="A120" s="64">
        <v>291</v>
      </c>
      <c r="B120" s="20" t="s">
        <v>118</v>
      </c>
      <c r="C120" s="18">
        <v>2238</v>
      </c>
      <c r="D120" s="18">
        <v>8811714.9399999995</v>
      </c>
      <c r="E120" s="18">
        <v>4168753.7771551199</v>
      </c>
      <c r="F120" s="18">
        <v>863374.54181421758</v>
      </c>
      <c r="G120" s="18">
        <v>13843843.258969337</v>
      </c>
      <c r="H120" s="48">
        <v>3654.72</v>
      </c>
      <c r="I120" s="6">
        <v>8179263.3599999994</v>
      </c>
      <c r="J120" s="6">
        <v>5664579.8989693373</v>
      </c>
      <c r="K120" s="60">
        <v>408479.43133803259</v>
      </c>
      <c r="L120" s="18">
        <v>-265749.82938712678</v>
      </c>
      <c r="M120" s="15">
        <v>5807309.5009202436</v>
      </c>
      <c r="N120" s="61">
        <v>1663522.709435584</v>
      </c>
      <c r="O120" s="233">
        <v>7470832.2103558276</v>
      </c>
      <c r="Q120" s="147"/>
      <c r="R120" s="137">
        <v>7470832.2103558276</v>
      </c>
      <c r="S120" s="285">
        <v>1260014.5975166995</v>
      </c>
      <c r="T120" s="353">
        <v>4078.0859999999993</v>
      </c>
      <c r="V120" s="55">
        <f t="shared" si="2"/>
        <v>8734924.8938725255</v>
      </c>
      <c r="W120" s="86">
        <f t="shared" si="3"/>
        <v>727910</v>
      </c>
    </row>
    <row r="121" spans="1:23" x14ac:dyDescent="0.25">
      <c r="A121" s="65">
        <v>297</v>
      </c>
      <c r="B121" s="20" t="s">
        <v>119</v>
      </c>
      <c r="C121" s="18">
        <v>118664</v>
      </c>
      <c r="D121" s="18">
        <v>387747205.55000007</v>
      </c>
      <c r="E121" s="18">
        <v>169538001.4088937</v>
      </c>
      <c r="F121" s="18">
        <v>24651710.791913737</v>
      </c>
      <c r="G121" s="18">
        <v>581936917.75080752</v>
      </c>
      <c r="H121" s="48">
        <v>3654.72</v>
      </c>
      <c r="I121" s="6">
        <v>433683694.07999998</v>
      </c>
      <c r="J121" s="6">
        <v>148253223.67080754</v>
      </c>
      <c r="K121" s="60">
        <v>5084676.2178846132</v>
      </c>
      <c r="L121" s="18">
        <v>-22132367.370376788</v>
      </c>
      <c r="M121" s="15">
        <v>131205532.51831535</v>
      </c>
      <c r="N121" s="61">
        <v>35770068.094712421</v>
      </c>
      <c r="O121" s="233">
        <v>166975600.61302775</v>
      </c>
      <c r="P121" s="2"/>
      <c r="Q121" s="147"/>
      <c r="R121" s="137">
        <v>166975600.61302775</v>
      </c>
      <c r="S121" s="285">
        <v>51134766.53410621</v>
      </c>
      <c r="T121" s="353">
        <v>-2438588.0384020004</v>
      </c>
      <c r="V121" s="55">
        <f t="shared" si="2"/>
        <v>215671779.10873196</v>
      </c>
      <c r="W121" s="86">
        <f t="shared" si="3"/>
        <v>17972648</v>
      </c>
    </row>
    <row r="122" spans="1:23" x14ac:dyDescent="0.25">
      <c r="A122" s="64">
        <v>300</v>
      </c>
      <c r="B122" s="20" t="s">
        <v>120</v>
      </c>
      <c r="C122" s="18">
        <v>3572</v>
      </c>
      <c r="D122" s="18">
        <v>14166649.840000002</v>
      </c>
      <c r="E122" s="18">
        <v>6346182.5503285108</v>
      </c>
      <c r="F122" s="18">
        <v>684097.45671740442</v>
      </c>
      <c r="G122" s="18">
        <v>21196929.847045917</v>
      </c>
      <c r="H122" s="48">
        <v>3654.72</v>
      </c>
      <c r="I122" s="6">
        <v>13054659.84</v>
      </c>
      <c r="J122" s="6">
        <v>8142270.0070459172</v>
      </c>
      <c r="K122" s="60">
        <v>132558.9241166529</v>
      </c>
      <c r="L122" s="18">
        <v>-437352.03806586884</v>
      </c>
      <c r="M122" s="15">
        <v>7837476.8930967012</v>
      </c>
      <c r="N122" s="61">
        <v>3233256.9342503739</v>
      </c>
      <c r="O122" s="233">
        <v>11070733.827347076</v>
      </c>
      <c r="Q122" s="147"/>
      <c r="R122" s="137">
        <v>11070733.827347076</v>
      </c>
      <c r="S122" s="285">
        <v>2085309.25512926</v>
      </c>
      <c r="T122" s="353">
        <v>270648.97420000006</v>
      </c>
      <c r="V122" s="55">
        <f t="shared" si="2"/>
        <v>13426692.056676336</v>
      </c>
      <c r="W122" s="86">
        <f t="shared" si="3"/>
        <v>1118891</v>
      </c>
    </row>
    <row r="123" spans="1:23" x14ac:dyDescent="0.25">
      <c r="A123" s="64">
        <v>301</v>
      </c>
      <c r="B123" s="20" t="s">
        <v>121</v>
      </c>
      <c r="C123" s="18">
        <v>20952</v>
      </c>
      <c r="D123" s="18">
        <v>77858758.819999993</v>
      </c>
      <c r="E123" s="18">
        <v>34148756.648442939</v>
      </c>
      <c r="F123" s="18">
        <v>3666554.3825374376</v>
      </c>
      <c r="G123" s="18">
        <v>115674069.85098037</v>
      </c>
      <c r="H123" s="48">
        <v>3654.72</v>
      </c>
      <c r="I123" s="6">
        <v>76573693.439999998</v>
      </c>
      <c r="J123" s="6">
        <v>39100376.410980374</v>
      </c>
      <c r="K123" s="60">
        <v>679739.53991993435</v>
      </c>
      <c r="L123" s="18">
        <v>-2788002.3298112722</v>
      </c>
      <c r="M123" s="15">
        <v>36992113.621089034</v>
      </c>
      <c r="N123" s="61">
        <v>17979770.791748345</v>
      </c>
      <c r="O123" s="233">
        <v>54971884.412837379</v>
      </c>
      <c r="Q123" s="147"/>
      <c r="R123" s="137">
        <v>54971884.412837379</v>
      </c>
      <c r="S123" s="285">
        <v>11747480.525832666</v>
      </c>
      <c r="T123" s="353">
        <v>415828.83580000018</v>
      </c>
      <c r="V123" s="55">
        <f t="shared" si="2"/>
        <v>67135193.774470046</v>
      </c>
      <c r="W123" s="86">
        <f t="shared" si="3"/>
        <v>5594599</v>
      </c>
    </row>
    <row r="124" spans="1:23" x14ac:dyDescent="0.25">
      <c r="A124" s="64">
        <v>304</v>
      </c>
      <c r="B124" s="20" t="s">
        <v>122</v>
      </c>
      <c r="C124" s="18">
        <v>926</v>
      </c>
      <c r="D124" s="18">
        <v>2973494.3200000003</v>
      </c>
      <c r="E124" s="18">
        <v>1307794.0711313128</v>
      </c>
      <c r="F124" s="18">
        <v>652251.09203233419</v>
      </c>
      <c r="G124" s="18">
        <v>4933539.4831636474</v>
      </c>
      <c r="H124" s="48">
        <v>3654.72</v>
      </c>
      <c r="I124" s="6">
        <v>3384270.7199999997</v>
      </c>
      <c r="J124" s="6">
        <v>1549268.7631636476</v>
      </c>
      <c r="K124" s="60">
        <v>134559.94222840565</v>
      </c>
      <c r="L124" s="18">
        <v>-40259.013376784511</v>
      </c>
      <c r="M124" s="15">
        <v>1643569.6920152688</v>
      </c>
      <c r="N124" s="61">
        <v>226451.6564411915</v>
      </c>
      <c r="O124" s="233">
        <v>1870021.3484564603</v>
      </c>
      <c r="Q124" s="147"/>
      <c r="R124" s="137">
        <v>1870021.3484564603</v>
      </c>
      <c r="S124" s="285">
        <v>486644.3370201955</v>
      </c>
      <c r="T124" s="353">
        <v>-184873.23200000002</v>
      </c>
      <c r="V124" s="55">
        <f t="shared" si="2"/>
        <v>2171792.4534766558</v>
      </c>
      <c r="W124" s="86">
        <f t="shared" si="3"/>
        <v>180983</v>
      </c>
    </row>
    <row r="125" spans="1:23" x14ac:dyDescent="0.25">
      <c r="A125" s="64">
        <v>305</v>
      </c>
      <c r="B125" s="20" t="s">
        <v>123</v>
      </c>
      <c r="C125" s="18">
        <v>15207</v>
      </c>
      <c r="D125" s="18">
        <v>53987081.179999992</v>
      </c>
      <c r="E125" s="18">
        <v>24846231.756387573</v>
      </c>
      <c r="F125" s="18">
        <v>5711606.9288536897</v>
      </c>
      <c r="G125" s="18">
        <v>84544919.865241259</v>
      </c>
      <c r="H125" s="48">
        <v>3654.72</v>
      </c>
      <c r="I125" s="6">
        <v>55577327.039999999</v>
      </c>
      <c r="J125" s="6">
        <v>28967592.82524126</v>
      </c>
      <c r="K125" s="60">
        <v>3165918.1367588574</v>
      </c>
      <c r="L125" s="18">
        <v>-2345330.9566653511</v>
      </c>
      <c r="M125" s="15">
        <v>29788180.005334765</v>
      </c>
      <c r="N125" s="61">
        <v>10742965.156632962</v>
      </c>
      <c r="O125" s="233">
        <v>40531145.161967725</v>
      </c>
      <c r="Q125" s="147"/>
      <c r="R125" s="137">
        <v>40531145.161967725</v>
      </c>
      <c r="S125" s="285">
        <v>7705808.3908564337</v>
      </c>
      <c r="T125" s="353">
        <v>-52498.560439999987</v>
      </c>
      <c r="V125" s="55">
        <f t="shared" si="2"/>
        <v>48184454.992384158</v>
      </c>
      <c r="W125" s="86">
        <f t="shared" si="3"/>
        <v>4015371</v>
      </c>
    </row>
    <row r="126" spans="1:23" x14ac:dyDescent="0.25">
      <c r="A126" s="64">
        <v>309</v>
      </c>
      <c r="B126" s="20" t="s">
        <v>124</v>
      </c>
      <c r="C126" s="18">
        <v>6803</v>
      </c>
      <c r="D126" s="18">
        <v>24421278.629999999</v>
      </c>
      <c r="E126" s="18">
        <v>11316158.35472028</v>
      </c>
      <c r="F126" s="18">
        <v>1979741.4959252446</v>
      </c>
      <c r="G126" s="18">
        <v>37717178.480645522</v>
      </c>
      <c r="H126" s="48">
        <v>3654.72</v>
      </c>
      <c r="I126" s="6">
        <v>24863060.16</v>
      </c>
      <c r="J126" s="6">
        <v>12854118.320645522</v>
      </c>
      <c r="K126" s="60">
        <v>412324.04198038543</v>
      </c>
      <c r="L126" s="18">
        <v>-1344114.0999359484</v>
      </c>
      <c r="M126" s="15">
        <v>11922328.262689959</v>
      </c>
      <c r="N126" s="61">
        <v>6605046.5824668566</v>
      </c>
      <c r="O126" s="233">
        <v>18527374.845156815</v>
      </c>
      <c r="Q126" s="147"/>
      <c r="R126" s="137">
        <v>18527374.845156815</v>
      </c>
      <c r="S126" s="285">
        <v>3494733.2586007789</v>
      </c>
      <c r="T126" s="353">
        <v>-28125.199779999966</v>
      </c>
      <c r="V126" s="55">
        <f t="shared" si="2"/>
        <v>21993982.903977595</v>
      </c>
      <c r="W126" s="86">
        <f t="shared" si="3"/>
        <v>1832832</v>
      </c>
    </row>
    <row r="127" spans="1:23" x14ac:dyDescent="0.25">
      <c r="A127" s="64">
        <v>312</v>
      </c>
      <c r="B127" s="20" t="s">
        <v>125</v>
      </c>
      <c r="C127" s="18">
        <v>1343</v>
      </c>
      <c r="D127" s="18">
        <v>5071575.84</v>
      </c>
      <c r="E127" s="18">
        <v>2156413.3929359424</v>
      </c>
      <c r="F127" s="18">
        <v>545709.99879704113</v>
      </c>
      <c r="G127" s="18">
        <v>7773699.2317329841</v>
      </c>
      <c r="H127" s="48">
        <v>3654.72</v>
      </c>
      <c r="I127" s="6">
        <v>4908288.96</v>
      </c>
      <c r="J127" s="6">
        <v>2865410.2717329841</v>
      </c>
      <c r="K127" s="60">
        <v>303980.68488916906</v>
      </c>
      <c r="L127" s="18">
        <v>-200995.73115422032</v>
      </c>
      <c r="M127" s="15">
        <v>2968395.2254679329</v>
      </c>
      <c r="N127" s="61">
        <v>1149286.4036844957</v>
      </c>
      <c r="O127" s="233">
        <v>4117681.6291524284</v>
      </c>
      <c r="Q127" s="147"/>
      <c r="R127" s="137">
        <v>4117681.6291524284</v>
      </c>
      <c r="S127" s="285">
        <v>800297.35466412094</v>
      </c>
      <c r="T127" s="353">
        <v>70890.728300000002</v>
      </c>
      <c r="V127" s="55">
        <f t="shared" si="2"/>
        <v>4988869.7121165488</v>
      </c>
      <c r="W127" s="86">
        <f t="shared" si="3"/>
        <v>415739</v>
      </c>
    </row>
    <row r="128" spans="1:23" x14ac:dyDescent="0.25">
      <c r="A128" s="64">
        <v>316</v>
      </c>
      <c r="B128" s="20" t="s">
        <v>126</v>
      </c>
      <c r="C128" s="18">
        <v>4451</v>
      </c>
      <c r="D128" s="18">
        <v>15020688.5</v>
      </c>
      <c r="E128" s="18">
        <v>5421599.7389566051</v>
      </c>
      <c r="F128" s="18">
        <v>1143635.6591897921</v>
      </c>
      <c r="G128" s="18">
        <v>21585923.898146395</v>
      </c>
      <c r="H128" s="48">
        <v>3654.72</v>
      </c>
      <c r="I128" s="6">
        <v>16267158.719999999</v>
      </c>
      <c r="J128" s="6">
        <v>5318765.1781463958</v>
      </c>
      <c r="K128" s="60">
        <v>164029.60248202251</v>
      </c>
      <c r="L128" s="18">
        <v>-801482.57014208741</v>
      </c>
      <c r="M128" s="15">
        <v>4681312.210486331</v>
      </c>
      <c r="N128" s="61">
        <v>2814875.8790572104</v>
      </c>
      <c r="O128" s="233">
        <v>7496188.0895435419</v>
      </c>
      <c r="Q128" s="147"/>
      <c r="R128" s="137">
        <v>7496188.0895435419</v>
      </c>
      <c r="S128" s="285">
        <v>2229240.8813153938</v>
      </c>
      <c r="T128" s="353">
        <v>-141360.05438000005</v>
      </c>
      <c r="V128" s="55">
        <f t="shared" si="2"/>
        <v>9584068.9164789356</v>
      </c>
      <c r="W128" s="86">
        <f t="shared" si="3"/>
        <v>798672</v>
      </c>
    </row>
    <row r="129" spans="1:23" x14ac:dyDescent="0.25">
      <c r="A129" s="64">
        <v>317</v>
      </c>
      <c r="B129" s="20" t="s">
        <v>127</v>
      </c>
      <c r="C129" s="18">
        <v>2613</v>
      </c>
      <c r="D129" s="18">
        <v>10324856.09</v>
      </c>
      <c r="E129" s="18">
        <v>4779731.6111020586</v>
      </c>
      <c r="F129" s="18">
        <v>874437.39641355653</v>
      </c>
      <c r="G129" s="18">
        <v>15979025.097515617</v>
      </c>
      <c r="H129" s="48">
        <v>3654.72</v>
      </c>
      <c r="I129" s="6">
        <v>9549783.3599999994</v>
      </c>
      <c r="J129" s="6">
        <v>6429241.7375156172</v>
      </c>
      <c r="K129" s="60">
        <v>622743.68302661332</v>
      </c>
      <c r="L129" s="18">
        <v>-236454.63338818532</v>
      </c>
      <c r="M129" s="15">
        <v>6815530.7871540459</v>
      </c>
      <c r="N129" s="61">
        <v>2958507.7638749783</v>
      </c>
      <c r="O129" s="233">
        <v>9774038.5510290246</v>
      </c>
      <c r="Q129" s="147"/>
      <c r="R129" s="137">
        <v>9774038.5510290246</v>
      </c>
      <c r="S129" s="285">
        <v>1609012.878769276</v>
      </c>
      <c r="T129" s="353">
        <v>10874.896000000001</v>
      </c>
      <c r="V129" s="55">
        <f t="shared" si="2"/>
        <v>11393926.325798301</v>
      </c>
      <c r="W129" s="86">
        <f t="shared" si="3"/>
        <v>949494</v>
      </c>
    </row>
    <row r="130" spans="1:23" x14ac:dyDescent="0.25">
      <c r="A130" s="64">
        <v>320</v>
      </c>
      <c r="B130" s="20" t="s">
        <v>128</v>
      </c>
      <c r="C130" s="18">
        <v>7370</v>
      </c>
      <c r="D130" s="18">
        <v>26707926.920000002</v>
      </c>
      <c r="E130" s="18">
        <v>12310820.542399872</v>
      </c>
      <c r="F130" s="18">
        <v>3739240.2313940506</v>
      </c>
      <c r="G130" s="18">
        <v>42757987.693793923</v>
      </c>
      <c r="H130" s="48">
        <v>3654.72</v>
      </c>
      <c r="I130" s="6">
        <v>26935286.399999999</v>
      </c>
      <c r="J130" s="6">
        <v>15822701.293793924</v>
      </c>
      <c r="K130" s="60">
        <v>3494057.0498708636</v>
      </c>
      <c r="L130" s="18">
        <v>-594155.39277967555</v>
      </c>
      <c r="M130" s="15">
        <v>18722602.950885113</v>
      </c>
      <c r="N130" s="61">
        <v>4514833.112916057</v>
      </c>
      <c r="O130" s="233">
        <v>23237436.063801169</v>
      </c>
      <c r="Q130" s="147"/>
      <c r="R130" s="137">
        <v>23237436.063801169</v>
      </c>
      <c r="S130" s="285">
        <v>3717368.6286859731</v>
      </c>
      <c r="T130" s="353">
        <v>-134169.0294</v>
      </c>
      <c r="V130" s="55">
        <f t="shared" si="2"/>
        <v>26820635.663087144</v>
      </c>
      <c r="W130" s="86">
        <f t="shared" si="3"/>
        <v>2235053</v>
      </c>
    </row>
    <row r="131" spans="1:23" x14ac:dyDescent="0.25">
      <c r="A131" s="64">
        <v>322</v>
      </c>
      <c r="B131" s="20" t="s">
        <v>129</v>
      </c>
      <c r="C131" s="18">
        <v>6724</v>
      </c>
      <c r="D131" s="18">
        <v>25367343.080000002</v>
      </c>
      <c r="E131" s="18">
        <v>8035550.9278974105</v>
      </c>
      <c r="F131" s="18">
        <v>5693452.075382445</v>
      </c>
      <c r="G131" s="18">
        <v>39096346.083279863</v>
      </c>
      <c r="H131" s="48">
        <v>3654.72</v>
      </c>
      <c r="I131" s="6">
        <v>24574337.279999997</v>
      </c>
      <c r="J131" s="6">
        <v>14522008.803279866</v>
      </c>
      <c r="K131" s="60">
        <v>718619.02661847032</v>
      </c>
      <c r="L131" s="18">
        <v>-642695.81664504297</v>
      </c>
      <c r="M131" s="15">
        <v>14597932.013253292</v>
      </c>
      <c r="N131" s="61">
        <v>5014054.2387958635</v>
      </c>
      <c r="O131" s="233">
        <v>19611986.252049156</v>
      </c>
      <c r="Q131" s="147"/>
      <c r="R131" s="137">
        <v>19611986.252049156</v>
      </c>
      <c r="S131" s="285">
        <v>3415226.9703916311</v>
      </c>
      <c r="T131" s="353">
        <v>72046.185999999987</v>
      </c>
      <c r="V131" s="55">
        <f t="shared" si="2"/>
        <v>23099259.408440787</v>
      </c>
      <c r="W131" s="86">
        <f t="shared" si="3"/>
        <v>1924938</v>
      </c>
    </row>
    <row r="132" spans="1:23" x14ac:dyDescent="0.25">
      <c r="A132" s="64">
        <v>398</v>
      </c>
      <c r="B132" s="20" t="s">
        <v>130</v>
      </c>
      <c r="C132" s="18">
        <v>119951</v>
      </c>
      <c r="D132" s="18">
        <v>399802544.75</v>
      </c>
      <c r="E132" s="18">
        <v>151054742.19849685</v>
      </c>
      <c r="F132" s="18">
        <v>36717693.842690699</v>
      </c>
      <c r="G132" s="18">
        <v>587574980.79118752</v>
      </c>
      <c r="H132" s="48">
        <v>3654.72</v>
      </c>
      <c r="I132" s="6">
        <v>438387318.71999997</v>
      </c>
      <c r="J132" s="6">
        <v>149187662.07118756</v>
      </c>
      <c r="K132" s="60">
        <v>5355547.2854666971</v>
      </c>
      <c r="L132" s="18">
        <v>-21631383.146889374</v>
      </c>
      <c r="M132" s="15">
        <v>132911826.20976488</v>
      </c>
      <c r="N132" s="61">
        <v>33541574.51167579</v>
      </c>
      <c r="O132" s="233">
        <v>166453400.72144067</v>
      </c>
      <c r="Q132" s="147"/>
      <c r="R132" s="137">
        <v>166453400.72144067</v>
      </c>
      <c r="S132" s="285">
        <v>49079229.004541859</v>
      </c>
      <c r="T132" s="353">
        <v>-6336714.9000320015</v>
      </c>
      <c r="V132" s="55">
        <f t="shared" si="2"/>
        <v>209195914.82595053</v>
      </c>
      <c r="W132" s="86">
        <f t="shared" si="3"/>
        <v>17432993</v>
      </c>
    </row>
    <row r="133" spans="1:23" x14ac:dyDescent="0.25">
      <c r="A133" s="64">
        <v>399</v>
      </c>
      <c r="B133" s="20" t="s">
        <v>131</v>
      </c>
      <c r="C133" s="18">
        <v>8058</v>
      </c>
      <c r="D133" s="18">
        <v>30165087.16</v>
      </c>
      <c r="E133" s="18">
        <v>9110548.7064581532</v>
      </c>
      <c r="F133" s="18">
        <v>1090094.1922864271</v>
      </c>
      <c r="G133" s="18">
        <v>40365730.05874458</v>
      </c>
      <c r="H133" s="48">
        <v>3654.72</v>
      </c>
      <c r="I133" s="6">
        <v>29449733.759999998</v>
      </c>
      <c r="J133" s="6">
        <v>10915996.298744582</v>
      </c>
      <c r="K133" s="60">
        <v>78859.746364698003</v>
      </c>
      <c r="L133" s="18">
        <v>-1074079.8863010341</v>
      </c>
      <c r="M133" s="15">
        <v>9920776.1588082463</v>
      </c>
      <c r="N133" s="61">
        <v>3279904.2982196943</v>
      </c>
      <c r="O133" s="233">
        <v>13200680.45702794</v>
      </c>
      <c r="Q133" s="147"/>
      <c r="R133" s="137">
        <v>13200680.45702794</v>
      </c>
      <c r="S133" s="285">
        <v>3560385.2369229053</v>
      </c>
      <c r="T133" s="353">
        <v>-75458.184619999985</v>
      </c>
      <c r="V133" s="55">
        <f t="shared" si="2"/>
        <v>16685607.509330845</v>
      </c>
      <c r="W133" s="86">
        <f t="shared" si="3"/>
        <v>1390467</v>
      </c>
    </row>
    <row r="134" spans="1:23" x14ac:dyDescent="0.25">
      <c r="A134" s="64">
        <v>400</v>
      </c>
      <c r="B134" s="20" t="s">
        <v>132</v>
      </c>
      <c r="C134" s="18">
        <v>8647</v>
      </c>
      <c r="D134" s="18">
        <v>31279089.170000002</v>
      </c>
      <c r="E134" s="18">
        <v>10687912.286136039</v>
      </c>
      <c r="F134" s="18">
        <v>2314757.5665810918</v>
      </c>
      <c r="G134" s="18">
        <v>44281759.022717133</v>
      </c>
      <c r="H134" s="48">
        <v>3654.72</v>
      </c>
      <c r="I134" s="6">
        <v>31602363.84</v>
      </c>
      <c r="J134" s="6">
        <v>12679395.182717133</v>
      </c>
      <c r="K134" s="60">
        <v>348579.05402830028</v>
      </c>
      <c r="L134" s="18">
        <v>-1098381.2351563869</v>
      </c>
      <c r="M134" s="15">
        <v>11929593.001589047</v>
      </c>
      <c r="N134" s="61">
        <v>4769660.9067419358</v>
      </c>
      <c r="O134" s="233">
        <v>16699253.908330983</v>
      </c>
      <c r="Q134" s="147"/>
      <c r="R134" s="137">
        <v>16699253.908330983</v>
      </c>
      <c r="S134" s="285">
        <v>4422003.867160229</v>
      </c>
      <c r="T134" s="353">
        <v>315304.01590000006</v>
      </c>
      <c r="V134" s="55">
        <f t="shared" si="2"/>
        <v>21436561.791391212</v>
      </c>
      <c r="W134" s="86">
        <f t="shared" si="3"/>
        <v>1786380</v>
      </c>
    </row>
    <row r="135" spans="1:23" x14ac:dyDescent="0.25">
      <c r="A135" s="64">
        <v>402</v>
      </c>
      <c r="B135" s="20" t="s">
        <v>133</v>
      </c>
      <c r="C135" s="18">
        <v>9617</v>
      </c>
      <c r="D135" s="18">
        <v>34792293.640000001</v>
      </c>
      <c r="E135" s="18">
        <v>16757016.046496857</v>
      </c>
      <c r="F135" s="18">
        <v>2356742.1121146502</v>
      </c>
      <c r="G135" s="18">
        <v>53906051.798611507</v>
      </c>
      <c r="H135" s="48">
        <v>3654.72</v>
      </c>
      <c r="I135" s="6">
        <v>35147442.239999995</v>
      </c>
      <c r="J135" s="6">
        <v>18758609.558611512</v>
      </c>
      <c r="K135" s="60">
        <v>274084.53034307738</v>
      </c>
      <c r="L135" s="18">
        <v>-1078349.239441128</v>
      </c>
      <c r="M135" s="15">
        <v>17954344.849513464</v>
      </c>
      <c r="N135" s="61">
        <v>8568031.5639131274</v>
      </c>
      <c r="O135" s="233">
        <v>26522376.413426593</v>
      </c>
      <c r="Q135" s="147"/>
      <c r="R135" s="137">
        <v>26522376.413426593</v>
      </c>
      <c r="S135" s="285">
        <v>5076166.1325579379</v>
      </c>
      <c r="T135" s="353">
        <v>120983.21800000008</v>
      </c>
      <c r="V135" s="55">
        <f t="shared" si="2"/>
        <v>31719525.763984527</v>
      </c>
      <c r="W135" s="86">
        <f t="shared" si="3"/>
        <v>2643294</v>
      </c>
    </row>
    <row r="136" spans="1:23" x14ac:dyDescent="0.25">
      <c r="A136" s="64">
        <v>403</v>
      </c>
      <c r="B136" s="20" t="s">
        <v>134</v>
      </c>
      <c r="C136" s="18">
        <v>3078</v>
      </c>
      <c r="D136" s="18">
        <v>11945561.25</v>
      </c>
      <c r="E136" s="18">
        <v>5547090.0546683082</v>
      </c>
      <c r="F136" s="18">
        <v>818150.66865197988</v>
      </c>
      <c r="G136" s="18">
        <v>18310801.973320287</v>
      </c>
      <c r="H136" s="48">
        <v>3654.72</v>
      </c>
      <c r="I136" s="6">
        <v>11249228.16</v>
      </c>
      <c r="J136" s="6">
        <v>7061573.8133202866</v>
      </c>
      <c r="K136" s="60">
        <v>109142.21565760006</v>
      </c>
      <c r="L136" s="18">
        <v>-383789.02144850162</v>
      </c>
      <c r="M136" s="15">
        <v>6786927.0075293854</v>
      </c>
      <c r="N136" s="61">
        <v>2947153.3065478164</v>
      </c>
      <c r="O136" s="233">
        <v>9734080.3140772022</v>
      </c>
      <c r="Q136" s="147"/>
      <c r="R136" s="137">
        <v>9734080.3140772022</v>
      </c>
      <c r="S136" s="285">
        <v>1878877.770644817</v>
      </c>
      <c r="T136" s="353">
        <v>-38062.135999999999</v>
      </c>
      <c r="V136" s="55">
        <f t="shared" si="2"/>
        <v>11574895.94872202</v>
      </c>
      <c r="W136" s="86">
        <f t="shared" si="3"/>
        <v>964575</v>
      </c>
    </row>
    <row r="137" spans="1:23" x14ac:dyDescent="0.25">
      <c r="A137" s="64">
        <v>405</v>
      </c>
      <c r="B137" s="20" t="s">
        <v>135</v>
      </c>
      <c r="C137" s="18">
        <v>72699</v>
      </c>
      <c r="D137" s="18">
        <v>244026588.41000003</v>
      </c>
      <c r="E137" s="18">
        <v>87752052.772056088</v>
      </c>
      <c r="F137" s="18">
        <v>20879390.234400034</v>
      </c>
      <c r="G137" s="18">
        <v>352658031.41645616</v>
      </c>
      <c r="H137" s="48">
        <v>3654.72</v>
      </c>
      <c r="I137" s="6">
        <v>265694489.27999997</v>
      </c>
      <c r="J137" s="6">
        <v>86963542.136456192</v>
      </c>
      <c r="K137" s="60">
        <v>3294845.4912392721</v>
      </c>
      <c r="L137" s="18">
        <v>-11459058.321523955</v>
      </c>
      <c r="M137" s="15">
        <v>78799329.306171522</v>
      </c>
      <c r="N137" s="61">
        <v>16777787.808609217</v>
      </c>
      <c r="O137" s="233">
        <v>95577117.114780739</v>
      </c>
      <c r="Q137" s="147"/>
      <c r="R137" s="137">
        <v>95577117.114780739</v>
      </c>
      <c r="S137" s="285">
        <v>31179102.079888925</v>
      </c>
      <c r="T137" s="353">
        <v>-1975556.716514</v>
      </c>
      <c r="V137" s="55">
        <f t="shared" si="2"/>
        <v>124780662.47815566</v>
      </c>
      <c r="W137" s="86">
        <f t="shared" si="3"/>
        <v>10398389</v>
      </c>
    </row>
    <row r="138" spans="1:23" x14ac:dyDescent="0.25">
      <c r="A138" s="64">
        <v>407</v>
      </c>
      <c r="B138" s="20" t="s">
        <v>136</v>
      </c>
      <c r="C138" s="18">
        <v>2665</v>
      </c>
      <c r="D138" s="18">
        <v>10090282.220000001</v>
      </c>
      <c r="E138" s="18">
        <v>3528317.1634164467</v>
      </c>
      <c r="F138" s="18">
        <v>1144956.7618941322</v>
      </c>
      <c r="G138" s="18">
        <v>14763556.145310581</v>
      </c>
      <c r="H138" s="48">
        <v>3654.72</v>
      </c>
      <c r="I138" s="6">
        <v>9739828.7999999989</v>
      </c>
      <c r="J138" s="6">
        <v>5023727.3453105818</v>
      </c>
      <c r="K138" s="60">
        <v>76530.048911515114</v>
      </c>
      <c r="L138" s="18">
        <v>-363500.29210451478</v>
      </c>
      <c r="M138" s="15">
        <v>4736757.1021175813</v>
      </c>
      <c r="N138" s="61">
        <v>1863035.5259042992</v>
      </c>
      <c r="O138" s="233">
        <v>6599792.628021881</v>
      </c>
      <c r="Q138" s="147"/>
      <c r="R138" s="137">
        <v>6599792.628021881</v>
      </c>
      <c r="S138" s="285">
        <v>1555337.6657599388</v>
      </c>
      <c r="T138" s="353">
        <v>-823093.69100000011</v>
      </c>
      <c r="V138" s="55">
        <f t="shared" si="2"/>
        <v>7332036.6027818192</v>
      </c>
      <c r="W138" s="86">
        <f t="shared" si="3"/>
        <v>611003</v>
      </c>
    </row>
    <row r="139" spans="1:23" x14ac:dyDescent="0.25">
      <c r="A139" s="64">
        <v>408</v>
      </c>
      <c r="B139" s="20" t="s">
        <v>137</v>
      </c>
      <c r="C139" s="18">
        <v>14427</v>
      </c>
      <c r="D139" s="18">
        <v>55192597.359999999</v>
      </c>
      <c r="E139" s="18">
        <v>19369701.611070268</v>
      </c>
      <c r="F139" s="18">
        <v>2468282.8907922069</v>
      </c>
      <c r="G139" s="18">
        <v>77030581.861862466</v>
      </c>
      <c r="H139" s="48">
        <v>3654.72</v>
      </c>
      <c r="I139" s="6">
        <v>52726645.439999998</v>
      </c>
      <c r="J139" s="6">
        <v>24303936.421862468</v>
      </c>
      <c r="K139" s="60">
        <v>390657.32592181081</v>
      </c>
      <c r="L139" s="18">
        <v>-1957921.8621521308</v>
      </c>
      <c r="M139" s="15">
        <v>22736671.88563215</v>
      </c>
      <c r="N139" s="61">
        <v>9509208.3098213151</v>
      </c>
      <c r="O139" s="233">
        <v>32245880.195453465</v>
      </c>
      <c r="Q139" s="147"/>
      <c r="R139" s="137">
        <v>32245880.195453465</v>
      </c>
      <c r="S139" s="285">
        <v>6937980.7481085667</v>
      </c>
      <c r="T139" s="353">
        <v>-23951.958439999959</v>
      </c>
      <c r="V139" s="55">
        <f t="shared" si="2"/>
        <v>39159908.985122032</v>
      </c>
      <c r="W139" s="86">
        <f t="shared" si="3"/>
        <v>3263326</v>
      </c>
    </row>
    <row r="140" spans="1:23" x14ac:dyDescent="0.25">
      <c r="A140" s="64">
        <v>410</v>
      </c>
      <c r="B140" s="20" t="s">
        <v>138</v>
      </c>
      <c r="C140" s="18">
        <v>18927</v>
      </c>
      <c r="D140" s="18">
        <v>72839014.140000015</v>
      </c>
      <c r="E140" s="18">
        <v>20461438.05518809</v>
      </c>
      <c r="F140" s="18">
        <v>2836781.9361998308</v>
      </c>
      <c r="G140" s="18">
        <v>96137234.131387934</v>
      </c>
      <c r="H140" s="48">
        <v>3654.72</v>
      </c>
      <c r="I140" s="6">
        <v>69172885.439999998</v>
      </c>
      <c r="J140" s="6">
        <v>26964348.691387936</v>
      </c>
      <c r="K140" s="60">
        <v>437792.348589145</v>
      </c>
      <c r="L140" s="18">
        <v>-2806955.9156228337</v>
      </c>
      <c r="M140" s="15">
        <v>24595185.124354247</v>
      </c>
      <c r="N140" s="61">
        <v>11219213.871423509</v>
      </c>
      <c r="O140" s="233">
        <v>35814398.995777756</v>
      </c>
      <c r="Q140" s="147"/>
      <c r="R140" s="137">
        <v>35814398.995777756</v>
      </c>
      <c r="S140" s="285">
        <v>7260793.3033579616</v>
      </c>
      <c r="T140" s="353">
        <v>21165.266339999973</v>
      </c>
      <c r="V140" s="55">
        <f t="shared" si="2"/>
        <v>43096357.565475717</v>
      </c>
      <c r="W140" s="86">
        <f t="shared" si="3"/>
        <v>3591363</v>
      </c>
    </row>
    <row r="141" spans="1:23" x14ac:dyDescent="0.25">
      <c r="A141" s="64">
        <v>416</v>
      </c>
      <c r="B141" s="20" t="s">
        <v>139</v>
      </c>
      <c r="C141" s="18">
        <v>3043</v>
      </c>
      <c r="D141" s="18">
        <v>11441959.629999999</v>
      </c>
      <c r="E141" s="18">
        <v>3389984.5996590452</v>
      </c>
      <c r="F141" s="18">
        <v>586041.27198025247</v>
      </c>
      <c r="G141" s="18">
        <v>15417985.501639295</v>
      </c>
      <c r="H141" s="48">
        <v>3654.72</v>
      </c>
      <c r="I141" s="6">
        <v>11121312.959999999</v>
      </c>
      <c r="J141" s="6">
        <v>4296672.5416392963</v>
      </c>
      <c r="K141" s="60">
        <v>13067.808183081605</v>
      </c>
      <c r="L141" s="18">
        <v>-433116.916006257</v>
      </c>
      <c r="M141" s="15">
        <v>3876623.433816121</v>
      </c>
      <c r="N141" s="61">
        <v>2054073.2820662356</v>
      </c>
      <c r="O141" s="233">
        <v>5930696.7158823563</v>
      </c>
      <c r="Q141" s="147"/>
      <c r="R141" s="137">
        <v>5930696.7158823563</v>
      </c>
      <c r="S141" s="285">
        <v>1402859.591923214</v>
      </c>
      <c r="T141" s="353">
        <v>-52416.998720000011</v>
      </c>
      <c r="V141" s="55">
        <f t="shared" si="2"/>
        <v>7281139.3090855703</v>
      </c>
      <c r="W141" s="86">
        <f t="shared" si="3"/>
        <v>606762</v>
      </c>
    </row>
    <row r="142" spans="1:23" x14ac:dyDescent="0.25">
      <c r="A142" s="64">
        <v>418</v>
      </c>
      <c r="B142" s="35" t="s">
        <v>140</v>
      </c>
      <c r="C142" s="18">
        <v>23206</v>
      </c>
      <c r="D142" s="18">
        <v>86282113.400000006</v>
      </c>
      <c r="E142" s="18">
        <v>19284775.499872196</v>
      </c>
      <c r="F142" s="18">
        <v>2641338.9648682578</v>
      </c>
      <c r="G142" s="18">
        <v>108208227.86474046</v>
      </c>
      <c r="H142" s="48">
        <v>3654.72</v>
      </c>
      <c r="I142" s="6">
        <v>84811432.319999993</v>
      </c>
      <c r="J142" s="6">
        <v>23396795.544740468</v>
      </c>
      <c r="K142" s="60">
        <v>511055.12700364046</v>
      </c>
      <c r="L142" s="18">
        <v>-3287649.4970628559</v>
      </c>
      <c r="M142" s="15">
        <v>20620201.174681254</v>
      </c>
      <c r="N142" s="61">
        <v>409519.01392877579</v>
      </c>
      <c r="O142" s="233">
        <v>21029720.188610028</v>
      </c>
      <c r="Q142" s="147"/>
      <c r="R142" s="137">
        <v>21029720.188610028</v>
      </c>
      <c r="S142" s="285">
        <v>7506453.0946808029</v>
      </c>
      <c r="T142" s="353">
        <v>-202558.53161999997</v>
      </c>
      <c r="V142" s="55">
        <f t="shared" si="2"/>
        <v>28333614.751670834</v>
      </c>
      <c r="W142" s="86">
        <f t="shared" si="3"/>
        <v>2361135</v>
      </c>
    </row>
    <row r="143" spans="1:23" x14ac:dyDescent="0.25">
      <c r="A143" s="64">
        <v>420</v>
      </c>
      <c r="B143" s="20" t="s">
        <v>141</v>
      </c>
      <c r="C143" s="18">
        <v>9650</v>
      </c>
      <c r="D143" s="18">
        <v>34929306.980000004</v>
      </c>
      <c r="E143" s="18">
        <v>16472864.715183234</v>
      </c>
      <c r="F143" s="18">
        <v>2180477.4384893323</v>
      </c>
      <c r="G143" s="18">
        <v>53582649.133672573</v>
      </c>
      <c r="H143" s="48">
        <v>3654.72</v>
      </c>
      <c r="I143" s="6">
        <v>35268048</v>
      </c>
      <c r="J143" s="6">
        <v>18314601.133672573</v>
      </c>
      <c r="K143" s="60">
        <v>241965.11954195722</v>
      </c>
      <c r="L143" s="18">
        <v>-1497465.8654904945</v>
      </c>
      <c r="M143" s="15">
        <v>17059100.387724034</v>
      </c>
      <c r="N143" s="61">
        <v>5104577.5957392836</v>
      </c>
      <c r="O143" s="233">
        <v>22163677.983463317</v>
      </c>
      <c r="Q143" s="147"/>
      <c r="R143" s="137">
        <v>22163677.983463317</v>
      </c>
      <c r="S143" s="285">
        <v>4719916.9913429832</v>
      </c>
      <c r="T143" s="353">
        <v>-104086.34834000001</v>
      </c>
      <c r="V143" s="55">
        <f t="shared" si="2"/>
        <v>26779508.6264663</v>
      </c>
      <c r="W143" s="86">
        <f t="shared" si="3"/>
        <v>2231626</v>
      </c>
    </row>
    <row r="144" spans="1:23" x14ac:dyDescent="0.25">
      <c r="A144" s="64">
        <v>421</v>
      </c>
      <c r="B144" s="20" t="s">
        <v>142</v>
      </c>
      <c r="C144" s="18">
        <v>737</v>
      </c>
      <c r="D144" s="18">
        <v>2843747.11</v>
      </c>
      <c r="E144" s="18">
        <v>1263172.2612324643</v>
      </c>
      <c r="F144" s="18">
        <v>441724.6649907807</v>
      </c>
      <c r="G144" s="18">
        <v>4548644.0362232449</v>
      </c>
      <c r="H144" s="48">
        <v>3654.72</v>
      </c>
      <c r="I144" s="6">
        <v>2693528.6399999997</v>
      </c>
      <c r="J144" s="6">
        <v>1855115.3962232452</v>
      </c>
      <c r="K144" s="60">
        <v>168516.8693014053</v>
      </c>
      <c r="L144" s="18">
        <v>-30508.031480607562</v>
      </c>
      <c r="M144" s="15">
        <v>1993124.2340440429</v>
      </c>
      <c r="N144" s="61">
        <v>710015.97702862159</v>
      </c>
      <c r="O144" s="233">
        <v>2703140.2110726647</v>
      </c>
      <c r="Q144" s="147"/>
      <c r="R144" s="137">
        <v>2703140.2110726647</v>
      </c>
      <c r="S144" s="285">
        <v>486509.63745591306</v>
      </c>
      <c r="T144" s="353">
        <v>-10874.896000000001</v>
      </c>
      <c r="V144" s="55">
        <f t="shared" si="2"/>
        <v>3178774.9525285778</v>
      </c>
      <c r="W144" s="86">
        <f t="shared" si="3"/>
        <v>264898</v>
      </c>
    </row>
    <row r="145" spans="1:23" x14ac:dyDescent="0.25">
      <c r="A145" s="64">
        <v>422</v>
      </c>
      <c r="B145" s="20" t="s">
        <v>143</v>
      </c>
      <c r="C145" s="18">
        <v>11098</v>
      </c>
      <c r="D145" s="18">
        <v>39032540.240000002</v>
      </c>
      <c r="E145" s="18">
        <v>20862059.520436484</v>
      </c>
      <c r="F145" s="18">
        <v>5390496.8025704296</v>
      </c>
      <c r="G145" s="18">
        <v>65285096.563006923</v>
      </c>
      <c r="H145" s="48">
        <v>3654.72</v>
      </c>
      <c r="I145" s="6">
        <v>40560082.559999995</v>
      </c>
      <c r="J145" s="6">
        <v>24725014.003006928</v>
      </c>
      <c r="K145" s="60">
        <v>2602704.108954431</v>
      </c>
      <c r="L145" s="18">
        <v>-1113757.0752759336</v>
      </c>
      <c r="M145" s="15">
        <v>26213961.036685422</v>
      </c>
      <c r="N145" s="61">
        <v>7054469.0829376038</v>
      </c>
      <c r="O145" s="233">
        <v>33268430.119623028</v>
      </c>
      <c r="Q145" s="147"/>
      <c r="R145" s="137">
        <v>33268430.119623028</v>
      </c>
      <c r="S145" s="285">
        <v>5883234.5758526297</v>
      </c>
      <c r="T145" s="353">
        <v>245364.84099999999</v>
      </c>
      <c r="V145" s="55">
        <f t="shared" ref="V145:V208" si="4">R145+S145+T145</f>
        <v>39397029.536475658</v>
      </c>
      <c r="W145" s="86">
        <f t="shared" ref="W145:W208" si="5">ROUND(V145/12,0)</f>
        <v>3283086</v>
      </c>
    </row>
    <row r="146" spans="1:23" x14ac:dyDescent="0.25">
      <c r="A146" s="65">
        <v>423</v>
      </c>
      <c r="B146" s="20" t="s">
        <v>144</v>
      </c>
      <c r="C146" s="18">
        <v>19831</v>
      </c>
      <c r="D146" s="18">
        <v>71753490.719999999</v>
      </c>
      <c r="E146" s="18">
        <v>17862041.498406935</v>
      </c>
      <c r="F146" s="18">
        <v>2565446.6144847767</v>
      </c>
      <c r="G146" s="18">
        <v>92180978.832891703</v>
      </c>
      <c r="H146" s="48">
        <v>3654.72</v>
      </c>
      <c r="I146" s="6">
        <v>72476752.319999993</v>
      </c>
      <c r="J146" s="6">
        <v>19704226.51289171</v>
      </c>
      <c r="K146" s="60">
        <v>420258.05623762088</v>
      </c>
      <c r="L146" s="18">
        <v>-2702315.936113745</v>
      </c>
      <c r="M146" s="15">
        <v>17422168.633015584</v>
      </c>
      <c r="N146" s="61">
        <v>-194332.54812536575</v>
      </c>
      <c r="O146" s="233">
        <v>17227836.084890217</v>
      </c>
      <c r="Q146" s="147"/>
      <c r="R146" s="137">
        <v>17227836.084890217</v>
      </c>
      <c r="S146" s="285">
        <v>6652366.9532496426</v>
      </c>
      <c r="T146" s="353">
        <v>-582092.40202000004</v>
      </c>
      <c r="V146" s="55">
        <f t="shared" si="4"/>
        <v>23298110.636119857</v>
      </c>
      <c r="W146" s="86">
        <f t="shared" si="5"/>
        <v>1941509</v>
      </c>
    </row>
    <row r="147" spans="1:23" x14ac:dyDescent="0.25">
      <c r="A147" s="64">
        <v>425</v>
      </c>
      <c r="B147" s="20" t="s">
        <v>145</v>
      </c>
      <c r="C147" s="18">
        <v>10161</v>
      </c>
      <c r="D147" s="18">
        <v>44814981.109999999</v>
      </c>
      <c r="E147" s="18">
        <v>7560481.058441883</v>
      </c>
      <c r="F147" s="18">
        <v>1225892.0505131255</v>
      </c>
      <c r="G147" s="18">
        <v>53601354.21895501</v>
      </c>
      <c r="H147" s="48">
        <v>3654.72</v>
      </c>
      <c r="I147" s="6">
        <v>37135609.919999994</v>
      </c>
      <c r="J147" s="6">
        <v>16465744.298955016</v>
      </c>
      <c r="K147" s="60">
        <v>138947.70618515476</v>
      </c>
      <c r="L147" s="18">
        <v>-1300928.5999870547</v>
      </c>
      <c r="M147" s="15">
        <v>15303763.405153116</v>
      </c>
      <c r="N147" s="61">
        <v>7246220.3010394843</v>
      </c>
      <c r="O147" s="233">
        <v>22549983.706192601</v>
      </c>
      <c r="Q147" s="147"/>
      <c r="R147" s="137">
        <v>22549983.706192601</v>
      </c>
      <c r="S147" s="285">
        <v>3092282.2002287284</v>
      </c>
      <c r="T147" s="353">
        <v>17494.98894000001</v>
      </c>
      <c r="V147" s="55">
        <f t="shared" si="4"/>
        <v>25659760.89536133</v>
      </c>
      <c r="W147" s="86">
        <f t="shared" si="5"/>
        <v>2138313</v>
      </c>
    </row>
    <row r="148" spans="1:23" x14ac:dyDescent="0.25">
      <c r="A148" s="64">
        <v>426</v>
      </c>
      <c r="B148" s="20" t="s">
        <v>146</v>
      </c>
      <c r="C148" s="18">
        <v>12145</v>
      </c>
      <c r="D148" s="18">
        <v>42562081.719999999</v>
      </c>
      <c r="E148" s="18">
        <v>16211096.384475665</v>
      </c>
      <c r="F148" s="18">
        <v>2307475.0899891229</v>
      </c>
      <c r="G148" s="18">
        <v>61080653.194464788</v>
      </c>
      <c r="H148" s="48">
        <v>3654.72</v>
      </c>
      <c r="I148" s="6">
        <v>44386574.399999999</v>
      </c>
      <c r="J148" s="6">
        <v>16694078.794464789</v>
      </c>
      <c r="K148" s="60">
        <v>206501.50125390905</v>
      </c>
      <c r="L148" s="18">
        <v>-1213965.1131842542</v>
      </c>
      <c r="M148" s="15">
        <v>15686615.182534445</v>
      </c>
      <c r="N148" s="61">
        <v>8878345.2242424618</v>
      </c>
      <c r="O148" s="233">
        <v>24564960.406776905</v>
      </c>
      <c r="Q148" s="147"/>
      <c r="R148" s="137">
        <v>24564960.406776905</v>
      </c>
      <c r="S148" s="285">
        <v>5681737.9030884625</v>
      </c>
      <c r="T148" s="353">
        <v>-908404.53139600018</v>
      </c>
      <c r="V148" s="55">
        <f t="shared" si="4"/>
        <v>29338293.778469365</v>
      </c>
      <c r="W148" s="86">
        <f t="shared" si="5"/>
        <v>2444858</v>
      </c>
    </row>
    <row r="149" spans="1:23" x14ac:dyDescent="0.25">
      <c r="A149" s="64">
        <v>430</v>
      </c>
      <c r="B149" s="20" t="s">
        <v>147</v>
      </c>
      <c r="C149" s="18">
        <v>16032</v>
      </c>
      <c r="D149" s="18">
        <v>60235923.459999993</v>
      </c>
      <c r="E149" s="18">
        <v>21998721.985736791</v>
      </c>
      <c r="F149" s="18">
        <v>3376632.606082032</v>
      </c>
      <c r="G149" s="18">
        <v>85611278.051818818</v>
      </c>
      <c r="H149" s="48">
        <v>3654.72</v>
      </c>
      <c r="I149" s="6">
        <v>58592471.039999999</v>
      </c>
      <c r="J149" s="6">
        <v>27018807.011818819</v>
      </c>
      <c r="K149" s="60">
        <v>684764.88790563087</v>
      </c>
      <c r="L149" s="18">
        <v>-2590454.6527265999</v>
      </c>
      <c r="M149" s="15">
        <v>25113117.246997848</v>
      </c>
      <c r="N149" s="61">
        <v>10778706.210320497</v>
      </c>
      <c r="O149" s="233">
        <v>35891823.457318343</v>
      </c>
      <c r="Q149" s="147"/>
      <c r="R149" s="137">
        <v>35891823.457318343</v>
      </c>
      <c r="S149" s="285">
        <v>8518707.812976338</v>
      </c>
      <c r="T149" s="353">
        <v>750884.38156000036</v>
      </c>
      <c r="V149" s="55">
        <f t="shared" si="4"/>
        <v>45161415.651854679</v>
      </c>
      <c r="W149" s="86">
        <f t="shared" si="5"/>
        <v>3763451</v>
      </c>
    </row>
    <row r="150" spans="1:23" x14ac:dyDescent="0.25">
      <c r="A150" s="64">
        <v>433</v>
      </c>
      <c r="B150" s="20" t="s">
        <v>148</v>
      </c>
      <c r="C150" s="18">
        <v>7861</v>
      </c>
      <c r="D150" s="18">
        <v>28736859.399999999</v>
      </c>
      <c r="E150" s="18">
        <v>8786362.5412536245</v>
      </c>
      <c r="F150" s="18">
        <v>1347074.1557021991</v>
      </c>
      <c r="G150" s="18">
        <v>38870296.096955821</v>
      </c>
      <c r="H150" s="48">
        <v>3654.72</v>
      </c>
      <c r="I150" s="6">
        <v>28729753.919999998</v>
      </c>
      <c r="J150" s="6">
        <v>10140542.176955823</v>
      </c>
      <c r="K150" s="60">
        <v>117631.17567050089</v>
      </c>
      <c r="L150" s="18">
        <v>-981219.54980659322</v>
      </c>
      <c r="M150" s="15">
        <v>9276953.8028197307</v>
      </c>
      <c r="N150" s="61">
        <v>4359601.3011686504</v>
      </c>
      <c r="O150" s="233">
        <v>13636555.103988381</v>
      </c>
      <c r="Q150" s="147"/>
      <c r="R150" s="137">
        <v>13636555.103988381</v>
      </c>
      <c r="S150" s="285">
        <v>3830857.2262166273</v>
      </c>
      <c r="T150" s="353">
        <v>-65888.276139999973</v>
      </c>
      <c r="V150" s="55">
        <f t="shared" si="4"/>
        <v>17401524.054065008</v>
      </c>
      <c r="W150" s="86">
        <f t="shared" si="5"/>
        <v>1450127</v>
      </c>
    </row>
    <row r="151" spans="1:23" x14ac:dyDescent="0.25">
      <c r="A151" s="64">
        <v>434</v>
      </c>
      <c r="B151" s="20" t="s">
        <v>149</v>
      </c>
      <c r="C151" s="18">
        <v>14891</v>
      </c>
      <c r="D151" s="18">
        <v>52120168.810000002</v>
      </c>
      <c r="E151" s="18">
        <v>18773835.187453579</v>
      </c>
      <c r="F151" s="18">
        <v>5905379.5200856449</v>
      </c>
      <c r="G151" s="18">
        <v>76799383.517539233</v>
      </c>
      <c r="H151" s="48">
        <v>3654.72</v>
      </c>
      <c r="I151" s="6">
        <v>54422435.519999996</v>
      </c>
      <c r="J151" s="6">
        <v>22376947.997539237</v>
      </c>
      <c r="K151" s="60">
        <v>408250.35118508071</v>
      </c>
      <c r="L151" s="18">
        <v>-2157826.1846093009</v>
      </c>
      <c r="M151" s="15">
        <v>20627372.164115015</v>
      </c>
      <c r="N151" s="61">
        <v>1236959.0323232084</v>
      </c>
      <c r="O151" s="233">
        <v>21864331.196438223</v>
      </c>
      <c r="Q151" s="147"/>
      <c r="R151" s="137">
        <v>21864331.196438223</v>
      </c>
      <c r="S151" s="285">
        <v>6892683.2845201213</v>
      </c>
      <c r="T151" s="353">
        <v>616022.07753999997</v>
      </c>
      <c r="V151" s="55">
        <f t="shared" si="4"/>
        <v>29373036.558498342</v>
      </c>
      <c r="W151" s="86">
        <f t="shared" si="5"/>
        <v>2447753</v>
      </c>
    </row>
    <row r="152" spans="1:23" x14ac:dyDescent="0.25">
      <c r="A152" s="64">
        <v>435</v>
      </c>
      <c r="B152" s="20" t="s">
        <v>150</v>
      </c>
      <c r="C152" s="18">
        <v>707</v>
      </c>
      <c r="D152" s="18">
        <v>2737396.08</v>
      </c>
      <c r="E152" s="18">
        <v>1279388.3975471724</v>
      </c>
      <c r="F152" s="18">
        <v>355235.59381780983</v>
      </c>
      <c r="G152" s="18">
        <v>4372020.0713649821</v>
      </c>
      <c r="H152" s="48">
        <v>3654.72</v>
      </c>
      <c r="I152" s="6">
        <v>2583887.04</v>
      </c>
      <c r="J152" s="6">
        <v>1788133.031364982</v>
      </c>
      <c r="K152" s="60">
        <v>79881.563030717123</v>
      </c>
      <c r="L152" s="18">
        <v>127825.07779473157</v>
      </c>
      <c r="M152" s="15">
        <v>1995839.6721904308</v>
      </c>
      <c r="N152" s="61">
        <v>524270.78162911971</v>
      </c>
      <c r="O152" s="233">
        <v>2520110.4538195506</v>
      </c>
      <c r="Q152" s="147"/>
      <c r="R152" s="137">
        <v>2520110.4538195506</v>
      </c>
      <c r="S152" s="285">
        <v>427176.21463582362</v>
      </c>
      <c r="T152" s="353">
        <v>-59675.991800000018</v>
      </c>
      <c r="V152" s="55">
        <f t="shared" si="4"/>
        <v>2887610.6766553745</v>
      </c>
      <c r="W152" s="86">
        <f t="shared" si="5"/>
        <v>240634</v>
      </c>
    </row>
    <row r="153" spans="1:23" x14ac:dyDescent="0.25">
      <c r="A153" s="64">
        <v>436</v>
      </c>
      <c r="B153" s="20" t="s">
        <v>151</v>
      </c>
      <c r="C153" s="18">
        <v>2052</v>
      </c>
      <c r="D153" s="18">
        <v>8859620.2599999998</v>
      </c>
      <c r="E153" s="18">
        <v>2054248.549763215</v>
      </c>
      <c r="F153" s="18">
        <v>391037.94834528875</v>
      </c>
      <c r="G153" s="18">
        <v>11304906.758108504</v>
      </c>
      <c r="H153" s="48">
        <v>3654.72</v>
      </c>
      <c r="I153" s="6">
        <v>7499485.4399999995</v>
      </c>
      <c r="J153" s="6">
        <v>3805421.3181085046</v>
      </c>
      <c r="K153" s="60">
        <v>34303.558951783583</v>
      </c>
      <c r="L153" s="18">
        <v>-205755.69759170007</v>
      </c>
      <c r="M153" s="15">
        <v>3633969.179468588</v>
      </c>
      <c r="N153" s="61">
        <v>2100755.9800313772</v>
      </c>
      <c r="O153" s="233">
        <v>5734725.1594999656</v>
      </c>
      <c r="Q153" s="147"/>
      <c r="R153" s="137">
        <v>5734725.1594999656</v>
      </c>
      <c r="S153" s="285">
        <v>866430.01117786486</v>
      </c>
      <c r="T153" s="353">
        <v>-117571.21937999999</v>
      </c>
      <c r="V153" s="55">
        <f t="shared" si="4"/>
        <v>6483583.9512978308</v>
      </c>
      <c r="W153" s="86">
        <f t="shared" si="5"/>
        <v>540299</v>
      </c>
    </row>
    <row r="154" spans="1:23" x14ac:dyDescent="0.25">
      <c r="A154" s="64">
        <v>440</v>
      </c>
      <c r="B154" s="20" t="s">
        <v>152</v>
      </c>
      <c r="C154" s="18">
        <v>5340</v>
      </c>
      <c r="D154" s="18">
        <v>22834885.690000005</v>
      </c>
      <c r="E154" s="18">
        <v>3885425.5175693971</v>
      </c>
      <c r="F154" s="18">
        <v>2484104.8603529446</v>
      </c>
      <c r="G154" s="18">
        <v>29204416.067922346</v>
      </c>
      <c r="H154" s="48">
        <v>3654.72</v>
      </c>
      <c r="I154" s="6">
        <v>19516204.800000001</v>
      </c>
      <c r="J154" s="6">
        <v>9688211.2679223455</v>
      </c>
      <c r="K154" s="60">
        <v>31794.247761611678</v>
      </c>
      <c r="L154" s="18">
        <v>-658249.65018716222</v>
      </c>
      <c r="M154" s="15">
        <v>9061755.8654967938</v>
      </c>
      <c r="N154" s="61">
        <v>4323896.3527256092</v>
      </c>
      <c r="O154" s="233">
        <v>13385652.218222402</v>
      </c>
      <c r="Q154" s="147"/>
      <c r="R154" s="137">
        <v>13385652.218222402</v>
      </c>
      <c r="S154" s="285">
        <v>2049478.6036389843</v>
      </c>
      <c r="T154" s="353">
        <v>-186504.4664</v>
      </c>
      <c r="V154" s="55">
        <f t="shared" si="4"/>
        <v>15248626.355461387</v>
      </c>
      <c r="W154" s="86">
        <f t="shared" si="5"/>
        <v>1270719</v>
      </c>
    </row>
    <row r="155" spans="1:23" x14ac:dyDescent="0.25">
      <c r="A155" s="64">
        <v>441</v>
      </c>
      <c r="B155" s="20" t="s">
        <v>153</v>
      </c>
      <c r="C155" s="18">
        <v>4662</v>
      </c>
      <c r="D155" s="18">
        <v>17494009.120000001</v>
      </c>
      <c r="E155" s="18">
        <v>6574850.8999541122</v>
      </c>
      <c r="F155" s="18">
        <v>1362142.9824426214</v>
      </c>
      <c r="G155" s="18">
        <v>25431003.002396736</v>
      </c>
      <c r="H155" s="48">
        <v>3654.72</v>
      </c>
      <c r="I155" s="6">
        <v>17038304.640000001</v>
      </c>
      <c r="J155" s="6">
        <v>8392698.3623967357</v>
      </c>
      <c r="K155" s="60">
        <v>399575.03053474979</v>
      </c>
      <c r="L155" s="18">
        <v>-564591.2377711077</v>
      </c>
      <c r="M155" s="15">
        <v>8227682.1551603777</v>
      </c>
      <c r="N155" s="61">
        <v>2549949.370924681</v>
      </c>
      <c r="O155" s="233">
        <v>10777631.526085058</v>
      </c>
      <c r="Q155" s="147"/>
      <c r="R155" s="137">
        <v>10777631.526085058</v>
      </c>
      <c r="S155" s="285">
        <v>2483436.8927921881</v>
      </c>
      <c r="T155" s="353">
        <v>-130322.03493999998</v>
      </c>
      <c r="V155" s="55">
        <f t="shared" si="4"/>
        <v>13130746.383937245</v>
      </c>
      <c r="W155" s="86">
        <f t="shared" si="5"/>
        <v>1094229</v>
      </c>
    </row>
    <row r="156" spans="1:23" x14ac:dyDescent="0.25">
      <c r="A156" s="64">
        <v>444</v>
      </c>
      <c r="B156" s="20" t="s">
        <v>154</v>
      </c>
      <c r="C156" s="18">
        <v>46296</v>
      </c>
      <c r="D156" s="18">
        <v>161758159.53000003</v>
      </c>
      <c r="E156" s="18">
        <v>54469548.536863543</v>
      </c>
      <c r="F156" s="18">
        <v>11144879.823321395</v>
      </c>
      <c r="G156" s="18">
        <v>227372587.89018497</v>
      </c>
      <c r="H156" s="48">
        <v>3654.72</v>
      </c>
      <c r="I156" s="6">
        <v>169198917.12</v>
      </c>
      <c r="J156" s="6">
        <v>58173670.770184964</v>
      </c>
      <c r="K156" s="60">
        <v>1261087.7655295376</v>
      </c>
      <c r="L156" s="18">
        <v>-7219705.5229152963</v>
      </c>
      <c r="M156" s="15">
        <v>52215053.012799203</v>
      </c>
      <c r="N156" s="61">
        <v>4866202.0653635282</v>
      </c>
      <c r="O156" s="233">
        <v>57081255.07816273</v>
      </c>
      <c r="Q156" s="147"/>
      <c r="R156" s="137">
        <v>57081255.07816273</v>
      </c>
      <c r="S156" s="285">
        <v>18666302.369098213</v>
      </c>
      <c r="T156" s="353">
        <v>2538785.2520600013</v>
      </c>
      <c r="V156" s="55">
        <f t="shared" si="4"/>
        <v>78286342.699320942</v>
      </c>
      <c r="W156" s="86">
        <f t="shared" si="5"/>
        <v>6523862</v>
      </c>
    </row>
    <row r="157" spans="1:23" x14ac:dyDescent="0.25">
      <c r="A157" s="64">
        <v>445</v>
      </c>
      <c r="B157" s="20" t="s">
        <v>155</v>
      </c>
      <c r="C157" s="18">
        <v>15217</v>
      </c>
      <c r="D157" s="18">
        <v>55598268.369999997</v>
      </c>
      <c r="E157" s="18">
        <v>14827954.458372617</v>
      </c>
      <c r="F157" s="18">
        <v>11149225.361359349</v>
      </c>
      <c r="G157" s="18">
        <v>81575448.189731956</v>
      </c>
      <c r="H157" s="48">
        <v>3654.72</v>
      </c>
      <c r="I157" s="6">
        <v>55613874.239999995</v>
      </c>
      <c r="J157" s="6">
        <v>25961573.949731961</v>
      </c>
      <c r="K157" s="60">
        <v>404965.70139151264</v>
      </c>
      <c r="L157" s="18">
        <v>-1588048.9514462305</v>
      </c>
      <c r="M157" s="15">
        <v>24778490.699677244</v>
      </c>
      <c r="N157" s="61">
        <v>515058.12107337749</v>
      </c>
      <c r="O157" s="233">
        <v>25293548.82075062</v>
      </c>
      <c r="Q157" s="147"/>
      <c r="R157" s="137">
        <v>25293548.82075062</v>
      </c>
      <c r="S157" s="285">
        <v>5936110.5892249011</v>
      </c>
      <c r="T157" s="353">
        <v>-6225.8779600000416</v>
      </c>
      <c r="V157" s="55">
        <f t="shared" si="4"/>
        <v>31223433.532015521</v>
      </c>
      <c r="W157" s="86">
        <f t="shared" si="5"/>
        <v>2601953</v>
      </c>
    </row>
    <row r="158" spans="1:23" x14ac:dyDescent="0.25">
      <c r="A158" s="64">
        <v>475</v>
      </c>
      <c r="B158" s="20" t="s">
        <v>156</v>
      </c>
      <c r="C158" s="18">
        <v>5477</v>
      </c>
      <c r="D158" s="18">
        <v>20371374.459999997</v>
      </c>
      <c r="E158" s="18">
        <v>5987935.6297816513</v>
      </c>
      <c r="F158" s="18">
        <v>4759868.1227529375</v>
      </c>
      <c r="G158" s="18">
        <v>31119178.212534588</v>
      </c>
      <c r="H158" s="48">
        <v>3654.72</v>
      </c>
      <c r="I158" s="6">
        <v>20016901.439999998</v>
      </c>
      <c r="J158" s="6">
        <v>11102276.77253459</v>
      </c>
      <c r="K158" s="60">
        <v>131726.23729691352</v>
      </c>
      <c r="L158" s="18">
        <v>-672006.2040927913</v>
      </c>
      <c r="M158" s="15">
        <v>10561996.805738712</v>
      </c>
      <c r="N158" s="61">
        <v>3029867.843873159</v>
      </c>
      <c r="O158" s="233">
        <v>13591864.649611872</v>
      </c>
      <c r="Q158" s="147"/>
      <c r="R158" s="137">
        <v>13591864.649611872</v>
      </c>
      <c r="S158" s="285">
        <v>3064469.9358813702</v>
      </c>
      <c r="T158" s="353">
        <v>442159.67774000001</v>
      </c>
      <c r="V158" s="55">
        <f t="shared" si="4"/>
        <v>17098494.263233241</v>
      </c>
      <c r="W158" s="86">
        <f t="shared" si="5"/>
        <v>1424875</v>
      </c>
    </row>
    <row r="159" spans="1:23" x14ac:dyDescent="0.25">
      <c r="A159" s="64">
        <v>480</v>
      </c>
      <c r="B159" s="20" t="s">
        <v>157</v>
      </c>
      <c r="C159" s="18">
        <v>2018</v>
      </c>
      <c r="D159" s="18">
        <v>7232208.4800000004</v>
      </c>
      <c r="E159" s="18">
        <v>2401806.5841943808</v>
      </c>
      <c r="F159" s="18">
        <v>448578.32714769925</v>
      </c>
      <c r="G159" s="18">
        <v>10082593.391342081</v>
      </c>
      <c r="H159" s="48">
        <v>3654.72</v>
      </c>
      <c r="I159" s="6">
        <v>7375224.96</v>
      </c>
      <c r="J159" s="6">
        <v>2707368.4313420812</v>
      </c>
      <c r="K159" s="60">
        <v>34238.358647586814</v>
      </c>
      <c r="L159" s="18">
        <v>-292502.40100546798</v>
      </c>
      <c r="M159" s="15">
        <v>2449104.3889842001</v>
      </c>
      <c r="N159" s="61">
        <v>1327374.3408874979</v>
      </c>
      <c r="O159" s="233">
        <v>3776478.7298716977</v>
      </c>
      <c r="Q159" s="147"/>
      <c r="R159" s="137">
        <v>3776478.7298716977</v>
      </c>
      <c r="S159" s="285">
        <v>1108564.1282404005</v>
      </c>
      <c r="T159" s="353">
        <v>-600838.00400000019</v>
      </c>
      <c r="V159" s="55">
        <f t="shared" si="4"/>
        <v>4284204.854112098</v>
      </c>
      <c r="W159" s="86">
        <f t="shared" si="5"/>
        <v>357017</v>
      </c>
    </row>
    <row r="160" spans="1:23" x14ac:dyDescent="0.25">
      <c r="A160" s="64">
        <v>481</v>
      </c>
      <c r="B160" s="20" t="s">
        <v>158</v>
      </c>
      <c r="C160" s="18">
        <v>9554</v>
      </c>
      <c r="D160" s="18">
        <v>34409722.499999993</v>
      </c>
      <c r="E160" s="18">
        <v>7877696.2649892978</v>
      </c>
      <c r="F160" s="18">
        <v>958957.35292778886</v>
      </c>
      <c r="G160" s="18">
        <v>43246376.117917076</v>
      </c>
      <c r="H160" s="48">
        <v>3654.72</v>
      </c>
      <c r="I160" s="6">
        <v>34917194.879999995</v>
      </c>
      <c r="J160" s="6">
        <v>8329181.2379170805</v>
      </c>
      <c r="K160" s="60">
        <v>78486.425652773149</v>
      </c>
      <c r="L160" s="18">
        <v>-1099234.5496192712</v>
      </c>
      <c r="M160" s="15">
        <v>7308433.1139505832</v>
      </c>
      <c r="N160" s="61">
        <v>-69596.193965205355</v>
      </c>
      <c r="O160" s="233">
        <v>7238836.9199853782</v>
      </c>
      <c r="Q160" s="147"/>
      <c r="R160" s="137">
        <v>7238836.9199853782</v>
      </c>
      <c r="S160" s="285">
        <v>3347702.4811460725</v>
      </c>
      <c r="T160" s="353">
        <v>-316921.6566799999</v>
      </c>
      <c r="V160" s="55">
        <f t="shared" si="4"/>
        <v>10269617.744451452</v>
      </c>
      <c r="W160" s="86">
        <f t="shared" si="5"/>
        <v>855801</v>
      </c>
    </row>
    <row r="161" spans="1:23" x14ac:dyDescent="0.25">
      <c r="A161" s="64">
        <v>483</v>
      </c>
      <c r="B161" s="20" t="s">
        <v>159</v>
      </c>
      <c r="C161" s="18">
        <v>1104</v>
      </c>
      <c r="D161" s="18">
        <v>4689854.62</v>
      </c>
      <c r="E161" s="18">
        <v>1295636.9160671644</v>
      </c>
      <c r="F161" s="18">
        <v>285875.00091613282</v>
      </c>
      <c r="G161" s="18">
        <v>6271366.5369832972</v>
      </c>
      <c r="H161" s="48">
        <v>3654.72</v>
      </c>
      <c r="I161" s="6">
        <v>4034810.88</v>
      </c>
      <c r="J161" s="6">
        <v>2236555.6569832973</v>
      </c>
      <c r="K161" s="60">
        <v>19827.957617558775</v>
      </c>
      <c r="L161" s="18">
        <v>-143767.32754154169</v>
      </c>
      <c r="M161" s="15">
        <v>2112616.2870593145</v>
      </c>
      <c r="N161" s="61">
        <v>1680049.2708713945</v>
      </c>
      <c r="O161" s="233">
        <v>3792665.5579307089</v>
      </c>
      <c r="Q161" s="147"/>
      <c r="R161" s="137">
        <v>3792665.5579307089</v>
      </c>
      <c r="S161" s="285">
        <v>634460.25958149822</v>
      </c>
      <c r="T161" s="353">
        <v>54510.416200000007</v>
      </c>
      <c r="V161" s="55">
        <f t="shared" si="4"/>
        <v>4481636.2337122066</v>
      </c>
      <c r="W161" s="86">
        <f t="shared" si="5"/>
        <v>373470</v>
      </c>
    </row>
    <row r="162" spans="1:23" x14ac:dyDescent="0.25">
      <c r="A162" s="64">
        <v>484</v>
      </c>
      <c r="B162" s="20" t="s">
        <v>160</v>
      </c>
      <c r="C162" s="18">
        <v>3115</v>
      </c>
      <c r="D162" s="18">
        <v>12567517.74</v>
      </c>
      <c r="E162" s="18">
        <v>4476281.1160526024</v>
      </c>
      <c r="F162" s="18">
        <v>873985.42127939593</v>
      </c>
      <c r="G162" s="18">
        <v>17917784.277332</v>
      </c>
      <c r="H162" s="48">
        <v>3654.72</v>
      </c>
      <c r="I162" s="6">
        <v>11384452.799999999</v>
      </c>
      <c r="J162" s="6">
        <v>6533331.4773320016</v>
      </c>
      <c r="K162" s="60">
        <v>503827.74116818025</v>
      </c>
      <c r="L162" s="18">
        <v>-132354.49020226096</v>
      </c>
      <c r="M162" s="15">
        <v>6904804.7282979209</v>
      </c>
      <c r="N162" s="61">
        <v>2670215.6272425419</v>
      </c>
      <c r="O162" s="233">
        <v>9575020.3555404618</v>
      </c>
      <c r="Q162" s="147"/>
      <c r="R162" s="137">
        <v>9575020.3555404618</v>
      </c>
      <c r="S162" s="285">
        <v>1652912.5460128107</v>
      </c>
      <c r="T162" s="353">
        <v>81561.72</v>
      </c>
      <c r="V162" s="55">
        <f t="shared" si="4"/>
        <v>11309494.621553274</v>
      </c>
      <c r="W162" s="86">
        <f t="shared" si="5"/>
        <v>942458</v>
      </c>
    </row>
    <row r="163" spans="1:23" x14ac:dyDescent="0.25">
      <c r="A163" s="64">
        <v>489</v>
      </c>
      <c r="B163" s="20" t="s">
        <v>161</v>
      </c>
      <c r="C163" s="18">
        <v>1940</v>
      </c>
      <c r="D163" s="18">
        <v>7215883.0900000008</v>
      </c>
      <c r="E163" s="18">
        <v>4093075.7780845771</v>
      </c>
      <c r="F163" s="18">
        <v>733326.63667959871</v>
      </c>
      <c r="G163" s="18">
        <v>12042285.504764177</v>
      </c>
      <c r="H163" s="48">
        <v>3654.72</v>
      </c>
      <c r="I163" s="6">
        <v>7090156.7999999998</v>
      </c>
      <c r="J163" s="6">
        <v>4952128.7047641771</v>
      </c>
      <c r="K163" s="60">
        <v>236502.12328008108</v>
      </c>
      <c r="L163" s="18">
        <v>-137304.74709685391</v>
      </c>
      <c r="M163" s="15">
        <v>5051326.0809474038</v>
      </c>
      <c r="N163" s="61">
        <v>1825213.1272827135</v>
      </c>
      <c r="O163" s="233">
        <v>6876539.2082301173</v>
      </c>
      <c r="Q163" s="147"/>
      <c r="R163" s="137">
        <v>6876539.2082301173</v>
      </c>
      <c r="S163" s="285">
        <v>1184029.8596249949</v>
      </c>
      <c r="T163" s="353">
        <v>-1182576.9719</v>
      </c>
      <c r="V163" s="55">
        <f t="shared" si="4"/>
        <v>6877992.095955112</v>
      </c>
      <c r="W163" s="86">
        <f t="shared" si="5"/>
        <v>573166</v>
      </c>
    </row>
    <row r="164" spans="1:23" x14ac:dyDescent="0.25">
      <c r="A164" s="64">
        <v>491</v>
      </c>
      <c r="B164" s="20" t="s">
        <v>162</v>
      </c>
      <c r="C164" s="18">
        <v>53818</v>
      </c>
      <c r="D164" s="18">
        <v>185139117.76000002</v>
      </c>
      <c r="E164" s="18">
        <v>79251245.259224191</v>
      </c>
      <c r="F164" s="18">
        <v>11970068.818309279</v>
      </c>
      <c r="G164" s="18">
        <v>276360431.83753353</v>
      </c>
      <c r="H164" s="48">
        <v>3654.72</v>
      </c>
      <c r="I164" s="6">
        <v>196689720.95999998</v>
      </c>
      <c r="J164" s="6">
        <v>79670710.877533555</v>
      </c>
      <c r="K164" s="60">
        <v>2272548.5979105588</v>
      </c>
      <c r="L164" s="18">
        <v>-8483003.8503513653</v>
      </c>
      <c r="M164" s="15">
        <v>73460255.625092745</v>
      </c>
      <c r="N164" s="61">
        <v>21921431.615438856</v>
      </c>
      <c r="O164" s="233">
        <v>95381687.240531594</v>
      </c>
      <c r="Q164" s="147"/>
      <c r="R164" s="137">
        <v>95381687.240531594</v>
      </c>
      <c r="S164" s="285">
        <v>24509968.430552218</v>
      </c>
      <c r="T164" s="353">
        <v>218177.60099999991</v>
      </c>
      <c r="V164" s="55">
        <f t="shared" si="4"/>
        <v>120109833.2720838</v>
      </c>
      <c r="W164" s="86">
        <f t="shared" si="5"/>
        <v>10009153</v>
      </c>
    </row>
    <row r="165" spans="1:23" x14ac:dyDescent="0.25">
      <c r="A165" s="64">
        <v>494</v>
      </c>
      <c r="B165" s="20" t="s">
        <v>163</v>
      </c>
      <c r="C165" s="18">
        <v>8980</v>
      </c>
      <c r="D165" s="18">
        <v>36358042.700000003</v>
      </c>
      <c r="E165" s="18">
        <v>12364919.949136632</v>
      </c>
      <c r="F165" s="18">
        <v>1607258.2333910419</v>
      </c>
      <c r="G165" s="18">
        <v>50330220.882527672</v>
      </c>
      <c r="H165" s="48">
        <v>3654.72</v>
      </c>
      <c r="I165" s="6">
        <v>32819385.599999998</v>
      </c>
      <c r="J165" s="6">
        <v>17510835.282527674</v>
      </c>
      <c r="K165" s="60">
        <v>202438.377764873</v>
      </c>
      <c r="L165" s="18">
        <v>-1522418.3105155786</v>
      </c>
      <c r="M165" s="15">
        <v>16190855.349776968</v>
      </c>
      <c r="N165" s="61">
        <v>7261058.06102244</v>
      </c>
      <c r="O165" s="233">
        <v>23451913.410799406</v>
      </c>
      <c r="Q165" s="147"/>
      <c r="R165" s="137">
        <v>23451913.410799406</v>
      </c>
      <c r="S165" s="285">
        <v>3560876.2555017788</v>
      </c>
      <c r="T165" s="353">
        <v>77474.118466</v>
      </c>
      <c r="V165" s="55">
        <f t="shared" si="4"/>
        <v>27090263.784767184</v>
      </c>
      <c r="W165" s="86">
        <f t="shared" si="5"/>
        <v>2257522</v>
      </c>
    </row>
    <row r="166" spans="1:23" x14ac:dyDescent="0.25">
      <c r="A166" s="64">
        <v>495</v>
      </c>
      <c r="B166" s="20" t="s">
        <v>164</v>
      </c>
      <c r="C166" s="18">
        <v>1584</v>
      </c>
      <c r="D166" s="18">
        <v>6579586.2199999997</v>
      </c>
      <c r="E166" s="18">
        <v>2408097.8932120195</v>
      </c>
      <c r="F166" s="18">
        <v>726002.17652882671</v>
      </c>
      <c r="G166" s="18">
        <v>9713686.2897408456</v>
      </c>
      <c r="H166" s="48">
        <v>3654.72</v>
      </c>
      <c r="I166" s="6">
        <v>5789076.4799999995</v>
      </c>
      <c r="J166" s="6">
        <v>3924609.809740846</v>
      </c>
      <c r="K166" s="60">
        <v>152336.24231764616</v>
      </c>
      <c r="L166" s="18">
        <v>-153305.87493050506</v>
      </c>
      <c r="M166" s="15">
        <v>3923640.1771279871</v>
      </c>
      <c r="N166" s="61">
        <v>1158602.8854122611</v>
      </c>
      <c r="O166" s="233">
        <v>5082243.062540248</v>
      </c>
      <c r="Q166" s="147"/>
      <c r="R166" s="137">
        <v>5082243.062540248</v>
      </c>
      <c r="S166" s="285">
        <v>951599.62672485341</v>
      </c>
      <c r="T166" s="353">
        <v>-33576.241399999999</v>
      </c>
      <c r="V166" s="55">
        <f t="shared" si="4"/>
        <v>6000266.4478651015</v>
      </c>
      <c r="W166" s="86">
        <f t="shared" si="5"/>
        <v>500022</v>
      </c>
    </row>
    <row r="167" spans="1:23" x14ac:dyDescent="0.25">
      <c r="A167" s="64">
        <v>498</v>
      </c>
      <c r="B167" s="20" t="s">
        <v>165</v>
      </c>
      <c r="C167" s="18">
        <v>2299</v>
      </c>
      <c r="D167" s="18">
        <v>7979348.4399999995</v>
      </c>
      <c r="E167" s="18">
        <v>2725520.6888976241</v>
      </c>
      <c r="F167" s="18">
        <v>1910223.4127053216</v>
      </c>
      <c r="G167" s="18">
        <v>12615092.541602945</v>
      </c>
      <c r="H167" s="48">
        <v>3654.72</v>
      </c>
      <c r="I167" s="6">
        <v>8402201.2799999993</v>
      </c>
      <c r="J167" s="6">
        <v>4212891.2616029456</v>
      </c>
      <c r="K167" s="60">
        <v>2728823.2341949604</v>
      </c>
      <c r="L167" s="18">
        <v>-29179.726051115023</v>
      </c>
      <c r="M167" s="15">
        <v>6912534.7697467906</v>
      </c>
      <c r="N167" s="61">
        <v>1264838.9680658286</v>
      </c>
      <c r="O167" s="233">
        <v>8177373.7378126197</v>
      </c>
      <c r="Q167" s="147"/>
      <c r="R167" s="137">
        <v>8177373.7378126197</v>
      </c>
      <c r="S167" s="285">
        <v>1236862.4167268793</v>
      </c>
      <c r="T167" s="353">
        <v>67968.100000000006</v>
      </c>
      <c r="V167" s="55">
        <f t="shared" si="4"/>
        <v>9482204.2545394991</v>
      </c>
      <c r="W167" s="86">
        <f t="shared" si="5"/>
        <v>790184</v>
      </c>
    </row>
    <row r="168" spans="1:23" x14ac:dyDescent="0.25">
      <c r="A168" s="64">
        <v>499</v>
      </c>
      <c r="B168" s="20" t="s">
        <v>166</v>
      </c>
      <c r="C168" s="18">
        <v>19444</v>
      </c>
      <c r="D168" s="18">
        <v>74581734.629999995</v>
      </c>
      <c r="E168" s="18">
        <v>18656973.963220626</v>
      </c>
      <c r="F168" s="18">
        <v>7021478.4014812605</v>
      </c>
      <c r="G168" s="18">
        <v>100260186.99470188</v>
      </c>
      <c r="H168" s="48">
        <v>3654.72</v>
      </c>
      <c r="I168" s="6">
        <v>71062375.679999992</v>
      </c>
      <c r="J168" s="6">
        <v>29197811.314701885</v>
      </c>
      <c r="K168" s="60">
        <v>231147.47820271991</v>
      </c>
      <c r="L168" s="18">
        <v>-2394561.4321476631</v>
      </c>
      <c r="M168" s="15">
        <v>27034397.360756941</v>
      </c>
      <c r="N168" s="61">
        <v>3809364.9759938722</v>
      </c>
      <c r="O168" s="233">
        <v>30843762.336750813</v>
      </c>
      <c r="Q168" s="147"/>
      <c r="R168" s="137">
        <v>30843762.336750813</v>
      </c>
      <c r="S168" s="285">
        <v>7789925.5235975664</v>
      </c>
      <c r="T168" s="353">
        <v>23435.400879999856</v>
      </c>
      <c r="V168" s="55">
        <f t="shared" si="4"/>
        <v>38657123.261228383</v>
      </c>
      <c r="W168" s="86">
        <f t="shared" si="5"/>
        <v>3221427</v>
      </c>
    </row>
    <row r="169" spans="1:23" x14ac:dyDescent="0.25">
      <c r="A169" s="64">
        <v>500</v>
      </c>
      <c r="B169" s="20" t="s">
        <v>167</v>
      </c>
      <c r="C169" s="18">
        <v>10170</v>
      </c>
      <c r="D169" s="18">
        <v>37112802.719999999</v>
      </c>
      <c r="E169" s="18">
        <v>10091814.371828454</v>
      </c>
      <c r="F169" s="18">
        <v>1040472.5494775757</v>
      </c>
      <c r="G169" s="18">
        <v>48245089.641306028</v>
      </c>
      <c r="H169" s="48">
        <v>3654.72</v>
      </c>
      <c r="I169" s="6">
        <v>37168502.399999999</v>
      </c>
      <c r="J169" s="6">
        <v>11076587.241306029</v>
      </c>
      <c r="K169" s="60">
        <v>172081.79400717418</v>
      </c>
      <c r="L169" s="18">
        <v>-1485027.2591416528</v>
      </c>
      <c r="M169" s="15">
        <v>9763641.7761715502</v>
      </c>
      <c r="N169" s="61">
        <v>253813.04590673783</v>
      </c>
      <c r="O169" s="233">
        <v>10017454.822078288</v>
      </c>
      <c r="Q169" s="147"/>
      <c r="R169" s="137">
        <v>10017454.822078288</v>
      </c>
      <c r="S169" s="285">
        <v>2760766.2837167475</v>
      </c>
      <c r="T169" s="353">
        <v>-194837.35545999993</v>
      </c>
      <c r="V169" s="55">
        <f t="shared" si="4"/>
        <v>12583383.750335036</v>
      </c>
      <c r="W169" s="86">
        <f t="shared" si="5"/>
        <v>1048615</v>
      </c>
    </row>
    <row r="170" spans="1:23" x14ac:dyDescent="0.25">
      <c r="A170" s="64">
        <v>503</v>
      </c>
      <c r="B170" s="20" t="s">
        <v>168</v>
      </c>
      <c r="C170" s="18">
        <v>7766</v>
      </c>
      <c r="D170" s="18">
        <v>27912675.710000001</v>
      </c>
      <c r="E170" s="18">
        <v>8901211.9848909341</v>
      </c>
      <c r="F170" s="18">
        <v>1329589.6281158782</v>
      </c>
      <c r="G170" s="18">
        <v>38143477.323006809</v>
      </c>
      <c r="H170" s="48">
        <v>3654.72</v>
      </c>
      <c r="I170" s="6">
        <v>28382555.52</v>
      </c>
      <c r="J170" s="6">
        <v>9760921.8030068092</v>
      </c>
      <c r="K170" s="60">
        <v>102110.19242980727</v>
      </c>
      <c r="L170" s="18">
        <v>-1096027.7013170824</v>
      </c>
      <c r="M170" s="15">
        <v>8767004.2941195332</v>
      </c>
      <c r="N170" s="61">
        <v>4243076.7349925684</v>
      </c>
      <c r="O170" s="233">
        <v>13010081.029112101</v>
      </c>
      <c r="Q170" s="147"/>
      <c r="R170" s="137">
        <v>13010081.029112101</v>
      </c>
      <c r="S170" s="285">
        <v>3819685.4643574846</v>
      </c>
      <c r="T170" s="353">
        <v>110624.87956000003</v>
      </c>
      <c r="V170" s="55">
        <f t="shared" si="4"/>
        <v>16940391.373029586</v>
      </c>
      <c r="W170" s="86">
        <f t="shared" si="5"/>
        <v>1411699</v>
      </c>
    </row>
    <row r="171" spans="1:23" x14ac:dyDescent="0.25">
      <c r="A171" s="64">
        <v>504</v>
      </c>
      <c r="B171" s="20" t="s">
        <v>169</v>
      </c>
      <c r="C171" s="18">
        <v>1922</v>
      </c>
      <c r="D171" s="18">
        <v>7063277.9799999995</v>
      </c>
      <c r="E171" s="18">
        <v>2191590.9128401745</v>
      </c>
      <c r="F171" s="18">
        <v>656365.45151527901</v>
      </c>
      <c r="G171" s="18">
        <v>9911234.3443554528</v>
      </c>
      <c r="H171" s="48">
        <v>3654.72</v>
      </c>
      <c r="I171" s="6">
        <v>7024371.8399999999</v>
      </c>
      <c r="J171" s="6">
        <v>2886862.504355453</v>
      </c>
      <c r="K171" s="60">
        <v>23385.309934589463</v>
      </c>
      <c r="L171" s="18">
        <v>-103518.65232435922</v>
      </c>
      <c r="M171" s="15">
        <v>2806729.1619656831</v>
      </c>
      <c r="N171" s="61">
        <v>1391287.7549060185</v>
      </c>
      <c r="O171" s="233">
        <v>4198016.9168717014</v>
      </c>
      <c r="Q171" s="147"/>
      <c r="R171" s="137">
        <v>4198016.9168717014</v>
      </c>
      <c r="S171" s="285">
        <v>1052799.2105084676</v>
      </c>
      <c r="T171" s="353">
        <v>-808534.92397999996</v>
      </c>
      <c r="V171" s="55">
        <f t="shared" si="4"/>
        <v>4442281.2034001686</v>
      </c>
      <c r="W171" s="86">
        <f t="shared" si="5"/>
        <v>370190</v>
      </c>
    </row>
    <row r="172" spans="1:23" x14ac:dyDescent="0.25">
      <c r="A172" s="64">
        <v>505</v>
      </c>
      <c r="B172" s="20" t="s">
        <v>170</v>
      </c>
      <c r="C172" s="18">
        <v>20686</v>
      </c>
      <c r="D172" s="18">
        <v>74129315.200000018</v>
      </c>
      <c r="E172" s="18">
        <v>22345721.929036371</v>
      </c>
      <c r="F172" s="18">
        <v>3428206.5514376434</v>
      </c>
      <c r="G172" s="18">
        <v>99903243.680474043</v>
      </c>
      <c r="H172" s="48">
        <v>3654.72</v>
      </c>
      <c r="I172" s="6">
        <v>75601537.920000002</v>
      </c>
      <c r="J172" s="6">
        <v>24301705.760474041</v>
      </c>
      <c r="K172" s="60">
        <v>371393.10602952971</v>
      </c>
      <c r="L172" s="18">
        <v>-3321445.9418651485</v>
      </c>
      <c r="M172" s="15">
        <v>21351652.92463842</v>
      </c>
      <c r="N172" s="61">
        <v>5156981.7475849837</v>
      </c>
      <c r="O172" s="233">
        <v>26508634.672223404</v>
      </c>
      <c r="Q172" s="147"/>
      <c r="R172" s="137">
        <v>26508634.672223404</v>
      </c>
      <c r="S172" s="285">
        <v>8028243.3490261864</v>
      </c>
      <c r="T172" s="353">
        <v>-1040210.9896399999</v>
      </c>
      <c r="V172" s="55">
        <f t="shared" si="4"/>
        <v>33496667.031609591</v>
      </c>
      <c r="W172" s="86">
        <f t="shared" si="5"/>
        <v>2791389</v>
      </c>
    </row>
    <row r="173" spans="1:23" x14ac:dyDescent="0.25">
      <c r="A173" s="64">
        <v>507</v>
      </c>
      <c r="B173" s="20" t="s">
        <v>171</v>
      </c>
      <c r="C173" s="18">
        <v>5924</v>
      </c>
      <c r="D173" s="18">
        <v>21936948.09</v>
      </c>
      <c r="E173" s="18">
        <v>10929262.959966624</v>
      </c>
      <c r="F173" s="18">
        <v>1738434.5877910256</v>
      </c>
      <c r="G173" s="18">
        <v>34604645.637757652</v>
      </c>
      <c r="H173" s="48">
        <v>3654.72</v>
      </c>
      <c r="I173" s="6">
        <v>21650561.279999997</v>
      </c>
      <c r="J173" s="6">
        <v>12954084.357757654</v>
      </c>
      <c r="K173" s="60">
        <v>461873.56792262528</v>
      </c>
      <c r="L173" s="18">
        <v>-942719.2094190442</v>
      </c>
      <c r="M173" s="15">
        <v>12473238.716261236</v>
      </c>
      <c r="N173" s="61">
        <v>3790480.5070642852</v>
      </c>
      <c r="O173" s="233">
        <v>16263719.223325521</v>
      </c>
      <c r="Q173" s="147"/>
      <c r="R173" s="137">
        <v>16263719.223325521</v>
      </c>
      <c r="S173" s="285">
        <v>3185856.6907842616</v>
      </c>
      <c r="T173" s="353">
        <v>176920.96430000002</v>
      </c>
      <c r="V173" s="55">
        <f t="shared" si="4"/>
        <v>19626496.878409781</v>
      </c>
      <c r="W173" s="86">
        <f t="shared" si="5"/>
        <v>1635541</v>
      </c>
    </row>
    <row r="174" spans="1:23" x14ac:dyDescent="0.25">
      <c r="A174" s="64">
        <v>508</v>
      </c>
      <c r="B174" s="20" t="s">
        <v>172</v>
      </c>
      <c r="C174" s="18">
        <v>9983</v>
      </c>
      <c r="D174" s="18">
        <v>36519366.68</v>
      </c>
      <c r="E174" s="18">
        <v>16248024.332982557</v>
      </c>
      <c r="F174" s="18">
        <v>2066649.5779158201</v>
      </c>
      <c r="G174" s="18">
        <v>54834040.590898372</v>
      </c>
      <c r="H174" s="48">
        <v>3654.72</v>
      </c>
      <c r="I174" s="6">
        <v>36485069.759999998</v>
      </c>
      <c r="J174" s="6">
        <v>18348970.830898374</v>
      </c>
      <c r="K174" s="60">
        <v>437892.7646766773</v>
      </c>
      <c r="L174" s="18">
        <v>-1379161.9742158272</v>
      </c>
      <c r="M174" s="15">
        <v>17407701.621359225</v>
      </c>
      <c r="N174" s="61">
        <v>4445113.9048074586</v>
      </c>
      <c r="O174" s="233">
        <v>21852815.526166685</v>
      </c>
      <c r="Q174" s="147"/>
      <c r="R174" s="137">
        <v>21852815.526166685</v>
      </c>
      <c r="S174" s="285">
        <v>4658080.7987451144</v>
      </c>
      <c r="T174" s="353">
        <v>151405.73956000002</v>
      </c>
      <c r="V174" s="55">
        <f t="shared" si="4"/>
        <v>26662302.0644718</v>
      </c>
      <c r="W174" s="86">
        <f t="shared" si="5"/>
        <v>2221859</v>
      </c>
    </row>
    <row r="175" spans="1:23" x14ac:dyDescent="0.25">
      <c r="A175" s="64">
        <v>529</v>
      </c>
      <c r="B175" s="20" t="s">
        <v>173</v>
      </c>
      <c r="C175" s="18">
        <v>19245</v>
      </c>
      <c r="D175" s="18">
        <v>65966081.969999991</v>
      </c>
      <c r="E175" s="18">
        <v>19993149.512517948</v>
      </c>
      <c r="F175" s="18">
        <v>4014428.8544901884</v>
      </c>
      <c r="G175" s="18">
        <v>89973660.337008134</v>
      </c>
      <c r="H175" s="48">
        <v>3654.72</v>
      </c>
      <c r="I175" s="6">
        <v>70335086.399999991</v>
      </c>
      <c r="J175" s="6">
        <v>19638573.937008142</v>
      </c>
      <c r="K175" s="60">
        <v>388509.65933796478</v>
      </c>
      <c r="L175" s="18">
        <v>-3148538.9190064138</v>
      </c>
      <c r="M175" s="15">
        <v>16878544.677339692</v>
      </c>
      <c r="N175" s="61">
        <v>-4888917.2278111866</v>
      </c>
      <c r="O175" s="233">
        <v>11989627.449528504</v>
      </c>
      <c r="Q175" s="147"/>
      <c r="R175" s="137">
        <v>11989627.449528504</v>
      </c>
      <c r="S175" s="285">
        <v>6092730.7984388657</v>
      </c>
      <c r="T175" s="353">
        <v>-49639.822153999994</v>
      </c>
      <c r="V175" s="55">
        <f t="shared" si="4"/>
        <v>18032718.425813369</v>
      </c>
      <c r="W175" s="86">
        <f t="shared" si="5"/>
        <v>1502727</v>
      </c>
    </row>
    <row r="176" spans="1:23" x14ac:dyDescent="0.25">
      <c r="A176" s="64">
        <v>531</v>
      </c>
      <c r="B176" s="20" t="s">
        <v>174</v>
      </c>
      <c r="C176" s="18">
        <v>5437</v>
      </c>
      <c r="D176" s="18">
        <v>20070051.840000004</v>
      </c>
      <c r="E176" s="18">
        <v>6276928.9262644257</v>
      </c>
      <c r="F176" s="18">
        <v>831920.57039145578</v>
      </c>
      <c r="G176" s="18">
        <v>27178901.336655889</v>
      </c>
      <c r="H176" s="48">
        <v>3654.72</v>
      </c>
      <c r="I176" s="6">
        <v>19870712.640000001</v>
      </c>
      <c r="J176" s="6">
        <v>7308188.6966558881</v>
      </c>
      <c r="K176" s="60">
        <v>118480.43720974881</v>
      </c>
      <c r="L176" s="18">
        <v>-784278.26685707865</v>
      </c>
      <c r="M176" s="15">
        <v>6642390.8670085585</v>
      </c>
      <c r="N176" s="61">
        <v>3174336.2789338757</v>
      </c>
      <c r="O176" s="233">
        <v>9816727.1459424347</v>
      </c>
      <c r="Q176" s="147"/>
      <c r="R176" s="137">
        <v>9816727.1459424347</v>
      </c>
      <c r="S176" s="285">
        <v>2439796.1161257457</v>
      </c>
      <c r="T176" s="353">
        <v>-86781.670079999996</v>
      </c>
      <c r="V176" s="55">
        <f t="shared" si="4"/>
        <v>12169741.59198818</v>
      </c>
      <c r="W176" s="86">
        <f t="shared" si="5"/>
        <v>1014145</v>
      </c>
    </row>
    <row r="177" spans="1:25" x14ac:dyDescent="0.25">
      <c r="A177" s="64">
        <v>535</v>
      </c>
      <c r="B177" s="20" t="s">
        <v>175</v>
      </c>
      <c r="C177" s="18">
        <v>10737</v>
      </c>
      <c r="D177" s="18">
        <v>44288314.130000003</v>
      </c>
      <c r="E177" s="18">
        <v>18334134.186008345</v>
      </c>
      <c r="F177" s="18">
        <v>1514171.6204862196</v>
      </c>
      <c r="G177" s="18">
        <v>64136619.936494567</v>
      </c>
      <c r="H177" s="48">
        <v>3654.72</v>
      </c>
      <c r="I177" s="6">
        <v>39240728.640000001</v>
      </c>
      <c r="J177" s="6">
        <v>24895891.296494566</v>
      </c>
      <c r="K177" s="60">
        <v>355960.99891271506</v>
      </c>
      <c r="L177" s="18">
        <v>-1365286.7360957416</v>
      </c>
      <c r="M177" s="15">
        <v>23886565.559311539</v>
      </c>
      <c r="N177" s="61">
        <v>11169440.009225179</v>
      </c>
      <c r="O177" s="233">
        <v>35056005.568536714</v>
      </c>
      <c r="Q177" s="147"/>
      <c r="R177" s="137">
        <v>35056005.568536714</v>
      </c>
      <c r="S177" s="285">
        <v>5381242.8660576167</v>
      </c>
      <c r="T177" s="353">
        <v>-38334.008399999933</v>
      </c>
      <c r="V177" s="55">
        <f t="shared" si="4"/>
        <v>40398914.426194333</v>
      </c>
      <c r="W177" s="86">
        <f t="shared" si="5"/>
        <v>3366576</v>
      </c>
    </row>
    <row r="178" spans="1:25" x14ac:dyDescent="0.25">
      <c r="A178" s="64">
        <v>536</v>
      </c>
      <c r="B178" s="20" t="s">
        <v>176</v>
      </c>
      <c r="C178" s="18">
        <v>33527</v>
      </c>
      <c r="D178" s="18">
        <v>119635264.58</v>
      </c>
      <c r="E178" s="18">
        <v>33221327.445585381</v>
      </c>
      <c r="F178" s="18">
        <v>4724993.9403539291</v>
      </c>
      <c r="G178" s="18">
        <v>157581585.96593931</v>
      </c>
      <c r="H178" s="48">
        <v>3654.72</v>
      </c>
      <c r="I178" s="6">
        <v>122531797.44</v>
      </c>
      <c r="J178" s="6">
        <v>35049788.525939316</v>
      </c>
      <c r="K178" s="60">
        <v>941870.14230866486</v>
      </c>
      <c r="L178" s="18">
        <v>-5285360.2993843583</v>
      </c>
      <c r="M178" s="15">
        <v>30706298.368863624</v>
      </c>
      <c r="N178" s="61">
        <v>1583270.8131626532</v>
      </c>
      <c r="O178" s="233">
        <v>32289569.182026278</v>
      </c>
      <c r="Q178" s="147"/>
      <c r="R178" s="137">
        <v>32289569.182026278</v>
      </c>
      <c r="S178" s="285">
        <v>11447282.301332347</v>
      </c>
      <c r="T178" s="353">
        <v>-194176.70552800014</v>
      </c>
      <c r="V178" s="55">
        <f t="shared" si="4"/>
        <v>43542674.777830623</v>
      </c>
      <c r="W178" s="86">
        <f t="shared" si="5"/>
        <v>3628556</v>
      </c>
    </row>
    <row r="179" spans="1:25" x14ac:dyDescent="0.25">
      <c r="A179" s="64">
        <v>538</v>
      </c>
      <c r="B179" s="20" t="s">
        <v>177</v>
      </c>
      <c r="C179" s="18">
        <v>4733</v>
      </c>
      <c r="D179" s="18">
        <v>17474312.869999997</v>
      </c>
      <c r="E179" s="18">
        <v>4688671.4100072179</v>
      </c>
      <c r="F179" s="18">
        <v>580886.14202437177</v>
      </c>
      <c r="G179" s="18">
        <v>22743870.422031585</v>
      </c>
      <c r="H179" s="48">
        <v>3654.72</v>
      </c>
      <c r="I179" s="6">
        <v>17297789.759999998</v>
      </c>
      <c r="J179" s="6">
        <v>5446080.6620315872</v>
      </c>
      <c r="K179" s="60">
        <v>18207.655295731045</v>
      </c>
      <c r="L179" s="18">
        <v>-524933.31735740637</v>
      </c>
      <c r="M179" s="15">
        <v>4939354.9999699127</v>
      </c>
      <c r="N179" s="61">
        <v>2058727.4004781933</v>
      </c>
      <c r="O179" s="233">
        <v>6998082.4004481062</v>
      </c>
      <c r="Q179" s="147"/>
      <c r="R179" s="137">
        <v>6998082.4004481062</v>
      </c>
      <c r="S179" s="285">
        <v>2083611.4013845308</v>
      </c>
      <c r="T179" s="353">
        <v>-31795.477180000016</v>
      </c>
      <c r="V179" s="55">
        <f t="shared" si="4"/>
        <v>9049898.3246526364</v>
      </c>
      <c r="W179" s="86">
        <f t="shared" si="5"/>
        <v>754158</v>
      </c>
    </row>
    <row r="180" spans="1:25" x14ac:dyDescent="0.25">
      <c r="A180" s="64">
        <v>541</v>
      </c>
      <c r="B180" s="20" t="s">
        <v>178</v>
      </c>
      <c r="C180" s="18">
        <v>9784</v>
      </c>
      <c r="D180" s="18">
        <v>36636244.119999997</v>
      </c>
      <c r="E180" s="18">
        <v>20986977.886398289</v>
      </c>
      <c r="F180" s="18">
        <v>3539922.8913914557</v>
      </c>
      <c r="G180" s="18">
        <v>61163144.897789747</v>
      </c>
      <c r="H180" s="48">
        <v>3654.72</v>
      </c>
      <c r="I180" s="6">
        <v>35757780.479999997</v>
      </c>
      <c r="J180" s="6">
        <v>25405364.41778975</v>
      </c>
      <c r="K180" s="60">
        <v>3618810.1094751428</v>
      </c>
      <c r="L180" s="18">
        <v>-861296.93128565396</v>
      </c>
      <c r="M180" s="15">
        <v>28162877.59597924</v>
      </c>
      <c r="N180" s="61">
        <v>8236068.321209616</v>
      </c>
      <c r="O180" s="233">
        <v>36398945.917188853</v>
      </c>
      <c r="Q180" s="147"/>
      <c r="R180" s="137">
        <v>36398945.917188853</v>
      </c>
      <c r="S180" s="285">
        <v>5627842.0616923627</v>
      </c>
      <c r="T180" s="353">
        <v>-50704.202599999997</v>
      </c>
      <c r="V180" s="55">
        <f t="shared" si="4"/>
        <v>41976083.776281215</v>
      </c>
      <c r="W180" s="86">
        <f t="shared" si="5"/>
        <v>3498007</v>
      </c>
    </row>
    <row r="181" spans="1:25" x14ac:dyDescent="0.25">
      <c r="A181" s="64">
        <v>543</v>
      </c>
      <c r="B181" s="20" t="s">
        <v>179</v>
      </c>
      <c r="C181" s="18">
        <v>42665</v>
      </c>
      <c r="D181" s="18">
        <v>151287571.26000002</v>
      </c>
      <c r="E181" s="18">
        <v>40612904.855929039</v>
      </c>
      <c r="F181" s="18">
        <v>7643767.3440974867</v>
      </c>
      <c r="G181" s="18">
        <v>199544243.46002656</v>
      </c>
      <c r="H181" s="48">
        <v>3654.72</v>
      </c>
      <c r="I181" s="6">
        <v>155928628.79999998</v>
      </c>
      <c r="J181" s="6">
        <v>43615614.66002658</v>
      </c>
      <c r="K181" s="60">
        <v>644560.75312396954</v>
      </c>
      <c r="L181" s="18">
        <v>-6889698.1737221349</v>
      </c>
      <c r="M181" s="15">
        <v>37370477.239428416</v>
      </c>
      <c r="N181" s="61">
        <v>-6811973.0095343143</v>
      </c>
      <c r="O181" s="233">
        <v>30558504.229894102</v>
      </c>
      <c r="Q181" s="147"/>
      <c r="R181" s="137">
        <v>30558504.229894102</v>
      </c>
      <c r="S181" s="285">
        <v>13130010.842282554</v>
      </c>
      <c r="T181" s="353">
        <v>-467938.61870799988</v>
      </c>
      <c r="V181" s="55">
        <f t="shared" si="4"/>
        <v>43220576.453468658</v>
      </c>
      <c r="W181" s="86">
        <f t="shared" si="5"/>
        <v>3601715</v>
      </c>
    </row>
    <row r="182" spans="1:25" x14ac:dyDescent="0.25">
      <c r="A182" s="64">
        <v>545</v>
      </c>
      <c r="B182" s="20" t="s">
        <v>180</v>
      </c>
      <c r="C182" s="18">
        <v>9471</v>
      </c>
      <c r="D182" s="18">
        <v>37317879.869999997</v>
      </c>
      <c r="E182" s="18">
        <v>10606790.405942934</v>
      </c>
      <c r="F182" s="18">
        <v>6472968.555282278</v>
      </c>
      <c r="G182" s="18">
        <v>54397638.831225209</v>
      </c>
      <c r="H182" s="48">
        <v>3654.72</v>
      </c>
      <c r="I182" s="6">
        <v>34613853.119999997</v>
      </c>
      <c r="J182" s="6">
        <v>19783785.711225212</v>
      </c>
      <c r="K182" s="60">
        <v>739141.13349993085</v>
      </c>
      <c r="L182" s="18">
        <v>-1176600.1784624427</v>
      </c>
      <c r="M182" s="15">
        <v>19346326.666262701</v>
      </c>
      <c r="N182" s="61">
        <v>7065265.7583961794</v>
      </c>
      <c r="O182" s="233">
        <v>26411592.42465888</v>
      </c>
      <c r="Q182" s="147"/>
      <c r="R182" s="137">
        <v>26411592.42465888</v>
      </c>
      <c r="S182" s="285">
        <v>5899831.9410599843</v>
      </c>
      <c r="T182" s="353">
        <v>39421.497999999992</v>
      </c>
      <c r="V182" s="55">
        <f t="shared" si="4"/>
        <v>32350845.863718864</v>
      </c>
      <c r="W182" s="86">
        <f t="shared" si="5"/>
        <v>2695904</v>
      </c>
      <c r="X182" s="86"/>
      <c r="Y182" s="191"/>
    </row>
    <row r="183" spans="1:25" x14ac:dyDescent="0.25">
      <c r="A183" s="64">
        <v>560</v>
      </c>
      <c r="B183" s="20" t="s">
        <v>181</v>
      </c>
      <c r="C183" s="18">
        <v>16091</v>
      </c>
      <c r="D183" s="18">
        <v>58448053.5</v>
      </c>
      <c r="E183" s="18">
        <v>18144418.905354347</v>
      </c>
      <c r="F183" s="18">
        <v>3547097.4631996332</v>
      </c>
      <c r="G183" s="18">
        <v>80139569.868553981</v>
      </c>
      <c r="H183" s="48">
        <v>3654.72</v>
      </c>
      <c r="I183" s="6">
        <v>58808099.519999996</v>
      </c>
      <c r="J183" s="6">
        <v>21331470.348553985</v>
      </c>
      <c r="K183" s="60">
        <v>369150.75040366122</v>
      </c>
      <c r="L183" s="18">
        <v>-2355014.8497358612</v>
      </c>
      <c r="M183" s="15">
        <v>19345606.249221787</v>
      </c>
      <c r="N183" s="61">
        <v>9964756.8063908312</v>
      </c>
      <c r="O183" s="233">
        <v>29310363.055612616</v>
      </c>
      <c r="Q183" s="147"/>
      <c r="R183" s="137">
        <v>29310363.055612616</v>
      </c>
      <c r="S183" s="285">
        <v>7521274.4726346675</v>
      </c>
      <c r="T183" s="353">
        <v>519950.5275519999</v>
      </c>
      <c r="V183" s="55">
        <f t="shared" si="4"/>
        <v>37351588.055799283</v>
      </c>
      <c r="W183" s="86">
        <f t="shared" si="5"/>
        <v>3112632</v>
      </c>
    </row>
    <row r="184" spans="1:25" x14ac:dyDescent="0.25">
      <c r="A184" s="64">
        <v>561</v>
      </c>
      <c r="B184" s="20" t="s">
        <v>182</v>
      </c>
      <c r="C184" s="18">
        <v>1364</v>
      </c>
      <c r="D184" s="18">
        <v>5633671.6099999994</v>
      </c>
      <c r="E184" s="18">
        <v>1624762.8551589896</v>
      </c>
      <c r="F184" s="18">
        <v>402836.77388346911</v>
      </c>
      <c r="G184" s="18">
        <v>7661271.2390424581</v>
      </c>
      <c r="H184" s="48">
        <v>3654.72</v>
      </c>
      <c r="I184" s="6">
        <v>4985038.08</v>
      </c>
      <c r="J184" s="6">
        <v>2676233.159042458</v>
      </c>
      <c r="K184" s="60">
        <v>38764.888839135157</v>
      </c>
      <c r="L184" s="18">
        <v>-102206.06879587693</v>
      </c>
      <c r="M184" s="15">
        <v>2612791.979085716</v>
      </c>
      <c r="N184" s="61">
        <v>1042180.1688788009</v>
      </c>
      <c r="O184" s="233">
        <v>3654972.1479645167</v>
      </c>
      <c r="Q184" s="147"/>
      <c r="R184" s="137">
        <v>3654972.1479645167</v>
      </c>
      <c r="S184" s="285">
        <v>787850.79654352227</v>
      </c>
      <c r="T184" s="353">
        <v>-755805.272</v>
      </c>
      <c r="V184" s="55">
        <f t="shared" si="4"/>
        <v>3687017.6725080386</v>
      </c>
      <c r="W184" s="86">
        <f t="shared" si="5"/>
        <v>307251</v>
      </c>
    </row>
    <row r="185" spans="1:25" x14ac:dyDescent="0.25">
      <c r="A185" s="64">
        <v>562</v>
      </c>
      <c r="B185" s="20" t="s">
        <v>183</v>
      </c>
      <c r="C185" s="18">
        <v>9221</v>
      </c>
      <c r="D185" s="18">
        <v>34435199.700000003</v>
      </c>
      <c r="E185" s="18">
        <v>12082861.435770759</v>
      </c>
      <c r="F185" s="18">
        <v>1740958.1693912649</v>
      </c>
      <c r="G185" s="18">
        <v>48259019.305162027</v>
      </c>
      <c r="H185" s="48">
        <v>3654.72</v>
      </c>
      <c r="I185" s="6">
        <v>33700173.119999997</v>
      </c>
      <c r="J185" s="6">
        <v>14558846.18516203</v>
      </c>
      <c r="K185" s="60">
        <v>230317.90376184642</v>
      </c>
      <c r="L185" s="18">
        <v>-1067945.373964949</v>
      </c>
      <c r="M185" s="15">
        <v>13721218.714958929</v>
      </c>
      <c r="N185" s="61">
        <v>5917069.4817790017</v>
      </c>
      <c r="O185" s="233">
        <v>19638288.19673793</v>
      </c>
      <c r="Q185" s="147"/>
      <c r="R185" s="137">
        <v>19638288.19673793</v>
      </c>
      <c r="S185" s="285">
        <v>4622213.0096762991</v>
      </c>
      <c r="T185" s="353">
        <v>-22728.532639999932</v>
      </c>
      <c r="V185" s="55">
        <f t="shared" si="4"/>
        <v>24237772.673774231</v>
      </c>
      <c r="W185" s="86">
        <f t="shared" si="5"/>
        <v>2019814</v>
      </c>
    </row>
    <row r="186" spans="1:25" x14ac:dyDescent="0.25">
      <c r="A186" s="64">
        <v>563</v>
      </c>
      <c r="B186" s="20" t="s">
        <v>184</v>
      </c>
      <c r="C186" s="18">
        <v>7430</v>
      </c>
      <c r="D186" s="18">
        <v>29431241.539999999</v>
      </c>
      <c r="E186" s="18">
        <v>14215992.393273985</v>
      </c>
      <c r="F186" s="18">
        <v>1410984.027461279</v>
      </c>
      <c r="G186" s="18">
        <v>45058217.960735261</v>
      </c>
      <c r="H186" s="48">
        <v>3654.72</v>
      </c>
      <c r="I186" s="6">
        <v>27154569.599999998</v>
      </c>
      <c r="J186" s="6">
        <v>17903648.360735264</v>
      </c>
      <c r="K186" s="60">
        <v>331673.37633103807</v>
      </c>
      <c r="L186" s="18">
        <v>-1168781.4036554021</v>
      </c>
      <c r="M186" s="15">
        <v>17066540.3334109</v>
      </c>
      <c r="N186" s="61">
        <v>5931468.4612316974</v>
      </c>
      <c r="O186" s="233">
        <v>22998008.794642597</v>
      </c>
      <c r="Q186" s="147"/>
      <c r="R186" s="137">
        <v>22998008.794642597</v>
      </c>
      <c r="S186" s="285">
        <v>3604277.418992525</v>
      </c>
      <c r="T186" s="353">
        <v>178905.63282000006</v>
      </c>
      <c r="V186" s="55">
        <f t="shared" si="4"/>
        <v>26781191.846455123</v>
      </c>
      <c r="W186" s="86">
        <f t="shared" si="5"/>
        <v>2231766</v>
      </c>
    </row>
    <row r="187" spans="1:25" x14ac:dyDescent="0.25">
      <c r="A187" s="64">
        <v>564</v>
      </c>
      <c r="B187" s="20" t="s">
        <v>185</v>
      </c>
      <c r="C187" s="18">
        <v>203567</v>
      </c>
      <c r="D187" s="18">
        <v>675730508.48000002</v>
      </c>
      <c r="E187" s="18">
        <v>232697686.08003533</v>
      </c>
      <c r="F187" s="18">
        <v>43271116.572849914</v>
      </c>
      <c r="G187" s="18">
        <v>951699311.13288522</v>
      </c>
      <c r="H187" s="48">
        <v>3654.72</v>
      </c>
      <c r="I187" s="6">
        <v>743980386.24000001</v>
      </c>
      <c r="J187" s="6">
        <v>207718924.89288521</v>
      </c>
      <c r="K187" s="60">
        <v>8735977.0973093305</v>
      </c>
      <c r="L187" s="18">
        <v>-32895517.722549781</v>
      </c>
      <c r="M187" s="15">
        <v>183559384.26764476</v>
      </c>
      <c r="N187" s="61">
        <v>36183438.054564394</v>
      </c>
      <c r="O187" s="233">
        <v>219742822.32220915</v>
      </c>
      <c r="P187" s="212"/>
      <c r="Q187" s="147"/>
      <c r="R187" s="137">
        <v>219742822.32220915</v>
      </c>
      <c r="S187" s="285">
        <v>78008488.047386721</v>
      </c>
      <c r="T187" s="353">
        <v>-11449679.112545999</v>
      </c>
      <c r="V187" s="55">
        <f t="shared" si="4"/>
        <v>286301631.25704986</v>
      </c>
      <c r="W187" s="86">
        <f t="shared" si="5"/>
        <v>23858469</v>
      </c>
    </row>
    <row r="188" spans="1:25" x14ac:dyDescent="0.25">
      <c r="A188" s="64">
        <v>576</v>
      </c>
      <c r="B188" s="20" t="s">
        <v>186</v>
      </c>
      <c r="C188" s="18">
        <v>2963</v>
      </c>
      <c r="D188" s="18">
        <v>11543860.300000001</v>
      </c>
      <c r="E188" s="18">
        <v>5009424.6621900797</v>
      </c>
      <c r="F188" s="18">
        <v>877904.91060550907</v>
      </c>
      <c r="G188" s="18">
        <v>17431189.872795589</v>
      </c>
      <c r="H188" s="48">
        <v>3654.72</v>
      </c>
      <c r="I188" s="6">
        <v>10828935.359999999</v>
      </c>
      <c r="J188" s="6">
        <v>6602254.5127955899</v>
      </c>
      <c r="K188" s="60">
        <v>333252.79053784529</v>
      </c>
      <c r="L188" s="18">
        <v>-381721.57119459321</v>
      </c>
      <c r="M188" s="15">
        <v>6553785.7321388423</v>
      </c>
      <c r="N188" s="61">
        <v>2268164.0959533835</v>
      </c>
      <c r="O188" s="233">
        <v>8821949.8280922249</v>
      </c>
      <c r="Q188" s="147"/>
      <c r="R188" s="137">
        <v>8821949.8280922249</v>
      </c>
      <c r="S188" s="285">
        <v>1755103.2331794864</v>
      </c>
      <c r="T188" s="353">
        <v>-43853.018119999993</v>
      </c>
      <c r="V188" s="55">
        <f t="shared" si="4"/>
        <v>10533200.043151712</v>
      </c>
      <c r="W188" s="86">
        <f t="shared" si="5"/>
        <v>877767</v>
      </c>
    </row>
    <row r="189" spans="1:25" x14ac:dyDescent="0.25">
      <c r="A189" s="64">
        <v>577</v>
      </c>
      <c r="B189" s="20" t="s">
        <v>187</v>
      </c>
      <c r="C189" s="18">
        <v>10832</v>
      </c>
      <c r="D189" s="18">
        <v>39296313.75</v>
      </c>
      <c r="E189" s="18">
        <v>10530780.172769826</v>
      </c>
      <c r="F189" s="18">
        <v>1278947.9619049362</v>
      </c>
      <c r="G189" s="18">
        <v>51106041.884674765</v>
      </c>
      <c r="H189" s="48">
        <v>3654.72</v>
      </c>
      <c r="I189" s="6">
        <v>39587927.039999999</v>
      </c>
      <c r="J189" s="6">
        <v>11518114.844674766</v>
      </c>
      <c r="K189" s="60">
        <v>199508.255958311</v>
      </c>
      <c r="L189" s="18">
        <v>-1764717.9336975631</v>
      </c>
      <c r="M189" s="15">
        <v>9952905.1669355147</v>
      </c>
      <c r="N189" s="61">
        <v>1864254.0392445251</v>
      </c>
      <c r="O189" s="233">
        <v>11817159.20618004</v>
      </c>
      <c r="Q189" s="147"/>
      <c r="R189" s="137">
        <v>11817159.20618004</v>
      </c>
      <c r="S189" s="285">
        <v>4185810.1793021774</v>
      </c>
      <c r="T189" s="353">
        <v>161410.64388000005</v>
      </c>
      <c r="V189" s="55">
        <f t="shared" si="4"/>
        <v>16164380.029362218</v>
      </c>
      <c r="W189" s="86">
        <f t="shared" si="5"/>
        <v>1347032</v>
      </c>
    </row>
    <row r="190" spans="1:25" x14ac:dyDescent="0.25">
      <c r="A190" s="64">
        <v>578</v>
      </c>
      <c r="B190" s="20" t="s">
        <v>188</v>
      </c>
      <c r="C190" s="18">
        <v>3336</v>
      </c>
      <c r="D190" s="18">
        <v>12232699.550000001</v>
      </c>
      <c r="E190" s="18">
        <v>7119043.5729198856</v>
      </c>
      <c r="F190" s="18">
        <v>1251934.7518594945</v>
      </c>
      <c r="G190" s="18">
        <v>20603677.874779381</v>
      </c>
      <c r="H190" s="48">
        <v>3654.72</v>
      </c>
      <c r="I190" s="6">
        <v>12192145.92</v>
      </c>
      <c r="J190" s="6">
        <v>8411531.9547793809</v>
      </c>
      <c r="K190" s="60">
        <v>162276.27728949804</v>
      </c>
      <c r="L190" s="18">
        <v>-323227.91311263759</v>
      </c>
      <c r="M190" s="15">
        <v>8250580.3189562419</v>
      </c>
      <c r="N190" s="61">
        <v>3240251.7523350669</v>
      </c>
      <c r="O190" s="233">
        <v>11490832.071291309</v>
      </c>
      <c r="Q190" s="147"/>
      <c r="R190" s="137">
        <v>11490832.071291309</v>
      </c>
      <c r="S190" s="285">
        <v>1912304.6360895187</v>
      </c>
      <c r="T190" s="353">
        <v>258346.74810000003</v>
      </c>
      <c r="V190" s="55">
        <f t="shared" si="4"/>
        <v>13661483.455480827</v>
      </c>
      <c r="W190" s="86">
        <f t="shared" si="5"/>
        <v>1138457</v>
      </c>
    </row>
    <row r="191" spans="1:25" x14ac:dyDescent="0.25">
      <c r="A191" s="64">
        <v>580</v>
      </c>
      <c r="B191" s="20" t="s">
        <v>189</v>
      </c>
      <c r="C191" s="18">
        <v>4842</v>
      </c>
      <c r="D191" s="18">
        <v>17750378.079999998</v>
      </c>
      <c r="E191" s="18">
        <v>8516819.8398663476</v>
      </c>
      <c r="F191" s="18">
        <v>1309941.4441437051</v>
      </c>
      <c r="G191" s="18">
        <v>27577139.364010051</v>
      </c>
      <c r="H191" s="48">
        <v>3654.72</v>
      </c>
      <c r="I191" s="6">
        <v>17696154.239999998</v>
      </c>
      <c r="J191" s="6">
        <v>9880985.1240100525</v>
      </c>
      <c r="K191" s="60">
        <v>773903.99420774425</v>
      </c>
      <c r="L191" s="18">
        <v>-153179.92272980767</v>
      </c>
      <c r="M191" s="15">
        <v>10501709.195487989</v>
      </c>
      <c r="N191" s="61">
        <v>3873728.2394645121</v>
      </c>
      <c r="O191" s="233">
        <v>14375437.434952501</v>
      </c>
      <c r="Q191" s="147"/>
      <c r="R191" s="137">
        <v>14375437.434952501</v>
      </c>
      <c r="S191" s="285">
        <v>2883629.4360499354</v>
      </c>
      <c r="T191" s="353">
        <v>-14952.981999999996</v>
      </c>
      <c r="V191" s="55">
        <f t="shared" si="4"/>
        <v>17244113.889002435</v>
      </c>
      <c r="W191" s="86">
        <f t="shared" si="5"/>
        <v>1437009</v>
      </c>
    </row>
    <row r="192" spans="1:25" x14ac:dyDescent="0.25">
      <c r="A192" s="64">
        <v>581</v>
      </c>
      <c r="B192" s="20" t="s">
        <v>190</v>
      </c>
      <c r="C192" s="18">
        <v>6469</v>
      </c>
      <c r="D192" s="18">
        <v>23849016.839999996</v>
      </c>
      <c r="E192" s="18">
        <v>10638584.077196056</v>
      </c>
      <c r="F192" s="18">
        <v>1613236.907895338</v>
      </c>
      <c r="G192" s="18">
        <v>36100837.825091392</v>
      </c>
      <c r="H192" s="48">
        <v>3654.72</v>
      </c>
      <c r="I192" s="6">
        <v>23642383.68</v>
      </c>
      <c r="J192" s="6">
        <v>12458454.145091392</v>
      </c>
      <c r="K192" s="60">
        <v>677931.15002534236</v>
      </c>
      <c r="L192" s="18">
        <v>-906291.59140154137</v>
      </c>
      <c r="M192" s="15">
        <v>12230093.703715192</v>
      </c>
      <c r="N192" s="61">
        <v>4642423.702895605</v>
      </c>
      <c r="O192" s="233">
        <v>16872517.406610798</v>
      </c>
      <c r="Q192" s="147"/>
      <c r="R192" s="137">
        <v>16872517.406610798</v>
      </c>
      <c r="S192" s="285">
        <v>3454077.5485585066</v>
      </c>
      <c r="T192" s="353">
        <v>114906.86986000002</v>
      </c>
      <c r="V192" s="55">
        <f t="shared" si="4"/>
        <v>20441501.825029306</v>
      </c>
      <c r="W192" s="86">
        <f t="shared" si="5"/>
        <v>1703458</v>
      </c>
    </row>
    <row r="193" spans="1:23" x14ac:dyDescent="0.25">
      <c r="A193" s="64">
        <v>583</v>
      </c>
      <c r="B193" s="20" t="s">
        <v>191</v>
      </c>
      <c r="C193" s="18">
        <v>954</v>
      </c>
      <c r="D193" s="18">
        <v>3076742.94</v>
      </c>
      <c r="E193" s="18">
        <v>1650219.0581457503</v>
      </c>
      <c r="F193" s="18">
        <v>948898.45632140303</v>
      </c>
      <c r="G193" s="18">
        <v>5675860.4544671532</v>
      </c>
      <c r="H193" s="48">
        <v>3654.72</v>
      </c>
      <c r="I193" s="6">
        <v>3486602.88</v>
      </c>
      <c r="J193" s="6">
        <v>2189257.5744671533</v>
      </c>
      <c r="K193" s="60">
        <v>1083188.9326197968</v>
      </c>
      <c r="L193" s="18">
        <v>316819.66641966364</v>
      </c>
      <c r="M193" s="15">
        <v>3589266.1735066138</v>
      </c>
      <c r="N193" s="61">
        <v>609005.37512846978</v>
      </c>
      <c r="O193" s="233">
        <v>4198271.5486350833</v>
      </c>
      <c r="Q193" s="147"/>
      <c r="R193" s="137">
        <v>4198271.5486350833</v>
      </c>
      <c r="S193" s="285">
        <v>538922.68677809241</v>
      </c>
      <c r="T193" s="353">
        <v>98010.000199999995</v>
      </c>
      <c r="V193" s="55">
        <f t="shared" si="4"/>
        <v>4835204.2356131757</v>
      </c>
      <c r="W193" s="86">
        <f t="shared" si="5"/>
        <v>402934</v>
      </c>
    </row>
    <row r="194" spans="1:23" x14ac:dyDescent="0.25">
      <c r="A194" s="64">
        <v>584</v>
      </c>
      <c r="B194" s="20" t="s">
        <v>192</v>
      </c>
      <c r="C194" s="18">
        <v>2825</v>
      </c>
      <c r="D194" s="18">
        <v>12205297.25</v>
      </c>
      <c r="E194" s="18">
        <v>3510909.6202224405</v>
      </c>
      <c r="F194" s="18">
        <v>944943.68167481117</v>
      </c>
      <c r="G194" s="18">
        <v>16661150.551897252</v>
      </c>
      <c r="H194" s="48">
        <v>3654.72</v>
      </c>
      <c r="I194" s="6">
        <v>10324584</v>
      </c>
      <c r="J194" s="6">
        <v>6336566.551897252</v>
      </c>
      <c r="K194" s="60">
        <v>1014778.021223778</v>
      </c>
      <c r="L194" s="18">
        <v>-238065.96872837545</v>
      </c>
      <c r="M194" s="15">
        <v>7113278.6043926543</v>
      </c>
      <c r="N194" s="61">
        <v>3543011.4060558216</v>
      </c>
      <c r="O194" s="233">
        <v>10656290.010448476</v>
      </c>
      <c r="Q194" s="147"/>
      <c r="R194" s="137">
        <v>10656290.010448476</v>
      </c>
      <c r="S194" s="285">
        <v>1510420.6469556235</v>
      </c>
      <c r="T194" s="353">
        <v>13593.619999999999</v>
      </c>
      <c r="V194" s="55">
        <f t="shared" si="4"/>
        <v>12180304.2774041</v>
      </c>
      <c r="W194" s="86">
        <f t="shared" si="5"/>
        <v>1015025</v>
      </c>
    </row>
    <row r="195" spans="1:23" x14ac:dyDescent="0.25">
      <c r="A195" s="64">
        <v>588</v>
      </c>
      <c r="B195" s="20" t="s">
        <v>193</v>
      </c>
      <c r="C195" s="18">
        <v>1713</v>
      </c>
      <c r="D195" s="18">
        <v>6457280.4900000002</v>
      </c>
      <c r="E195" s="18">
        <v>2670775.0220773532</v>
      </c>
      <c r="F195" s="18">
        <v>581139.51263954258</v>
      </c>
      <c r="G195" s="18">
        <v>9709195.0247168969</v>
      </c>
      <c r="H195" s="48">
        <v>3654.72</v>
      </c>
      <c r="I195" s="6">
        <v>6260535.3599999994</v>
      </c>
      <c r="J195" s="6">
        <v>3448659.6647168975</v>
      </c>
      <c r="K195" s="60">
        <v>175621.35284420446</v>
      </c>
      <c r="L195" s="18">
        <v>-208228.62465203923</v>
      </c>
      <c r="M195" s="15">
        <v>3416052.3929090626</v>
      </c>
      <c r="N195" s="61">
        <v>1593673.7094154123</v>
      </c>
      <c r="O195" s="233">
        <v>5009726.1023244746</v>
      </c>
      <c r="Q195" s="147"/>
      <c r="R195" s="137">
        <v>5009726.1023244746</v>
      </c>
      <c r="S195" s="285">
        <v>1101751.9513417569</v>
      </c>
      <c r="T195" s="353">
        <v>-5736.5076399999962</v>
      </c>
      <c r="V195" s="55">
        <f t="shared" si="4"/>
        <v>6105741.5460262308</v>
      </c>
      <c r="W195" s="86">
        <f t="shared" si="5"/>
        <v>508812</v>
      </c>
    </row>
    <row r="196" spans="1:23" x14ac:dyDescent="0.25">
      <c r="A196" s="64">
        <v>592</v>
      </c>
      <c r="B196" s="20" t="s">
        <v>194</v>
      </c>
      <c r="C196" s="18">
        <v>3900</v>
      </c>
      <c r="D196" s="18">
        <v>14955190.089999998</v>
      </c>
      <c r="E196" s="18">
        <v>4820347.399098766</v>
      </c>
      <c r="F196" s="18">
        <v>833650.85094391694</v>
      </c>
      <c r="G196" s="18">
        <v>20609188.340042681</v>
      </c>
      <c r="H196" s="48">
        <v>3654.72</v>
      </c>
      <c r="I196" s="6">
        <v>14253408</v>
      </c>
      <c r="J196" s="6">
        <v>6355780.3400426805</v>
      </c>
      <c r="K196" s="60">
        <v>46659.808839202204</v>
      </c>
      <c r="L196" s="18">
        <v>-339171.54901291383</v>
      </c>
      <c r="M196" s="15">
        <v>6063268.5998689681</v>
      </c>
      <c r="N196" s="61">
        <v>2846239.8029894186</v>
      </c>
      <c r="O196" s="233">
        <v>8909508.4028583877</v>
      </c>
      <c r="Q196" s="147"/>
      <c r="R196" s="137">
        <v>8909508.4028583877</v>
      </c>
      <c r="S196" s="285">
        <v>1880523.9990064246</v>
      </c>
      <c r="T196" s="353">
        <v>122536.96876600003</v>
      </c>
      <c r="V196" s="55">
        <f t="shared" si="4"/>
        <v>10912569.370630812</v>
      </c>
      <c r="W196" s="86">
        <f t="shared" si="5"/>
        <v>909381</v>
      </c>
    </row>
    <row r="197" spans="1:23" x14ac:dyDescent="0.25">
      <c r="A197" s="64">
        <v>593</v>
      </c>
      <c r="B197" s="20" t="s">
        <v>195</v>
      </c>
      <c r="C197" s="18">
        <v>17933</v>
      </c>
      <c r="D197" s="18">
        <v>63168488.449999996</v>
      </c>
      <c r="E197" s="18">
        <v>32735123.912803274</v>
      </c>
      <c r="F197" s="18">
        <v>4082647.3150587454</v>
      </c>
      <c r="G197" s="18">
        <v>99986259.677862018</v>
      </c>
      <c r="H197" s="48">
        <v>3654.72</v>
      </c>
      <c r="I197" s="6">
        <v>65540093.759999998</v>
      </c>
      <c r="J197" s="6">
        <v>34446165.91786202</v>
      </c>
      <c r="K197" s="60">
        <v>736084.13473465876</v>
      </c>
      <c r="L197" s="18">
        <v>-3276330.3606022401</v>
      </c>
      <c r="M197" s="15">
        <v>31905919.69199444</v>
      </c>
      <c r="N197" s="61">
        <v>10276753.815124486</v>
      </c>
      <c r="O197" s="233">
        <v>42182673.507118925</v>
      </c>
      <c r="Q197" s="147"/>
      <c r="R197" s="137">
        <v>42182673.507118925</v>
      </c>
      <c r="S197" s="285">
        <v>9306891.9389884602</v>
      </c>
      <c r="T197" s="353">
        <v>-99573.266499999998</v>
      </c>
      <c r="V197" s="55">
        <f t="shared" si="4"/>
        <v>51389992.179607384</v>
      </c>
      <c r="W197" s="86">
        <f t="shared" si="5"/>
        <v>4282499</v>
      </c>
    </row>
    <row r="198" spans="1:23" x14ac:dyDescent="0.25">
      <c r="A198" s="64">
        <v>595</v>
      </c>
      <c r="B198" s="20" t="s">
        <v>196</v>
      </c>
      <c r="C198" s="18">
        <v>4498</v>
      </c>
      <c r="D198" s="18">
        <v>17980486.539999999</v>
      </c>
      <c r="E198" s="18">
        <v>10069110.743911084</v>
      </c>
      <c r="F198" s="18">
        <v>1497704.866691466</v>
      </c>
      <c r="G198" s="18">
        <v>29547302.150602549</v>
      </c>
      <c r="H198" s="48">
        <v>3654.72</v>
      </c>
      <c r="I198" s="6">
        <v>16438930.559999999</v>
      </c>
      <c r="J198" s="6">
        <v>13108371.590602551</v>
      </c>
      <c r="K198" s="60">
        <v>608864.70404889225</v>
      </c>
      <c r="L198" s="18">
        <v>-457411.36832351238</v>
      </c>
      <c r="M198" s="15">
        <v>13259824.926327931</v>
      </c>
      <c r="N198" s="61">
        <v>4794870.6452656994</v>
      </c>
      <c r="O198" s="233">
        <v>18054695.571593631</v>
      </c>
      <c r="Q198" s="147"/>
      <c r="R198" s="137">
        <v>18054695.571593631</v>
      </c>
      <c r="S198" s="285">
        <v>2694038.6684541227</v>
      </c>
      <c r="T198" s="353">
        <v>68552.625660000049</v>
      </c>
      <c r="V198" s="55">
        <f t="shared" si="4"/>
        <v>20817286.865707751</v>
      </c>
      <c r="W198" s="86">
        <f t="shared" si="5"/>
        <v>1734774</v>
      </c>
    </row>
    <row r="199" spans="1:23" x14ac:dyDescent="0.25">
      <c r="A199" s="64">
        <v>598</v>
      </c>
      <c r="B199" s="20" t="s">
        <v>197</v>
      </c>
      <c r="C199" s="18">
        <v>19278</v>
      </c>
      <c r="D199" s="18">
        <v>70675023.36999999</v>
      </c>
      <c r="E199" s="18">
        <v>23104418.624863759</v>
      </c>
      <c r="F199" s="18">
        <v>8627179.7408376355</v>
      </c>
      <c r="G199" s="18">
        <v>102406621.73570138</v>
      </c>
      <c r="H199" s="48">
        <v>3654.72</v>
      </c>
      <c r="I199" s="6">
        <v>70455692.159999996</v>
      </c>
      <c r="J199" s="6">
        <v>31950929.575701386</v>
      </c>
      <c r="K199" s="60">
        <v>1187241.6776420448</v>
      </c>
      <c r="L199" s="18">
        <v>-3214769.0214342005</v>
      </c>
      <c r="M199" s="15">
        <v>29923402.23190923</v>
      </c>
      <c r="N199" s="61">
        <v>3547249.4061083212</v>
      </c>
      <c r="O199" s="233">
        <v>33470651.63801755</v>
      </c>
      <c r="Q199" s="147"/>
      <c r="R199" s="137">
        <v>33470651.63801755</v>
      </c>
      <c r="S199" s="285">
        <v>8359824.0353613887</v>
      </c>
      <c r="T199" s="353">
        <v>774197.43986000004</v>
      </c>
      <c r="V199" s="55">
        <f t="shared" si="4"/>
        <v>42604673.113238938</v>
      </c>
      <c r="W199" s="86">
        <f t="shared" si="5"/>
        <v>3550389</v>
      </c>
    </row>
    <row r="200" spans="1:23" x14ac:dyDescent="0.25">
      <c r="A200" s="64">
        <v>599</v>
      </c>
      <c r="B200" s="20" t="s">
        <v>198</v>
      </c>
      <c r="C200" s="18">
        <v>11016</v>
      </c>
      <c r="D200" s="18">
        <v>43480387.949999996</v>
      </c>
      <c r="E200" s="18">
        <v>8860619.8056243546</v>
      </c>
      <c r="F200" s="18">
        <v>4369756.7273893952</v>
      </c>
      <c r="G200" s="18">
        <v>56710764.483013749</v>
      </c>
      <c r="H200" s="48">
        <v>3654.72</v>
      </c>
      <c r="I200" s="6">
        <v>40260395.519999996</v>
      </c>
      <c r="J200" s="6">
        <v>16450368.963013753</v>
      </c>
      <c r="K200" s="60">
        <v>352340.97297814948</v>
      </c>
      <c r="L200" s="18">
        <v>-1284138.6403119448</v>
      </c>
      <c r="M200" s="15">
        <v>15518571.295679957</v>
      </c>
      <c r="N200" s="61">
        <v>8069851.7543194415</v>
      </c>
      <c r="O200" s="233">
        <v>23588423.049999397</v>
      </c>
      <c r="Q200" s="147"/>
      <c r="R200" s="137">
        <v>23588423.049999397</v>
      </c>
      <c r="S200" s="285">
        <v>5409909.6063002963</v>
      </c>
      <c r="T200" s="353">
        <v>-307854.71213999996</v>
      </c>
      <c r="V200" s="55">
        <f t="shared" si="4"/>
        <v>28690477.944159694</v>
      </c>
      <c r="W200" s="86">
        <f t="shared" si="5"/>
        <v>2390873</v>
      </c>
    </row>
    <row r="201" spans="1:23" x14ac:dyDescent="0.25">
      <c r="A201" s="64">
        <v>601</v>
      </c>
      <c r="B201" s="20" t="s">
        <v>200</v>
      </c>
      <c r="C201" s="18">
        <v>4053</v>
      </c>
      <c r="D201" s="18">
        <v>15579822.85</v>
      </c>
      <c r="E201" s="18">
        <v>7290747.2850370305</v>
      </c>
      <c r="F201" s="18">
        <v>1407543.1778126345</v>
      </c>
      <c r="G201" s="18">
        <v>24278113.312849667</v>
      </c>
      <c r="H201" s="48">
        <v>3654.72</v>
      </c>
      <c r="I201" s="6">
        <v>14812580.159999998</v>
      </c>
      <c r="J201" s="6">
        <v>9465533.1528496686</v>
      </c>
      <c r="K201" s="60">
        <v>1603968.5518037365</v>
      </c>
      <c r="L201" s="18">
        <v>-459636.42726220796</v>
      </c>
      <c r="M201" s="15">
        <v>10609865.277391197</v>
      </c>
      <c r="N201" s="61">
        <v>3934274.8284033043</v>
      </c>
      <c r="O201" s="233">
        <v>14544140.105794501</v>
      </c>
      <c r="Q201" s="147"/>
      <c r="R201" s="137">
        <v>14544140.105794501</v>
      </c>
      <c r="S201" s="285">
        <v>2410796.9068490705</v>
      </c>
      <c r="T201" s="353">
        <v>-35343.412000000004</v>
      </c>
      <c r="V201" s="55">
        <f t="shared" si="4"/>
        <v>16919593.600643571</v>
      </c>
      <c r="W201" s="86">
        <f t="shared" si="5"/>
        <v>1409966</v>
      </c>
    </row>
    <row r="202" spans="1:23" x14ac:dyDescent="0.25">
      <c r="A202" s="64">
        <v>604</v>
      </c>
      <c r="B202" s="20" t="s">
        <v>201</v>
      </c>
      <c r="C202" s="18">
        <v>19368</v>
      </c>
      <c r="D202" s="18">
        <v>68649636.25</v>
      </c>
      <c r="E202" s="18">
        <v>17140092.385089554</v>
      </c>
      <c r="F202" s="18">
        <v>2584218.2710327413</v>
      </c>
      <c r="G202" s="18">
        <v>88373946.906122282</v>
      </c>
      <c r="H202" s="48">
        <v>3654.72</v>
      </c>
      <c r="I202" s="6">
        <v>70784616.959999993</v>
      </c>
      <c r="J202" s="6">
        <v>17589329.946122289</v>
      </c>
      <c r="K202" s="60">
        <v>571234.10319344979</v>
      </c>
      <c r="L202" s="18">
        <v>-3275549.3091266695</v>
      </c>
      <c r="M202" s="15">
        <v>14885014.74018907</v>
      </c>
      <c r="N202" s="61">
        <v>-3294143.0540308589</v>
      </c>
      <c r="O202" s="233">
        <v>11590871.68615821</v>
      </c>
      <c r="Q202" s="147"/>
      <c r="R202" s="137">
        <v>11590871.68615821</v>
      </c>
      <c r="S202" s="285">
        <v>5563448.4712489201</v>
      </c>
      <c r="T202" s="353">
        <v>-1212224.6571199999</v>
      </c>
      <c r="V202" s="55">
        <f t="shared" si="4"/>
        <v>15942095.50028713</v>
      </c>
      <c r="W202" s="86">
        <f t="shared" si="5"/>
        <v>1328508</v>
      </c>
    </row>
    <row r="203" spans="1:23" x14ac:dyDescent="0.25">
      <c r="A203" s="64">
        <v>607</v>
      </c>
      <c r="B203" s="20" t="s">
        <v>202</v>
      </c>
      <c r="C203" s="18">
        <v>4307</v>
      </c>
      <c r="D203" s="18">
        <v>15064780.440000001</v>
      </c>
      <c r="E203" s="18">
        <v>7134259.2554024756</v>
      </c>
      <c r="F203" s="18">
        <v>1293633.4211310991</v>
      </c>
      <c r="G203" s="18">
        <v>23492673.116533577</v>
      </c>
      <c r="H203" s="48">
        <v>3654.72</v>
      </c>
      <c r="I203" s="6">
        <v>15740879.039999999</v>
      </c>
      <c r="J203" s="6">
        <v>7751794.0765335783</v>
      </c>
      <c r="K203" s="60">
        <v>116127.40157340576</v>
      </c>
      <c r="L203" s="18">
        <v>36.967719263047911</v>
      </c>
      <c r="M203" s="15">
        <v>7867958.4458262473</v>
      </c>
      <c r="N203" s="61">
        <v>4916285.7875298578</v>
      </c>
      <c r="O203" s="233">
        <v>12784244.233356105</v>
      </c>
      <c r="Q203" s="147"/>
      <c r="R203" s="137">
        <v>12784244.233356105</v>
      </c>
      <c r="S203" s="285">
        <v>2618832.7783505833</v>
      </c>
      <c r="T203" s="353">
        <v>-15238.448019999989</v>
      </c>
      <c r="V203" s="55">
        <f t="shared" si="4"/>
        <v>15387838.563686687</v>
      </c>
      <c r="W203" s="86">
        <f t="shared" si="5"/>
        <v>1282320</v>
      </c>
    </row>
    <row r="204" spans="1:23" x14ac:dyDescent="0.25">
      <c r="A204" s="64">
        <v>608</v>
      </c>
      <c r="B204" s="20" t="s">
        <v>203</v>
      </c>
      <c r="C204" s="18">
        <v>2146</v>
      </c>
      <c r="D204" s="18">
        <v>8380689.79</v>
      </c>
      <c r="E204" s="18">
        <v>3053074.0038076104</v>
      </c>
      <c r="F204" s="18">
        <v>517004.26111535402</v>
      </c>
      <c r="G204" s="18">
        <v>11950768.054922964</v>
      </c>
      <c r="H204" s="48">
        <v>3654.72</v>
      </c>
      <c r="I204" s="6">
        <v>7843029.1199999992</v>
      </c>
      <c r="J204" s="6">
        <v>4107738.9349229652</v>
      </c>
      <c r="K204" s="60">
        <v>46782.62961221303</v>
      </c>
      <c r="L204" s="18">
        <v>-275071.72001429665</v>
      </c>
      <c r="M204" s="15">
        <v>3879449.8445208818</v>
      </c>
      <c r="N204" s="61">
        <v>1892463.3198844991</v>
      </c>
      <c r="O204" s="233">
        <v>5771913.1644053813</v>
      </c>
      <c r="Q204" s="147"/>
      <c r="R204" s="137">
        <v>5771913.1644053813</v>
      </c>
      <c r="S204" s="285">
        <v>1173345.5958361393</v>
      </c>
      <c r="T204" s="353">
        <v>-40712.891899999988</v>
      </c>
      <c r="V204" s="55">
        <f t="shared" si="4"/>
        <v>6904545.8683415204</v>
      </c>
      <c r="W204" s="86">
        <f t="shared" si="5"/>
        <v>575379</v>
      </c>
    </row>
    <row r="205" spans="1:23" x14ac:dyDescent="0.25">
      <c r="A205" s="65">
        <v>609</v>
      </c>
      <c r="B205" s="20" t="s">
        <v>204</v>
      </c>
      <c r="C205" s="18">
        <v>84403</v>
      </c>
      <c r="D205" s="18">
        <v>292171818.16000003</v>
      </c>
      <c r="E205" s="18">
        <v>98928163.372943819</v>
      </c>
      <c r="F205" s="18">
        <v>17711415.134139769</v>
      </c>
      <c r="G205" s="18">
        <v>408811396.66708362</v>
      </c>
      <c r="H205" s="48">
        <v>3654.72</v>
      </c>
      <c r="I205" s="6">
        <v>308469332.15999997</v>
      </c>
      <c r="J205" s="6">
        <v>100342064.50708365</v>
      </c>
      <c r="K205" s="60">
        <v>3611346.653940117</v>
      </c>
      <c r="L205" s="18">
        <v>-10252251.87786578</v>
      </c>
      <c r="M205" s="15">
        <v>93701159.283157989</v>
      </c>
      <c r="N205" s="61">
        <v>28748771.007993169</v>
      </c>
      <c r="O205" s="233">
        <v>122449930.29115117</v>
      </c>
      <c r="Q205" s="147"/>
      <c r="R205" s="137">
        <v>122449930.29115117</v>
      </c>
      <c r="S205" s="285">
        <v>36752671.784513928</v>
      </c>
      <c r="T205" s="353">
        <v>-2845325.4611459998</v>
      </c>
      <c r="V205" s="55">
        <f t="shared" si="4"/>
        <v>156357276.61451909</v>
      </c>
      <c r="W205" s="86">
        <f t="shared" si="5"/>
        <v>13029773</v>
      </c>
    </row>
    <row r="206" spans="1:23" x14ac:dyDescent="0.25">
      <c r="A206" s="64">
        <v>611</v>
      </c>
      <c r="B206" s="20" t="s">
        <v>205</v>
      </c>
      <c r="C206" s="18">
        <v>5068</v>
      </c>
      <c r="D206" s="18">
        <v>18576648.970000003</v>
      </c>
      <c r="E206" s="18">
        <v>4392912.4475535508</v>
      </c>
      <c r="F206" s="18">
        <v>719448.61801638547</v>
      </c>
      <c r="G206" s="18">
        <v>23689010.035569936</v>
      </c>
      <c r="H206" s="48">
        <v>3654.72</v>
      </c>
      <c r="I206" s="6">
        <v>18522120.959999997</v>
      </c>
      <c r="J206" s="6">
        <v>5166889.0755699389</v>
      </c>
      <c r="K206" s="60">
        <v>15155.101870952039</v>
      </c>
      <c r="L206" s="18">
        <v>-740805.41195794824</v>
      </c>
      <c r="M206" s="15">
        <v>4441238.7654829426</v>
      </c>
      <c r="N206" s="61">
        <v>898511.30159049039</v>
      </c>
      <c r="O206" s="233">
        <v>5339750.0670734327</v>
      </c>
      <c r="Q206" s="147"/>
      <c r="R206" s="137">
        <v>5339750.0670734327</v>
      </c>
      <c r="S206" s="285">
        <v>1926545.9171281322</v>
      </c>
      <c r="T206" s="353">
        <v>-127576.12370000005</v>
      </c>
      <c r="V206" s="55">
        <f t="shared" si="4"/>
        <v>7138719.860501565</v>
      </c>
      <c r="W206" s="86">
        <f t="shared" si="5"/>
        <v>594893</v>
      </c>
    </row>
    <row r="207" spans="1:23" x14ac:dyDescent="0.25">
      <c r="A207" s="64">
        <v>614</v>
      </c>
      <c r="B207" s="20" t="s">
        <v>206</v>
      </c>
      <c r="C207" s="18">
        <v>3237</v>
      </c>
      <c r="D207" s="18">
        <v>10937599.92</v>
      </c>
      <c r="E207" s="18">
        <v>6667037.4529320337</v>
      </c>
      <c r="F207" s="18">
        <v>2834691.2306371341</v>
      </c>
      <c r="G207" s="18">
        <v>20439328.603569165</v>
      </c>
      <c r="H207" s="48">
        <v>3654.72</v>
      </c>
      <c r="I207" s="6">
        <v>11830328.639999999</v>
      </c>
      <c r="J207" s="6">
        <v>8608999.9635691661</v>
      </c>
      <c r="K207" s="60">
        <v>3313311.9977514157</v>
      </c>
      <c r="L207" s="18">
        <v>-473335.17841152987</v>
      </c>
      <c r="M207" s="15">
        <v>11448976.782909052</v>
      </c>
      <c r="N207" s="61">
        <v>3661034.5473958175</v>
      </c>
      <c r="O207" s="233">
        <v>15110011.33030487</v>
      </c>
      <c r="Q207" s="147"/>
      <c r="R207" s="137">
        <v>15110011.33030487</v>
      </c>
      <c r="S207" s="285">
        <v>2161475.4331894638</v>
      </c>
      <c r="T207" s="353">
        <v>-44790.977899999991</v>
      </c>
      <c r="V207" s="55">
        <f t="shared" si="4"/>
        <v>17226695.785594337</v>
      </c>
      <c r="W207" s="86">
        <f t="shared" si="5"/>
        <v>1435558</v>
      </c>
    </row>
    <row r="208" spans="1:23" x14ac:dyDescent="0.25">
      <c r="A208" s="64">
        <v>615</v>
      </c>
      <c r="B208" s="20" t="s">
        <v>207</v>
      </c>
      <c r="C208" s="18">
        <v>7990</v>
      </c>
      <c r="D208" s="18">
        <v>31100949.819999997</v>
      </c>
      <c r="E208" s="18">
        <v>14216883.129314663</v>
      </c>
      <c r="F208" s="18">
        <v>5596805.9855392436</v>
      </c>
      <c r="G208" s="18">
        <v>50914638.934853904</v>
      </c>
      <c r="H208" s="48">
        <v>3654.72</v>
      </c>
      <c r="I208" s="6">
        <v>29201212.799999997</v>
      </c>
      <c r="J208" s="6">
        <v>21713426.134853907</v>
      </c>
      <c r="K208" s="60">
        <v>4005494.587790444</v>
      </c>
      <c r="L208" s="18">
        <v>-1083260.2261530012</v>
      </c>
      <c r="M208" s="15">
        <v>24635660.49649135</v>
      </c>
      <c r="N208" s="61">
        <v>8405963.6786016617</v>
      </c>
      <c r="O208" s="233">
        <v>33041624.17509301</v>
      </c>
      <c r="Q208" s="147"/>
      <c r="R208" s="137">
        <v>33041624.17509301</v>
      </c>
      <c r="S208" s="285">
        <v>4402845.0985514205</v>
      </c>
      <c r="T208" s="353">
        <v>23041.185899999997</v>
      </c>
      <c r="V208" s="55">
        <f t="shared" si="4"/>
        <v>37467510.459544435</v>
      </c>
      <c r="W208" s="86">
        <f t="shared" si="5"/>
        <v>3122293</v>
      </c>
    </row>
    <row r="209" spans="1:23" x14ac:dyDescent="0.25">
      <c r="A209" s="64">
        <v>616</v>
      </c>
      <c r="B209" s="20" t="s">
        <v>208</v>
      </c>
      <c r="C209" s="18">
        <v>1899</v>
      </c>
      <c r="D209" s="18">
        <v>6718912.3200000003</v>
      </c>
      <c r="E209" s="18">
        <v>2120498.3144740216</v>
      </c>
      <c r="F209" s="18">
        <v>433577.85416528041</v>
      </c>
      <c r="G209" s="18">
        <v>9272988.4886393026</v>
      </c>
      <c r="H209" s="48">
        <v>3654.72</v>
      </c>
      <c r="I209" s="6">
        <v>6940313.2799999993</v>
      </c>
      <c r="J209" s="6">
        <v>2332675.2086393032</v>
      </c>
      <c r="K209" s="60">
        <v>26900.705373674638</v>
      </c>
      <c r="L209" s="18">
        <v>-231243.67777161888</v>
      </c>
      <c r="M209" s="15">
        <v>2128332.2362413588</v>
      </c>
      <c r="N209" s="61">
        <v>1170490.2225170711</v>
      </c>
      <c r="O209" s="233">
        <v>3298822.4587584296</v>
      </c>
      <c r="Q209" s="147"/>
      <c r="R209" s="137">
        <v>3298822.4587584296</v>
      </c>
      <c r="S209" s="285">
        <v>1026290.3222920195</v>
      </c>
      <c r="T209" s="353">
        <v>-802023.57999999984</v>
      </c>
      <c r="V209" s="55">
        <f t="shared" ref="V209:V272" si="6">R209+S209+T209</f>
        <v>3523089.2010504492</v>
      </c>
      <c r="W209" s="86">
        <f t="shared" ref="W209:W272" si="7">ROUND(V209/12,0)</f>
        <v>293591</v>
      </c>
    </row>
    <row r="210" spans="1:23" x14ac:dyDescent="0.25">
      <c r="A210" s="64">
        <v>619</v>
      </c>
      <c r="B210" s="20" t="s">
        <v>209</v>
      </c>
      <c r="C210" s="18">
        <v>2896</v>
      </c>
      <c r="D210" s="18">
        <v>11743787.689999999</v>
      </c>
      <c r="E210" s="18">
        <v>4146865.3476462532</v>
      </c>
      <c r="F210" s="18">
        <v>704655.77798468014</v>
      </c>
      <c r="G210" s="18">
        <v>16595308.815630933</v>
      </c>
      <c r="H210" s="48">
        <v>3654.72</v>
      </c>
      <c r="I210" s="6">
        <v>10584069.119999999</v>
      </c>
      <c r="J210" s="6">
        <v>6011239.6956309341</v>
      </c>
      <c r="K210" s="60">
        <v>84692.073509652022</v>
      </c>
      <c r="L210" s="18">
        <v>-263299.43481994036</v>
      </c>
      <c r="M210" s="15">
        <v>5832632.3343206458</v>
      </c>
      <c r="N210" s="61">
        <v>2911005.7584266914</v>
      </c>
      <c r="O210" s="233">
        <v>8743638.0927473381</v>
      </c>
      <c r="Q210" s="147"/>
      <c r="R210" s="137">
        <v>8743638.0927473381</v>
      </c>
      <c r="S210" s="285">
        <v>1850163.2952759103</v>
      </c>
      <c r="T210" s="353">
        <v>172638.97400000002</v>
      </c>
      <c r="V210" s="55">
        <f t="shared" si="6"/>
        <v>10766440.362023247</v>
      </c>
      <c r="W210" s="86">
        <f t="shared" si="7"/>
        <v>897203</v>
      </c>
    </row>
    <row r="211" spans="1:23" x14ac:dyDescent="0.25">
      <c r="A211" s="64">
        <v>620</v>
      </c>
      <c r="B211" s="20" t="s">
        <v>210</v>
      </c>
      <c r="C211" s="18">
        <v>2597</v>
      </c>
      <c r="D211" s="18">
        <v>9255406.1999999993</v>
      </c>
      <c r="E211" s="18">
        <v>5909452.8252497073</v>
      </c>
      <c r="F211" s="18">
        <v>2327656.9487968781</v>
      </c>
      <c r="G211" s="18">
        <v>17492515.974046584</v>
      </c>
      <c r="H211" s="48">
        <v>3654.72</v>
      </c>
      <c r="I211" s="6">
        <v>9491307.8399999999</v>
      </c>
      <c r="J211" s="6">
        <v>8001208.1340465844</v>
      </c>
      <c r="K211" s="60">
        <v>2927928.9551574835</v>
      </c>
      <c r="L211" s="18">
        <v>-320867.99897091329</v>
      </c>
      <c r="M211" s="15">
        <v>10608269.090233155</v>
      </c>
      <c r="N211" s="61">
        <v>2333237.2636565394</v>
      </c>
      <c r="O211" s="233">
        <v>12941506.353889694</v>
      </c>
      <c r="Q211" s="147"/>
      <c r="R211" s="137">
        <v>12941506.353889694</v>
      </c>
      <c r="S211" s="285">
        <v>1613487.6710627726</v>
      </c>
      <c r="T211" s="353">
        <v>-31265.326000000005</v>
      </c>
      <c r="V211" s="55">
        <f t="shared" si="6"/>
        <v>14523728.698952468</v>
      </c>
      <c r="W211" s="86">
        <f t="shared" si="7"/>
        <v>1210311</v>
      </c>
    </row>
    <row r="212" spans="1:23" x14ac:dyDescent="0.25">
      <c r="A212" s="64">
        <v>623</v>
      </c>
      <c r="B212" s="20" t="s">
        <v>211</v>
      </c>
      <c r="C212" s="18">
        <v>2197</v>
      </c>
      <c r="D212" s="18">
        <v>7904774.459999999</v>
      </c>
      <c r="E212" s="18">
        <v>4387968.4643165376</v>
      </c>
      <c r="F212" s="18">
        <v>1803865.5732386704</v>
      </c>
      <c r="G212" s="18">
        <v>14096608.497555207</v>
      </c>
      <c r="H212" s="48">
        <v>3654.72</v>
      </c>
      <c r="I212" s="6">
        <v>8029419.8399999999</v>
      </c>
      <c r="J212" s="6">
        <v>6067188.6575552076</v>
      </c>
      <c r="K212" s="60">
        <v>437929.48575433844</v>
      </c>
      <c r="L212" s="18">
        <v>-38097.943853888864</v>
      </c>
      <c r="M212" s="15">
        <v>6467020.199455657</v>
      </c>
      <c r="N212" s="61">
        <v>840992.71232499112</v>
      </c>
      <c r="O212" s="233">
        <v>7308012.9117806479</v>
      </c>
      <c r="Q212" s="147"/>
      <c r="R212" s="137">
        <v>7308012.9117806479</v>
      </c>
      <c r="S212" s="285">
        <v>1364468.4387643423</v>
      </c>
      <c r="T212" s="353">
        <v>-103311.51200000002</v>
      </c>
      <c r="V212" s="55">
        <f t="shared" si="6"/>
        <v>8569169.8385449909</v>
      </c>
      <c r="W212" s="86">
        <f t="shared" si="7"/>
        <v>714097</v>
      </c>
    </row>
    <row r="213" spans="1:23" x14ac:dyDescent="0.25">
      <c r="A213" s="64">
        <v>624</v>
      </c>
      <c r="B213" s="20" t="s">
        <v>212</v>
      </c>
      <c r="C213" s="18">
        <v>5187</v>
      </c>
      <c r="D213" s="18">
        <v>18705150.699999999</v>
      </c>
      <c r="E213" s="18">
        <v>6138568.3366920035</v>
      </c>
      <c r="F213" s="18">
        <v>1421033.9185471712</v>
      </c>
      <c r="G213" s="18">
        <v>26264752.955239173</v>
      </c>
      <c r="H213" s="48">
        <v>3654.72</v>
      </c>
      <c r="I213" s="6">
        <v>18957032.640000001</v>
      </c>
      <c r="J213" s="6">
        <v>7307720.3152391724</v>
      </c>
      <c r="K213" s="60">
        <v>37212.314782965943</v>
      </c>
      <c r="L213" s="18">
        <v>-347836.3108977814</v>
      </c>
      <c r="M213" s="15">
        <v>6997096.3191243568</v>
      </c>
      <c r="N213" s="61">
        <v>1225676.70100012</v>
      </c>
      <c r="O213" s="233">
        <v>8222773.0201244764</v>
      </c>
      <c r="Q213" s="147"/>
      <c r="R213" s="137">
        <v>8222773.0201244764</v>
      </c>
      <c r="S213" s="285">
        <v>1906716.5439417197</v>
      </c>
      <c r="T213" s="353">
        <v>-228060.16274</v>
      </c>
      <c r="V213" s="55">
        <f t="shared" si="6"/>
        <v>9901429.4013261963</v>
      </c>
      <c r="W213" s="86">
        <f t="shared" si="7"/>
        <v>825119</v>
      </c>
    </row>
    <row r="214" spans="1:23" x14ac:dyDescent="0.25">
      <c r="A214" s="64">
        <v>625</v>
      </c>
      <c r="B214" s="20" t="s">
        <v>213</v>
      </c>
      <c r="C214" s="18">
        <v>3146</v>
      </c>
      <c r="D214" s="18">
        <v>12332071.499999998</v>
      </c>
      <c r="E214" s="18">
        <v>5240832.6168616246</v>
      </c>
      <c r="F214" s="18">
        <v>781563.89116762113</v>
      </c>
      <c r="G214" s="18">
        <v>18354468.008029245</v>
      </c>
      <c r="H214" s="48">
        <v>3654.72</v>
      </c>
      <c r="I214" s="6">
        <v>11497749.119999999</v>
      </c>
      <c r="J214" s="6">
        <v>6856718.8880292457</v>
      </c>
      <c r="K214" s="60">
        <v>213647.81397503245</v>
      </c>
      <c r="L214" s="18">
        <v>-388928.80593316187</v>
      </c>
      <c r="M214" s="15">
        <v>6681437.8960711164</v>
      </c>
      <c r="N214" s="61">
        <v>2170692.3335202644</v>
      </c>
      <c r="O214" s="233">
        <v>8852130.2295913808</v>
      </c>
      <c r="Q214" s="147"/>
      <c r="R214" s="137">
        <v>8852130.2295913808</v>
      </c>
      <c r="S214" s="285">
        <v>1507717.1505763216</v>
      </c>
      <c r="T214" s="353">
        <v>123566.00580000001</v>
      </c>
      <c r="V214" s="55">
        <f t="shared" si="6"/>
        <v>10483413.385967702</v>
      </c>
      <c r="W214" s="86">
        <f t="shared" si="7"/>
        <v>873618</v>
      </c>
    </row>
    <row r="215" spans="1:23" x14ac:dyDescent="0.25">
      <c r="A215" s="64">
        <v>626</v>
      </c>
      <c r="B215" s="20" t="s">
        <v>214</v>
      </c>
      <c r="C215" s="18">
        <v>5248</v>
      </c>
      <c r="D215" s="18">
        <v>20470659.030000001</v>
      </c>
      <c r="E215" s="18">
        <v>10869784.249276819</v>
      </c>
      <c r="F215" s="18">
        <v>1755947.9200251221</v>
      </c>
      <c r="G215" s="18">
        <v>33096391.199301939</v>
      </c>
      <c r="H215" s="48">
        <v>3654.72</v>
      </c>
      <c r="I215" s="6">
        <v>19179970.559999999</v>
      </c>
      <c r="J215" s="6">
        <v>13916420.639301941</v>
      </c>
      <c r="K215" s="60">
        <v>1308649.4142068434</v>
      </c>
      <c r="L215" s="18">
        <v>-969300.60121276381</v>
      </c>
      <c r="M215" s="15">
        <v>14255769.45229602</v>
      </c>
      <c r="N215" s="61">
        <v>1313839.3801516886</v>
      </c>
      <c r="O215" s="233">
        <v>15569608.83244771</v>
      </c>
      <c r="Q215" s="147"/>
      <c r="R215" s="137">
        <v>15569608.83244771</v>
      </c>
      <c r="S215" s="285">
        <v>2742189.0709014148</v>
      </c>
      <c r="T215" s="353">
        <v>-66676.706099999996</v>
      </c>
      <c r="V215" s="55">
        <f t="shared" si="6"/>
        <v>18245121.197249126</v>
      </c>
      <c r="W215" s="86">
        <f t="shared" si="7"/>
        <v>1520427</v>
      </c>
    </row>
    <row r="216" spans="1:23" x14ac:dyDescent="0.25">
      <c r="A216" s="64">
        <v>630</v>
      </c>
      <c r="B216" s="20" t="s">
        <v>215</v>
      </c>
      <c r="C216" s="18">
        <v>1557</v>
      </c>
      <c r="D216" s="18">
        <v>6103413.0899999999</v>
      </c>
      <c r="E216" s="18">
        <v>2120588.4207142708</v>
      </c>
      <c r="F216" s="18">
        <v>766821.99161788879</v>
      </c>
      <c r="G216" s="18">
        <v>8990823.5023321584</v>
      </c>
      <c r="H216" s="48">
        <v>3654.72</v>
      </c>
      <c r="I216" s="6">
        <v>5690399.04</v>
      </c>
      <c r="J216" s="6">
        <v>3300424.4623321583</v>
      </c>
      <c r="K216" s="60">
        <v>803205.09118809632</v>
      </c>
      <c r="L216" s="18">
        <v>-204914.49646111572</v>
      </c>
      <c r="M216" s="15">
        <v>3898715.057059139</v>
      </c>
      <c r="N216" s="61">
        <v>1318296.2276390663</v>
      </c>
      <c r="O216" s="233">
        <v>5217011.2846982051</v>
      </c>
      <c r="Q216" s="147"/>
      <c r="R216" s="137">
        <v>5217011.2846982051</v>
      </c>
      <c r="S216" s="285">
        <v>806134.57621738268</v>
      </c>
      <c r="T216" s="353">
        <v>148374.36229999998</v>
      </c>
      <c r="V216" s="55">
        <f t="shared" si="6"/>
        <v>6171520.2232155884</v>
      </c>
      <c r="W216" s="86">
        <f t="shared" si="7"/>
        <v>514293</v>
      </c>
    </row>
    <row r="217" spans="1:23" x14ac:dyDescent="0.25">
      <c r="A217" s="64">
        <v>631</v>
      </c>
      <c r="B217" s="20" t="s">
        <v>216</v>
      </c>
      <c r="C217" s="18">
        <v>2028</v>
      </c>
      <c r="D217" s="18">
        <v>7033839.9000000004</v>
      </c>
      <c r="E217" s="18">
        <v>2356258.3982646447</v>
      </c>
      <c r="F217" s="18">
        <v>331750.8437114259</v>
      </c>
      <c r="G217" s="18">
        <v>9721849.1419760715</v>
      </c>
      <c r="H217" s="48">
        <v>3654.72</v>
      </c>
      <c r="I217" s="6">
        <v>7411772.1599999992</v>
      </c>
      <c r="J217" s="6">
        <v>2310076.9819760723</v>
      </c>
      <c r="K217" s="60">
        <v>22389.776202792465</v>
      </c>
      <c r="L217" s="18">
        <v>-80925.25622514743</v>
      </c>
      <c r="M217" s="15">
        <v>2251541.5019537173</v>
      </c>
      <c r="N217" s="61">
        <v>768831.14249705558</v>
      </c>
      <c r="O217" s="233">
        <v>3020372.644450773</v>
      </c>
      <c r="Q217" s="147"/>
      <c r="R217" s="137">
        <v>3020372.644450773</v>
      </c>
      <c r="S217" s="285">
        <v>924468.12109585793</v>
      </c>
      <c r="T217" s="353">
        <v>-647582.38509400014</v>
      </c>
      <c r="V217" s="55">
        <f t="shared" si="6"/>
        <v>3297258.380452631</v>
      </c>
      <c r="W217" s="86">
        <f t="shared" si="7"/>
        <v>274772</v>
      </c>
    </row>
    <row r="218" spans="1:23" x14ac:dyDescent="0.25">
      <c r="A218" s="64">
        <v>635</v>
      </c>
      <c r="B218" s="20" t="s">
        <v>217</v>
      </c>
      <c r="C218" s="18">
        <v>6499</v>
      </c>
      <c r="D218" s="18">
        <v>24185775.029999994</v>
      </c>
      <c r="E218" s="18">
        <v>9100103.3417737205</v>
      </c>
      <c r="F218" s="18">
        <v>1304771.2732960791</v>
      </c>
      <c r="G218" s="18">
        <v>34590649.645069793</v>
      </c>
      <c r="H218" s="48">
        <v>3654.72</v>
      </c>
      <c r="I218" s="6">
        <v>23752025.279999997</v>
      </c>
      <c r="J218" s="6">
        <v>10838624.365069795</v>
      </c>
      <c r="K218" s="60">
        <v>151555.2919730515</v>
      </c>
      <c r="L218" s="18">
        <v>-1092089.9440711606</v>
      </c>
      <c r="M218" s="15">
        <v>9898089.7129716855</v>
      </c>
      <c r="N218" s="61">
        <v>4324092.1019169167</v>
      </c>
      <c r="O218" s="233">
        <v>14222181.814888602</v>
      </c>
      <c r="Q218" s="147"/>
      <c r="R218" s="137">
        <v>14222181.814888602</v>
      </c>
      <c r="S218" s="285">
        <v>3399208.2139116293</v>
      </c>
      <c r="T218" s="353">
        <v>-594313.06640000013</v>
      </c>
      <c r="V218" s="55">
        <f t="shared" si="6"/>
        <v>17027076.962400232</v>
      </c>
      <c r="W218" s="86">
        <f t="shared" si="7"/>
        <v>1418923</v>
      </c>
    </row>
    <row r="219" spans="1:23" x14ac:dyDescent="0.25">
      <c r="A219" s="64">
        <v>636</v>
      </c>
      <c r="B219" s="20" t="s">
        <v>218</v>
      </c>
      <c r="C219" s="18">
        <v>8333</v>
      </c>
      <c r="D219" s="18">
        <v>31743456.009999998</v>
      </c>
      <c r="E219" s="18">
        <v>9717040.5275421217</v>
      </c>
      <c r="F219" s="18">
        <v>2009871.7717553368</v>
      </c>
      <c r="G219" s="18">
        <v>43470368.309297457</v>
      </c>
      <c r="H219" s="48">
        <v>3654.72</v>
      </c>
      <c r="I219" s="6">
        <v>30454781.759999998</v>
      </c>
      <c r="J219" s="6">
        <v>13015586.549297459</v>
      </c>
      <c r="K219" s="60">
        <v>196695.88785117469</v>
      </c>
      <c r="L219" s="18">
        <v>-1136728.1307115839</v>
      </c>
      <c r="M219" s="15">
        <v>12075554.306437051</v>
      </c>
      <c r="N219" s="61">
        <v>6278020.2354275137</v>
      </c>
      <c r="O219" s="233">
        <v>18353574.541864567</v>
      </c>
      <c r="Q219" s="147"/>
      <c r="R219" s="137">
        <v>18353574.541864567</v>
      </c>
      <c r="S219" s="285">
        <v>4337676.3960822877</v>
      </c>
      <c r="T219" s="353">
        <v>-38633.068039999984</v>
      </c>
      <c r="V219" s="55">
        <f t="shared" si="6"/>
        <v>22652617.869906858</v>
      </c>
      <c r="W219" s="86">
        <f t="shared" si="7"/>
        <v>1887718</v>
      </c>
    </row>
    <row r="220" spans="1:23" x14ac:dyDescent="0.25">
      <c r="A220" s="64">
        <v>638</v>
      </c>
      <c r="B220" s="20" t="s">
        <v>219</v>
      </c>
      <c r="C220" s="18">
        <v>50262</v>
      </c>
      <c r="D220" s="18">
        <v>172902456.05000001</v>
      </c>
      <c r="E220" s="18">
        <v>51506983.727947295</v>
      </c>
      <c r="F220" s="18">
        <v>17868523.052358557</v>
      </c>
      <c r="G220" s="18">
        <v>242277962.83030587</v>
      </c>
      <c r="H220" s="48">
        <v>3654.72</v>
      </c>
      <c r="I220" s="6">
        <v>183693536.63999999</v>
      </c>
      <c r="J220" s="6">
        <v>58584426.190305889</v>
      </c>
      <c r="K220" s="60">
        <v>1844774.9401488944</v>
      </c>
      <c r="L220" s="18">
        <v>-8230499.8564589471</v>
      </c>
      <c r="M220" s="15">
        <v>52198701.273995839</v>
      </c>
      <c r="N220" s="61">
        <v>-9178459.7528435513</v>
      </c>
      <c r="O220" s="233">
        <v>43020241.521152288</v>
      </c>
      <c r="Q220" s="147"/>
      <c r="R220" s="137">
        <v>43020241.521152288</v>
      </c>
      <c r="S220" s="285">
        <v>18898221.791559722</v>
      </c>
      <c r="T220" s="353">
        <v>-326151.72466000007</v>
      </c>
      <c r="V220" s="55">
        <f t="shared" si="6"/>
        <v>61592311.588052012</v>
      </c>
      <c r="W220" s="86">
        <f t="shared" si="7"/>
        <v>5132693</v>
      </c>
    </row>
    <row r="221" spans="1:23" x14ac:dyDescent="0.25">
      <c r="A221" s="64">
        <v>678</v>
      </c>
      <c r="B221" s="20" t="s">
        <v>220</v>
      </c>
      <c r="C221" s="18">
        <v>24811</v>
      </c>
      <c r="D221" s="18">
        <v>91558617.900000006</v>
      </c>
      <c r="E221" s="18">
        <v>40149375.283670075</v>
      </c>
      <c r="F221" s="18">
        <v>4742779.6054339027</v>
      </c>
      <c r="G221" s="18">
        <v>136450772.78910398</v>
      </c>
      <c r="H221" s="48">
        <v>3654.72</v>
      </c>
      <c r="I221" s="6">
        <v>90677257.920000002</v>
      </c>
      <c r="J221" s="6">
        <v>45773514.869103983</v>
      </c>
      <c r="K221" s="60">
        <v>1247133.6583985239</v>
      </c>
      <c r="L221" s="18">
        <v>-3193784.630758136</v>
      </c>
      <c r="M221" s="15">
        <v>43826863.89674437</v>
      </c>
      <c r="N221" s="61">
        <v>11208687.621459916</v>
      </c>
      <c r="O221" s="233">
        <v>55035551.518204287</v>
      </c>
      <c r="Q221" s="147"/>
      <c r="R221" s="137">
        <v>55035551.518204287</v>
      </c>
      <c r="S221" s="285">
        <v>9614310.2963311244</v>
      </c>
      <c r="T221" s="353">
        <v>-182657.4719399999</v>
      </c>
      <c r="V221" s="55">
        <f t="shared" si="6"/>
        <v>64467204.342595406</v>
      </c>
      <c r="W221" s="86">
        <f t="shared" si="7"/>
        <v>5372267</v>
      </c>
    </row>
    <row r="222" spans="1:23" x14ac:dyDescent="0.25">
      <c r="A222" s="64">
        <v>680</v>
      </c>
      <c r="B222" s="20" t="s">
        <v>221</v>
      </c>
      <c r="C222" s="18">
        <v>24178</v>
      </c>
      <c r="D222" s="18">
        <v>82461190.980000004</v>
      </c>
      <c r="E222" s="18">
        <v>27910238.030185923</v>
      </c>
      <c r="F222" s="18">
        <v>6137777.300926174</v>
      </c>
      <c r="G222" s="18">
        <v>116509206.31111211</v>
      </c>
      <c r="H222" s="48">
        <v>3654.72</v>
      </c>
      <c r="I222" s="6">
        <v>88363820.159999996</v>
      </c>
      <c r="J222" s="6">
        <v>28145386.151112109</v>
      </c>
      <c r="K222" s="60">
        <v>924447.3618765102</v>
      </c>
      <c r="L222" s="18">
        <v>-4542831.4719429035</v>
      </c>
      <c r="M222" s="15">
        <v>24527002.041045718</v>
      </c>
      <c r="N222" s="61">
        <v>-6128.0076982462442</v>
      </c>
      <c r="O222" s="233">
        <v>24520874.033347473</v>
      </c>
      <c r="Q222" s="147"/>
      <c r="R222" s="137">
        <v>24520874.033347473</v>
      </c>
      <c r="S222" s="285">
        <v>9154130.286375843</v>
      </c>
      <c r="T222" s="353">
        <v>-1254419.2536000004</v>
      </c>
      <c r="V222" s="55">
        <f t="shared" si="6"/>
        <v>32420585.066123314</v>
      </c>
      <c r="W222" s="86">
        <f t="shared" si="7"/>
        <v>2701715</v>
      </c>
    </row>
    <row r="223" spans="1:23" x14ac:dyDescent="0.25">
      <c r="A223" s="64">
        <v>681</v>
      </c>
      <c r="B223" s="20" t="s">
        <v>222</v>
      </c>
      <c r="C223" s="18">
        <v>3514</v>
      </c>
      <c r="D223" s="18">
        <v>12871653.210000001</v>
      </c>
      <c r="E223" s="18">
        <v>5418622.2504356401</v>
      </c>
      <c r="F223" s="18">
        <v>1121000.2861228248</v>
      </c>
      <c r="G223" s="18">
        <v>19411275.746558465</v>
      </c>
      <c r="H223" s="48">
        <v>3654.72</v>
      </c>
      <c r="I223" s="6">
        <v>12842686.08</v>
      </c>
      <c r="J223" s="6">
        <v>6568589.666558465</v>
      </c>
      <c r="K223" s="60">
        <v>500412.46748078032</v>
      </c>
      <c r="L223" s="18">
        <v>-476033.29211904638</v>
      </c>
      <c r="M223" s="15">
        <v>6592968.8419201989</v>
      </c>
      <c r="N223" s="61">
        <v>3208107.965993104</v>
      </c>
      <c r="O223" s="233">
        <v>9801076.8079133034</v>
      </c>
      <c r="Q223" s="147"/>
      <c r="R223" s="137">
        <v>9801076.8079133034</v>
      </c>
      <c r="S223" s="285">
        <v>2188874.5053348476</v>
      </c>
      <c r="T223" s="353">
        <v>-145519.70209999999</v>
      </c>
      <c r="V223" s="55">
        <f t="shared" si="6"/>
        <v>11844431.611148151</v>
      </c>
      <c r="W223" s="86">
        <f t="shared" si="7"/>
        <v>987036</v>
      </c>
    </row>
    <row r="224" spans="1:23" x14ac:dyDescent="0.25">
      <c r="A224" s="64">
        <v>683</v>
      </c>
      <c r="B224" s="20" t="s">
        <v>223</v>
      </c>
      <c r="C224" s="18">
        <v>3896</v>
      </c>
      <c r="D224" s="18">
        <v>15253462.860000001</v>
      </c>
      <c r="E224" s="18">
        <v>5423488.0159234898</v>
      </c>
      <c r="F224" s="18">
        <v>3222761.4299161681</v>
      </c>
      <c r="G224" s="18">
        <v>23899712.305839662</v>
      </c>
      <c r="H224" s="48">
        <v>3654.72</v>
      </c>
      <c r="I224" s="6">
        <v>14238789.119999999</v>
      </c>
      <c r="J224" s="6">
        <v>9660923.1858396623</v>
      </c>
      <c r="K224" s="60">
        <v>4351422.1067085937</v>
      </c>
      <c r="L224" s="18">
        <v>-253566.0351106397</v>
      </c>
      <c r="M224" s="15">
        <v>13758779.257437617</v>
      </c>
      <c r="N224" s="61">
        <v>4971087.0296429833</v>
      </c>
      <c r="O224" s="233">
        <v>18729866.287080601</v>
      </c>
      <c r="Q224" s="147"/>
      <c r="R224" s="137">
        <v>18729866.287080601</v>
      </c>
      <c r="S224" s="285">
        <v>2150546.647203913</v>
      </c>
      <c r="T224" s="353">
        <v>-28600.976479999998</v>
      </c>
      <c r="V224" s="55">
        <f t="shared" si="6"/>
        <v>20851811.957804516</v>
      </c>
      <c r="W224" s="86">
        <f t="shared" si="7"/>
        <v>1737651</v>
      </c>
    </row>
    <row r="225" spans="1:23" x14ac:dyDescent="0.25">
      <c r="A225" s="64">
        <v>684</v>
      </c>
      <c r="B225" s="20" t="s">
        <v>224</v>
      </c>
      <c r="C225" s="18">
        <v>39360</v>
      </c>
      <c r="D225" s="18">
        <v>136467637.39999998</v>
      </c>
      <c r="E225" s="18">
        <v>43456403.356644288</v>
      </c>
      <c r="F225" s="18">
        <v>9244495.3978596479</v>
      </c>
      <c r="G225" s="18">
        <v>189168536.15450388</v>
      </c>
      <c r="H225" s="48">
        <v>3654.72</v>
      </c>
      <c r="I225" s="6">
        <v>143849779.19999999</v>
      </c>
      <c r="J225" s="6">
        <v>45318756.954503894</v>
      </c>
      <c r="K225" s="60">
        <v>1575564.8625394297</v>
      </c>
      <c r="L225" s="18">
        <v>-5381198.2225928446</v>
      </c>
      <c r="M225" s="15">
        <v>41513123.594450481</v>
      </c>
      <c r="N225" s="61">
        <v>-4698854.1528605325</v>
      </c>
      <c r="O225" s="233">
        <v>36814269.441589952</v>
      </c>
      <c r="P225" s="2"/>
      <c r="Q225" s="139"/>
      <c r="R225" s="137">
        <v>36814269.441589952</v>
      </c>
      <c r="S225" s="285">
        <v>19437105.925138686</v>
      </c>
      <c r="T225" s="353">
        <v>-3066500.455356</v>
      </c>
      <c r="V225" s="55">
        <f t="shared" si="6"/>
        <v>53184874.911372632</v>
      </c>
      <c r="W225" s="86">
        <f t="shared" si="7"/>
        <v>4432073</v>
      </c>
    </row>
    <row r="226" spans="1:23" x14ac:dyDescent="0.25">
      <c r="A226" s="64">
        <v>686</v>
      </c>
      <c r="B226" s="20" t="s">
        <v>225</v>
      </c>
      <c r="C226" s="18">
        <v>3196</v>
      </c>
      <c r="D226" s="18">
        <v>12041909.540000001</v>
      </c>
      <c r="E226" s="18">
        <v>5975872.6372938715</v>
      </c>
      <c r="F226" s="18">
        <v>936593.79785944766</v>
      </c>
      <c r="G226" s="18">
        <v>18954375.975153323</v>
      </c>
      <c r="H226" s="48">
        <v>3654.72</v>
      </c>
      <c r="I226" s="6">
        <v>11680485.119999999</v>
      </c>
      <c r="J226" s="6">
        <v>7273890.8551533241</v>
      </c>
      <c r="K226" s="60">
        <v>227760.03047109832</v>
      </c>
      <c r="L226" s="18">
        <v>-307265.00080254243</v>
      </c>
      <c r="M226" s="15">
        <v>7194385.8848218806</v>
      </c>
      <c r="N226" s="61">
        <v>3023841.142815588</v>
      </c>
      <c r="O226" s="233">
        <v>10218227.027637469</v>
      </c>
      <c r="P226" s="2"/>
      <c r="Q226" s="139"/>
      <c r="R226" s="137">
        <v>10218227.027637469</v>
      </c>
      <c r="S226" s="285">
        <v>1848406.0019088252</v>
      </c>
      <c r="T226" s="353">
        <v>60287.704700000009</v>
      </c>
      <c r="V226" s="55">
        <f t="shared" si="6"/>
        <v>12126920.734246295</v>
      </c>
      <c r="W226" s="86">
        <f t="shared" si="7"/>
        <v>1010577</v>
      </c>
    </row>
    <row r="227" spans="1:23" x14ac:dyDescent="0.25">
      <c r="A227" s="64">
        <v>687</v>
      </c>
      <c r="B227" s="20" t="s">
        <v>226</v>
      </c>
      <c r="C227" s="18">
        <v>1651</v>
      </c>
      <c r="D227" s="18">
        <v>6060314.8799999999</v>
      </c>
      <c r="E227" s="18">
        <v>4241350.4455638621</v>
      </c>
      <c r="F227" s="18">
        <v>1179307.6302284701</v>
      </c>
      <c r="G227" s="18">
        <v>11480972.955792334</v>
      </c>
      <c r="H227" s="48">
        <v>3654.72</v>
      </c>
      <c r="I227" s="6">
        <v>6033942.7199999997</v>
      </c>
      <c r="J227" s="6">
        <v>5447030.2357923342</v>
      </c>
      <c r="K227" s="60">
        <v>667797.24406239984</v>
      </c>
      <c r="L227" s="18">
        <v>-152065.86757999711</v>
      </c>
      <c r="M227" s="15">
        <v>5962761.6122747362</v>
      </c>
      <c r="N227" s="61">
        <v>1296036.0085953865</v>
      </c>
      <c r="O227" s="233">
        <v>7258797.6208701227</v>
      </c>
      <c r="P227" s="2"/>
      <c r="Q227" s="139"/>
      <c r="R227" s="137">
        <v>7258797.6208701227</v>
      </c>
      <c r="S227" s="285">
        <v>1074601.2975341177</v>
      </c>
      <c r="T227" s="353">
        <v>110108.32199999999</v>
      </c>
      <c r="V227" s="55">
        <f t="shared" si="6"/>
        <v>8443507.2404042408</v>
      </c>
      <c r="W227" s="86">
        <f t="shared" si="7"/>
        <v>703626</v>
      </c>
    </row>
    <row r="228" spans="1:23" x14ac:dyDescent="0.25">
      <c r="A228" s="64">
        <v>689</v>
      </c>
      <c r="B228" s="20" t="s">
        <v>227</v>
      </c>
      <c r="C228" s="18">
        <v>3335</v>
      </c>
      <c r="D228" s="18">
        <v>12140562.970000003</v>
      </c>
      <c r="E228" s="18">
        <v>6392893.4176814295</v>
      </c>
      <c r="F228" s="18">
        <v>1016057.7780458151</v>
      </c>
      <c r="G228" s="18">
        <v>19549514.165727247</v>
      </c>
      <c r="H228" s="48">
        <v>3654.72</v>
      </c>
      <c r="I228" s="6">
        <v>12188491.199999999</v>
      </c>
      <c r="J228" s="6">
        <v>7361022.9657272473</v>
      </c>
      <c r="K228" s="60">
        <v>567958.76060083357</v>
      </c>
      <c r="L228" s="18">
        <v>-513637.31311248761</v>
      </c>
      <c r="M228" s="15">
        <v>7415344.4132155925</v>
      </c>
      <c r="N228" s="61">
        <v>1300352.2553871931</v>
      </c>
      <c r="O228" s="233">
        <v>8715696.6686027851</v>
      </c>
      <c r="P228" s="2"/>
      <c r="Q228" s="139"/>
      <c r="R228" s="137">
        <v>8715696.6686027851</v>
      </c>
      <c r="S228" s="285">
        <v>1690484.9938760509</v>
      </c>
      <c r="T228" s="353">
        <v>-15591.882139999987</v>
      </c>
      <c r="V228" s="55">
        <f t="shared" si="6"/>
        <v>10390589.780338837</v>
      </c>
      <c r="W228" s="86">
        <f t="shared" si="7"/>
        <v>865882</v>
      </c>
    </row>
    <row r="229" spans="1:23" x14ac:dyDescent="0.25">
      <c r="A229" s="64">
        <v>691</v>
      </c>
      <c r="B229" s="20" t="s">
        <v>228</v>
      </c>
      <c r="C229" s="18">
        <v>2743</v>
      </c>
      <c r="D229" s="18">
        <v>10961777.649999999</v>
      </c>
      <c r="E229" s="18">
        <v>4934187.8848957215</v>
      </c>
      <c r="F229" s="18">
        <v>646352.20617422799</v>
      </c>
      <c r="G229" s="18">
        <v>16542317.741069948</v>
      </c>
      <c r="H229" s="48">
        <v>3654.72</v>
      </c>
      <c r="I229" s="6">
        <v>10024896.959999999</v>
      </c>
      <c r="J229" s="6">
        <v>6517420.7810699493</v>
      </c>
      <c r="K229" s="60">
        <v>415747.17217388126</v>
      </c>
      <c r="L229" s="18">
        <v>-344909.93931686145</v>
      </c>
      <c r="M229" s="15">
        <v>6588258.0139269689</v>
      </c>
      <c r="N229" s="61">
        <v>3106801.2429046547</v>
      </c>
      <c r="O229" s="233">
        <v>9695059.2568316236</v>
      </c>
      <c r="P229" s="2"/>
      <c r="Q229" s="139"/>
      <c r="R229" s="137">
        <v>9695059.2568316236</v>
      </c>
      <c r="S229" s="285">
        <v>1624583.193294473</v>
      </c>
      <c r="T229" s="353">
        <v>-63822.045900000026</v>
      </c>
      <c r="V229" s="55">
        <f t="shared" si="6"/>
        <v>11255820.404226096</v>
      </c>
      <c r="W229" s="86">
        <f t="shared" si="7"/>
        <v>937985</v>
      </c>
    </row>
    <row r="230" spans="1:23" x14ac:dyDescent="0.25">
      <c r="A230" s="64">
        <v>694</v>
      </c>
      <c r="B230" s="20" t="s">
        <v>229</v>
      </c>
      <c r="C230" s="18">
        <v>28736</v>
      </c>
      <c r="D230" s="18">
        <v>98298163.470000014</v>
      </c>
      <c r="E230" s="18">
        <v>32603307.291302975</v>
      </c>
      <c r="F230" s="18">
        <v>6113039.9609929668</v>
      </c>
      <c r="G230" s="18">
        <v>137014510.72229597</v>
      </c>
      <c r="H230" s="48">
        <v>3654.72</v>
      </c>
      <c r="I230" s="6">
        <v>105022033.91999999</v>
      </c>
      <c r="J230" s="6">
        <v>31992476.802295983</v>
      </c>
      <c r="K230" s="60">
        <v>948834.48169501266</v>
      </c>
      <c r="L230" s="18">
        <v>-4799085.5956824441</v>
      </c>
      <c r="M230" s="15">
        <v>28142225.688308552</v>
      </c>
      <c r="N230" s="61">
        <v>1107414.6973554571</v>
      </c>
      <c r="O230" s="233">
        <v>29249640.385664009</v>
      </c>
      <c r="Q230" s="147"/>
      <c r="R230" s="137">
        <v>29249640.385664009</v>
      </c>
      <c r="S230" s="285">
        <v>11169722.905221317</v>
      </c>
      <c r="T230" s="353">
        <v>300409.48646599997</v>
      </c>
      <c r="V230" s="55">
        <f t="shared" si="6"/>
        <v>40719772.777351327</v>
      </c>
      <c r="W230" s="86">
        <f t="shared" si="7"/>
        <v>3393314</v>
      </c>
    </row>
    <row r="231" spans="1:23" x14ac:dyDescent="0.25">
      <c r="A231" s="64">
        <v>697</v>
      </c>
      <c r="B231" s="20" t="s">
        <v>230</v>
      </c>
      <c r="C231" s="18">
        <v>1288</v>
      </c>
      <c r="D231" s="18">
        <v>5351045.24</v>
      </c>
      <c r="E231" s="18">
        <v>3040209.3257163339</v>
      </c>
      <c r="F231" s="18">
        <v>756998.03146459768</v>
      </c>
      <c r="G231" s="18">
        <v>9148252.5971809309</v>
      </c>
      <c r="H231" s="48">
        <v>3654.72</v>
      </c>
      <c r="I231" s="6">
        <v>4707279.3599999994</v>
      </c>
      <c r="J231" s="6">
        <v>4440973.2371809315</v>
      </c>
      <c r="K231" s="60">
        <v>211854.45518101155</v>
      </c>
      <c r="L231" s="18">
        <v>-39598.728029803286</v>
      </c>
      <c r="M231" s="15">
        <v>4613228.9643321401</v>
      </c>
      <c r="N231" s="61">
        <v>947362.1201427381</v>
      </c>
      <c r="O231" s="233">
        <v>5560591.0844748784</v>
      </c>
      <c r="Q231" s="147"/>
      <c r="R231" s="137">
        <v>5560591.0844748784</v>
      </c>
      <c r="S231" s="285">
        <v>814450.91146745486</v>
      </c>
      <c r="T231" s="353">
        <v>16312.343999999997</v>
      </c>
      <c r="V231" s="55">
        <f t="shared" si="6"/>
        <v>6391354.3399423333</v>
      </c>
      <c r="W231" s="86">
        <f t="shared" si="7"/>
        <v>532613</v>
      </c>
    </row>
    <row r="232" spans="1:23" x14ac:dyDescent="0.25">
      <c r="A232" s="64">
        <v>698</v>
      </c>
      <c r="B232" s="20" t="s">
        <v>231</v>
      </c>
      <c r="C232" s="18">
        <v>62922</v>
      </c>
      <c r="D232" s="18">
        <v>207489113.63999999</v>
      </c>
      <c r="E232" s="18">
        <v>73486868.867623374</v>
      </c>
      <c r="F232" s="18">
        <v>16918327.662755586</v>
      </c>
      <c r="G232" s="18">
        <v>297894310.17037898</v>
      </c>
      <c r="H232" s="48">
        <v>3654.72</v>
      </c>
      <c r="I232" s="6">
        <v>229962291.83999997</v>
      </c>
      <c r="J232" s="6">
        <v>67932018.330379009</v>
      </c>
      <c r="K232" s="60">
        <v>2450600.5068135723</v>
      </c>
      <c r="L232" s="18">
        <v>-10036797.834903978</v>
      </c>
      <c r="M232" s="15">
        <v>60345821.002288602</v>
      </c>
      <c r="N232" s="61">
        <v>23200500.039743505</v>
      </c>
      <c r="O232" s="233">
        <v>83546321.042032108</v>
      </c>
      <c r="Q232" s="147"/>
      <c r="R232" s="137">
        <v>83546321.042032108</v>
      </c>
      <c r="S232" s="285">
        <v>26008076.168410201</v>
      </c>
      <c r="T232" s="353">
        <v>-4812478.6017760001</v>
      </c>
      <c r="V232" s="55">
        <f t="shared" si="6"/>
        <v>104741918.6086663</v>
      </c>
      <c r="W232" s="86">
        <f t="shared" si="7"/>
        <v>8728493</v>
      </c>
    </row>
    <row r="233" spans="1:23" x14ac:dyDescent="0.25">
      <c r="A233" s="64">
        <v>700</v>
      </c>
      <c r="B233" s="20" t="s">
        <v>232</v>
      </c>
      <c r="C233" s="18">
        <v>5099</v>
      </c>
      <c r="D233" s="18">
        <v>19609703.609999999</v>
      </c>
      <c r="E233" s="18">
        <v>7883046.7581345299</v>
      </c>
      <c r="F233" s="18">
        <v>1677647.9339234687</v>
      </c>
      <c r="G233" s="18">
        <v>29170398.302057996</v>
      </c>
      <c r="H233" s="48">
        <v>3654.72</v>
      </c>
      <c r="I233" s="6">
        <v>18635417.279999997</v>
      </c>
      <c r="J233" s="6">
        <v>10534981.022057999</v>
      </c>
      <c r="K233" s="60">
        <v>51744.321592126864</v>
      </c>
      <c r="L233" s="18">
        <v>-678344.54659851582</v>
      </c>
      <c r="M233" s="15">
        <v>9908380.7970516086</v>
      </c>
      <c r="N233" s="61">
        <v>848503.95040443831</v>
      </c>
      <c r="O233" s="233">
        <v>10756884.747456048</v>
      </c>
      <c r="Q233" s="147"/>
      <c r="R233" s="137">
        <v>10756884.747456048</v>
      </c>
      <c r="S233" s="285">
        <v>2293050.6761310687</v>
      </c>
      <c r="T233" s="353">
        <v>-76151.459239999996</v>
      </c>
      <c r="V233" s="55">
        <f t="shared" si="6"/>
        <v>12973783.964347117</v>
      </c>
      <c r="W233" s="86">
        <f t="shared" si="7"/>
        <v>1081149</v>
      </c>
    </row>
    <row r="234" spans="1:23" x14ac:dyDescent="0.25">
      <c r="A234" s="64">
        <v>702</v>
      </c>
      <c r="B234" s="20" t="s">
        <v>233</v>
      </c>
      <c r="C234" s="18">
        <v>4398</v>
      </c>
      <c r="D234" s="18">
        <v>16925555.039999999</v>
      </c>
      <c r="E234" s="18">
        <v>7232913.7176851565</v>
      </c>
      <c r="F234" s="18">
        <v>1080052.8685929726</v>
      </c>
      <c r="G234" s="18">
        <v>25238521.626278128</v>
      </c>
      <c r="H234" s="48">
        <v>3654.72</v>
      </c>
      <c r="I234" s="6">
        <v>16073458.559999999</v>
      </c>
      <c r="J234" s="6">
        <v>9165063.0662781298</v>
      </c>
      <c r="K234" s="60">
        <v>444728.74160916155</v>
      </c>
      <c r="L234" s="18">
        <v>-678744.39343784866</v>
      </c>
      <c r="M234" s="15">
        <v>8931047.4144494422</v>
      </c>
      <c r="N234" s="61">
        <v>2750202.5718407314</v>
      </c>
      <c r="O234" s="233">
        <v>11681249.986290174</v>
      </c>
      <c r="Q234" s="147"/>
      <c r="R234" s="137">
        <v>11681249.986290174</v>
      </c>
      <c r="S234" s="285">
        <v>2517623.5605082521</v>
      </c>
      <c r="T234" s="353">
        <v>-57252.249353999992</v>
      </c>
      <c r="V234" s="55">
        <f t="shared" si="6"/>
        <v>14141621.297444427</v>
      </c>
      <c r="W234" s="86">
        <f t="shared" si="7"/>
        <v>1178468</v>
      </c>
    </row>
    <row r="235" spans="1:23" x14ac:dyDescent="0.25">
      <c r="A235" s="64">
        <v>704</v>
      </c>
      <c r="B235" s="20" t="s">
        <v>234</v>
      </c>
      <c r="C235" s="18">
        <v>6251</v>
      </c>
      <c r="D235" s="18">
        <v>22408837.209999997</v>
      </c>
      <c r="E235" s="18">
        <v>5222809.7120942697</v>
      </c>
      <c r="F235" s="18">
        <v>683959.04443553986</v>
      </c>
      <c r="G235" s="18">
        <v>28315605.966529805</v>
      </c>
      <c r="H235" s="48">
        <v>3654.72</v>
      </c>
      <c r="I235" s="6">
        <v>22845654.719999999</v>
      </c>
      <c r="J235" s="6">
        <v>5469951.2465298064</v>
      </c>
      <c r="K235" s="60">
        <v>105351.5976183254</v>
      </c>
      <c r="L235" s="18">
        <v>-852054.74214607303</v>
      </c>
      <c r="M235" s="15">
        <v>4723248.1020020591</v>
      </c>
      <c r="N235" s="61">
        <v>113941.75309587074</v>
      </c>
      <c r="O235" s="233">
        <v>4837189.8550979299</v>
      </c>
      <c r="Q235" s="147"/>
      <c r="R235" s="137">
        <v>4837189.8550979299</v>
      </c>
      <c r="S235" s="285">
        <v>2274814.2147094449</v>
      </c>
      <c r="T235" s="353">
        <v>12043.947320000036</v>
      </c>
      <c r="V235" s="55">
        <f t="shared" si="6"/>
        <v>7124048.0171273751</v>
      </c>
      <c r="W235" s="86">
        <f t="shared" si="7"/>
        <v>593671</v>
      </c>
    </row>
    <row r="236" spans="1:23" x14ac:dyDescent="0.25">
      <c r="A236" s="64">
        <v>707</v>
      </c>
      <c r="B236" s="20" t="s">
        <v>235</v>
      </c>
      <c r="C236" s="18">
        <v>2181</v>
      </c>
      <c r="D236" s="18">
        <v>7864494.1999999993</v>
      </c>
      <c r="E236" s="18">
        <v>4385832.4101092527</v>
      </c>
      <c r="F236" s="18">
        <v>970212.43177005718</v>
      </c>
      <c r="G236" s="18">
        <v>13220539.041879307</v>
      </c>
      <c r="H236" s="48">
        <v>3654.72</v>
      </c>
      <c r="I236" s="6">
        <v>7970944.3199999994</v>
      </c>
      <c r="J236" s="6">
        <v>5249594.7218793081</v>
      </c>
      <c r="K236" s="60">
        <v>237000.9563296815</v>
      </c>
      <c r="L236" s="18">
        <v>32820.210778534063</v>
      </c>
      <c r="M236" s="15">
        <v>5519415.8889875244</v>
      </c>
      <c r="N236" s="61">
        <v>2867248.8666343181</v>
      </c>
      <c r="O236" s="233">
        <v>8386664.755621843</v>
      </c>
      <c r="Q236" s="147"/>
      <c r="R236" s="137">
        <v>8386664.755621843</v>
      </c>
      <c r="S236" s="285">
        <v>1485623.9307279973</v>
      </c>
      <c r="T236" s="353">
        <v>-34527.794800000003</v>
      </c>
      <c r="V236" s="55">
        <f t="shared" si="6"/>
        <v>9837760.8915498406</v>
      </c>
      <c r="W236" s="86">
        <f t="shared" si="7"/>
        <v>819813</v>
      </c>
    </row>
    <row r="237" spans="1:23" x14ac:dyDescent="0.25">
      <c r="A237" s="64">
        <v>710</v>
      </c>
      <c r="B237" s="20" t="s">
        <v>236</v>
      </c>
      <c r="C237" s="18">
        <v>27592</v>
      </c>
      <c r="D237" s="18">
        <v>99269849.049999997</v>
      </c>
      <c r="E237" s="18">
        <v>30272887.554940306</v>
      </c>
      <c r="F237" s="18">
        <v>12402008.888648333</v>
      </c>
      <c r="G237" s="18">
        <v>141944745.49358863</v>
      </c>
      <c r="H237" s="48">
        <v>3654.72</v>
      </c>
      <c r="I237" s="6">
        <v>100841034.23999999</v>
      </c>
      <c r="J237" s="6">
        <v>41103711.253588632</v>
      </c>
      <c r="K237" s="60">
        <v>868332.3405678015</v>
      </c>
      <c r="L237" s="18">
        <v>-4246540.5620188341</v>
      </c>
      <c r="M237" s="15">
        <v>37725503.032137603</v>
      </c>
      <c r="N237" s="61">
        <v>9699689.4620048255</v>
      </c>
      <c r="O237" s="233">
        <v>47425192.494142428</v>
      </c>
      <c r="Q237" s="147"/>
      <c r="R237" s="137">
        <v>47425192.494142428</v>
      </c>
      <c r="S237" s="285">
        <v>13029163.436552769</v>
      </c>
      <c r="T237" s="353">
        <v>-1068344.3455920001</v>
      </c>
      <c r="V237" s="55">
        <f t="shared" si="6"/>
        <v>59386011.585103199</v>
      </c>
      <c r="W237" s="86">
        <f t="shared" si="7"/>
        <v>4948834</v>
      </c>
    </row>
    <row r="238" spans="1:23" x14ac:dyDescent="0.25">
      <c r="A238" s="64">
        <v>729</v>
      </c>
      <c r="B238" s="20" t="s">
        <v>237</v>
      </c>
      <c r="C238" s="18">
        <v>9415</v>
      </c>
      <c r="D238" s="18">
        <v>35553167.549999997</v>
      </c>
      <c r="E238" s="18">
        <v>14598689.394069232</v>
      </c>
      <c r="F238" s="18">
        <v>2724577.1864498737</v>
      </c>
      <c r="G238" s="18">
        <v>52876434.1305191</v>
      </c>
      <c r="H238" s="48">
        <v>3654.72</v>
      </c>
      <c r="I238" s="6">
        <v>34409188.799999997</v>
      </c>
      <c r="J238" s="6">
        <v>18467245.330519103</v>
      </c>
      <c r="K238" s="60">
        <v>575960.07058718381</v>
      </c>
      <c r="L238" s="18">
        <v>-806516.41405976762</v>
      </c>
      <c r="M238" s="15">
        <v>18236688.987046517</v>
      </c>
      <c r="N238" s="61">
        <v>8617091.4080844708</v>
      </c>
      <c r="O238" s="233">
        <v>26853780.395130988</v>
      </c>
      <c r="Q238" s="147"/>
      <c r="R238" s="137">
        <v>26853780.395130988</v>
      </c>
      <c r="S238" s="285">
        <v>5277766.0509731937</v>
      </c>
      <c r="T238" s="353">
        <v>-112174.55224000002</v>
      </c>
      <c r="V238" s="55">
        <f t="shared" si="6"/>
        <v>32019371.893864185</v>
      </c>
      <c r="W238" s="86">
        <f t="shared" si="7"/>
        <v>2668281</v>
      </c>
    </row>
    <row r="239" spans="1:23" x14ac:dyDescent="0.25">
      <c r="A239" s="64">
        <v>732</v>
      </c>
      <c r="B239" s="20" t="s">
        <v>238</v>
      </c>
      <c r="C239" s="18">
        <v>3491</v>
      </c>
      <c r="D239" s="18">
        <v>13035704.4</v>
      </c>
      <c r="E239" s="18">
        <v>7246902.6394123659</v>
      </c>
      <c r="F239" s="18">
        <v>3582691.5525568603</v>
      </c>
      <c r="G239" s="18">
        <v>23865298.591969226</v>
      </c>
      <c r="H239" s="48">
        <v>3654.72</v>
      </c>
      <c r="I239" s="6">
        <v>12758627.52</v>
      </c>
      <c r="J239" s="6">
        <v>11106671.071969226</v>
      </c>
      <c r="K239" s="60">
        <v>4032525.8954261849</v>
      </c>
      <c r="L239" s="18">
        <v>321588.08671241679</v>
      </c>
      <c r="M239" s="15">
        <v>15460785.054107826</v>
      </c>
      <c r="N239" s="61">
        <v>3137737.7202902157</v>
      </c>
      <c r="O239" s="233">
        <v>18598522.774398044</v>
      </c>
      <c r="Q239" s="147"/>
      <c r="R239" s="137">
        <v>18598522.774398044</v>
      </c>
      <c r="S239" s="285">
        <v>2125376.6693367786</v>
      </c>
      <c r="T239" s="353">
        <v>-90859.756080000006</v>
      </c>
      <c r="V239" s="55">
        <f t="shared" si="6"/>
        <v>20633039.687654819</v>
      </c>
      <c r="W239" s="86">
        <f t="shared" si="7"/>
        <v>1719420</v>
      </c>
    </row>
    <row r="240" spans="1:23" x14ac:dyDescent="0.25">
      <c r="A240" s="64">
        <v>734</v>
      </c>
      <c r="B240" s="20" t="s">
        <v>239</v>
      </c>
      <c r="C240" s="18">
        <v>52321</v>
      </c>
      <c r="D240" s="18">
        <v>185708990.52000001</v>
      </c>
      <c r="E240" s="18">
        <v>63977761.541803434</v>
      </c>
      <c r="F240" s="18">
        <v>15062795.692482013</v>
      </c>
      <c r="G240" s="18">
        <v>264749547.75428548</v>
      </c>
      <c r="H240" s="48">
        <v>3654.72</v>
      </c>
      <c r="I240" s="6">
        <v>191218605.11999997</v>
      </c>
      <c r="J240" s="6">
        <v>73530942.63428551</v>
      </c>
      <c r="K240" s="60">
        <v>1751234.0024984209</v>
      </c>
      <c r="L240" s="18">
        <v>-7478018.2626792807</v>
      </c>
      <c r="M240" s="15">
        <v>67804158.374104649</v>
      </c>
      <c r="N240" s="61">
        <v>26753592.473122459</v>
      </c>
      <c r="O240" s="233">
        <v>94557750.847227111</v>
      </c>
      <c r="Q240" s="147"/>
      <c r="R240" s="137">
        <v>94557750.847227111</v>
      </c>
      <c r="S240" s="285">
        <v>24205654.024952214</v>
      </c>
      <c r="T240" s="353">
        <v>-606135.43771400012</v>
      </c>
      <c r="V240" s="55">
        <f t="shared" si="6"/>
        <v>118157269.43446533</v>
      </c>
      <c r="W240" s="86">
        <f t="shared" si="7"/>
        <v>9846439</v>
      </c>
    </row>
    <row r="241" spans="1:23" x14ac:dyDescent="0.25">
      <c r="A241" s="64">
        <v>738</v>
      </c>
      <c r="B241" s="20" t="s">
        <v>240</v>
      </c>
      <c r="C241" s="18">
        <v>2994</v>
      </c>
      <c r="D241" s="18">
        <v>10611152.33</v>
      </c>
      <c r="E241" s="18">
        <v>2843769.3221121244</v>
      </c>
      <c r="F241" s="18">
        <v>583366.03837261931</v>
      </c>
      <c r="G241" s="18">
        <v>14038287.690484744</v>
      </c>
      <c r="H241" s="48">
        <v>3654.72</v>
      </c>
      <c r="I241" s="6">
        <v>10942231.68</v>
      </c>
      <c r="J241" s="6">
        <v>3096056.0104847439</v>
      </c>
      <c r="K241" s="60">
        <v>37058.894798101086</v>
      </c>
      <c r="L241" s="18">
        <v>-476419.58828173712</v>
      </c>
      <c r="M241" s="15">
        <v>2656695.3170011076</v>
      </c>
      <c r="N241" s="61">
        <v>1479837.5305386845</v>
      </c>
      <c r="O241" s="233">
        <v>4136532.8475397918</v>
      </c>
      <c r="Q241" s="147"/>
      <c r="R241" s="137">
        <v>4136532.8475397918</v>
      </c>
      <c r="S241" s="285">
        <v>1514293.7410177025</v>
      </c>
      <c r="T241" s="353">
        <v>-77130.19988</v>
      </c>
      <c r="V241" s="55">
        <f t="shared" si="6"/>
        <v>5573696.3886774946</v>
      </c>
      <c r="W241" s="86">
        <f t="shared" si="7"/>
        <v>464475</v>
      </c>
    </row>
    <row r="242" spans="1:23" x14ac:dyDescent="0.25">
      <c r="A242" s="64">
        <v>739</v>
      </c>
      <c r="B242" s="20" t="s">
        <v>241</v>
      </c>
      <c r="C242" s="18">
        <v>3429</v>
      </c>
      <c r="D242" s="18">
        <v>13746795.189999999</v>
      </c>
      <c r="E242" s="18">
        <v>5820202.9867980247</v>
      </c>
      <c r="F242" s="18">
        <v>885934.49019425455</v>
      </c>
      <c r="G242" s="18">
        <v>20452932.666992277</v>
      </c>
      <c r="H242" s="48">
        <v>3654.72</v>
      </c>
      <c r="I242" s="6">
        <v>12532034.879999999</v>
      </c>
      <c r="J242" s="6">
        <v>7920897.786992278</v>
      </c>
      <c r="K242" s="60">
        <v>230435.84763606329</v>
      </c>
      <c r="L242" s="18">
        <v>-377380.56784641428</v>
      </c>
      <c r="M242" s="15">
        <v>7773953.0667819269</v>
      </c>
      <c r="N242" s="61">
        <v>2445136.6311240117</v>
      </c>
      <c r="O242" s="233">
        <v>10219089.697905939</v>
      </c>
      <c r="Q242" s="147"/>
      <c r="R242" s="137">
        <v>10219089.697905939</v>
      </c>
      <c r="S242" s="285">
        <v>2043358.2401219183</v>
      </c>
      <c r="T242" s="353">
        <v>126420.666</v>
      </c>
      <c r="V242" s="55">
        <f t="shared" si="6"/>
        <v>12388868.604027856</v>
      </c>
      <c r="W242" s="86">
        <f t="shared" si="7"/>
        <v>1032406</v>
      </c>
    </row>
    <row r="243" spans="1:23" x14ac:dyDescent="0.25">
      <c r="A243" s="64">
        <v>740</v>
      </c>
      <c r="B243" s="20" t="s">
        <v>242</v>
      </c>
      <c r="C243" s="18">
        <v>33611</v>
      </c>
      <c r="D243" s="18">
        <v>119317451.70000002</v>
      </c>
      <c r="E243" s="18">
        <v>51620255.851289831</v>
      </c>
      <c r="F243" s="18">
        <v>10120657.635444686</v>
      </c>
      <c r="G243" s="18">
        <v>181058365.18673456</v>
      </c>
      <c r="H243" s="48">
        <v>3654.72</v>
      </c>
      <c r="I243" s="6">
        <v>122838793.91999999</v>
      </c>
      <c r="J243" s="6">
        <v>58219571.26673457</v>
      </c>
      <c r="K243" s="60">
        <v>2421401.809642633</v>
      </c>
      <c r="L243" s="18">
        <v>-5112354.1778218262</v>
      </c>
      <c r="M243" s="15">
        <v>55528618.898555383</v>
      </c>
      <c r="N243" s="61">
        <v>18360819.736247905</v>
      </c>
      <c r="O243" s="233">
        <v>73889438.634803295</v>
      </c>
      <c r="Q243" s="147"/>
      <c r="R243" s="137">
        <v>73889438.634803295</v>
      </c>
      <c r="S243" s="285">
        <v>17184919.074617472</v>
      </c>
      <c r="T243" s="353">
        <v>-183976.05307999993</v>
      </c>
      <c r="V243" s="55">
        <f t="shared" si="6"/>
        <v>90890381.656340778</v>
      </c>
      <c r="W243" s="86">
        <f t="shared" si="7"/>
        <v>7574198</v>
      </c>
    </row>
    <row r="244" spans="1:23" x14ac:dyDescent="0.25">
      <c r="A244" s="64">
        <v>742</v>
      </c>
      <c r="B244" s="20" t="s">
        <v>243</v>
      </c>
      <c r="C244" s="18">
        <v>1015</v>
      </c>
      <c r="D244" s="18">
        <v>3463494.14</v>
      </c>
      <c r="E244" s="18">
        <v>1600154.9738648511</v>
      </c>
      <c r="F244" s="18">
        <v>979016.25253016688</v>
      </c>
      <c r="G244" s="18">
        <v>6042665.3663950181</v>
      </c>
      <c r="H244" s="48">
        <v>3654.72</v>
      </c>
      <c r="I244" s="6">
        <v>3709540.8</v>
      </c>
      <c r="J244" s="6">
        <v>2333124.5663950182</v>
      </c>
      <c r="K244" s="60">
        <v>1280767.9727061861</v>
      </c>
      <c r="L244" s="18">
        <v>60497.02438316094</v>
      </c>
      <c r="M244" s="15">
        <v>3674389.5634843651</v>
      </c>
      <c r="N244" s="61">
        <v>235032.52091193848</v>
      </c>
      <c r="O244" s="233">
        <v>3909422.0843963036</v>
      </c>
      <c r="Q244" s="147"/>
      <c r="R244" s="137">
        <v>3909422.0843963036</v>
      </c>
      <c r="S244" s="285">
        <v>642487.85009767406</v>
      </c>
      <c r="T244" s="353">
        <v>-8088.2039000000004</v>
      </c>
      <c r="V244" s="55">
        <f t="shared" si="6"/>
        <v>4543821.7305939775</v>
      </c>
      <c r="W244" s="86">
        <f t="shared" si="7"/>
        <v>378652</v>
      </c>
    </row>
    <row r="245" spans="1:23" x14ac:dyDescent="0.25">
      <c r="A245" s="64">
        <v>743</v>
      </c>
      <c r="B245" s="20" t="s">
        <v>244</v>
      </c>
      <c r="C245" s="18">
        <v>63288</v>
      </c>
      <c r="D245" s="18">
        <v>217798775.81</v>
      </c>
      <c r="E245" s="18">
        <v>76882454.024939746</v>
      </c>
      <c r="F245" s="18">
        <v>9347051.0856521782</v>
      </c>
      <c r="G245" s="18">
        <v>304028280.92059189</v>
      </c>
      <c r="H245" s="48">
        <v>3654.72</v>
      </c>
      <c r="I245" s="6">
        <v>231299919.35999998</v>
      </c>
      <c r="J245" s="6">
        <v>72728361.560591906</v>
      </c>
      <c r="K245" s="60">
        <v>3027503.1858431259</v>
      </c>
      <c r="L245" s="18">
        <v>-10039962.324240066</v>
      </c>
      <c r="M245" s="15">
        <v>65715902.422194965</v>
      </c>
      <c r="N245" s="61">
        <v>17918915.558108203</v>
      </c>
      <c r="O245" s="233">
        <v>83634817.980303168</v>
      </c>
      <c r="Q245" s="147"/>
      <c r="R245" s="137">
        <v>83634817.980303168</v>
      </c>
      <c r="S245" s="285">
        <v>25951871.604328923</v>
      </c>
      <c r="T245" s="353">
        <v>-126678.9447799999</v>
      </c>
      <c r="V245" s="55">
        <f t="shared" si="6"/>
        <v>109460010.63985209</v>
      </c>
      <c r="W245" s="86">
        <f t="shared" si="7"/>
        <v>9121668</v>
      </c>
    </row>
    <row r="246" spans="1:23" x14ac:dyDescent="0.25">
      <c r="A246" s="64">
        <v>746</v>
      </c>
      <c r="B246" s="20" t="s">
        <v>245</v>
      </c>
      <c r="C246" s="18">
        <v>4980</v>
      </c>
      <c r="D246" s="18">
        <v>21413527.690000001</v>
      </c>
      <c r="E246" s="18">
        <v>8372566.7480151989</v>
      </c>
      <c r="F246" s="18">
        <v>1217837.1956745554</v>
      </c>
      <c r="G246" s="18">
        <v>31003931.633689754</v>
      </c>
      <c r="H246" s="48">
        <v>3654.72</v>
      </c>
      <c r="I246" s="6">
        <v>18200505.599999998</v>
      </c>
      <c r="J246" s="6">
        <v>12803426.033689756</v>
      </c>
      <c r="K246" s="60">
        <v>280268.83466340799</v>
      </c>
      <c r="L246" s="18">
        <v>-820625.17380021117</v>
      </c>
      <c r="M246" s="15">
        <v>12263069.694552952</v>
      </c>
      <c r="N246" s="61">
        <v>4693045.7432922684</v>
      </c>
      <c r="O246" s="233">
        <v>16956115.437845223</v>
      </c>
      <c r="Q246" s="147"/>
      <c r="R246" s="137">
        <v>16956115.437845223</v>
      </c>
      <c r="S246" s="285">
        <v>2469717.8579706284</v>
      </c>
      <c r="T246" s="353">
        <v>-23816.022239999995</v>
      </c>
      <c r="V246" s="55">
        <f t="shared" si="6"/>
        <v>19402017.27357585</v>
      </c>
      <c r="W246" s="86">
        <f t="shared" si="7"/>
        <v>1616835</v>
      </c>
    </row>
    <row r="247" spans="1:23" x14ac:dyDescent="0.25">
      <c r="A247" s="64">
        <v>747</v>
      </c>
      <c r="B247" s="20" t="s">
        <v>246</v>
      </c>
      <c r="C247" s="18">
        <v>1458</v>
      </c>
      <c r="D247" s="18">
        <v>5503275.6499999994</v>
      </c>
      <c r="E247" s="18">
        <v>2034544.3408872525</v>
      </c>
      <c r="F247" s="18">
        <v>584121.58954548929</v>
      </c>
      <c r="G247" s="18">
        <v>8121941.580432741</v>
      </c>
      <c r="H247" s="48">
        <v>3654.72</v>
      </c>
      <c r="I247" s="6">
        <v>5328581.76</v>
      </c>
      <c r="J247" s="6">
        <v>2793359.8204327412</v>
      </c>
      <c r="K247" s="60">
        <v>120322.33044414155</v>
      </c>
      <c r="L247" s="18">
        <v>-47498.363667760364</v>
      </c>
      <c r="M247" s="15">
        <v>2866183.7872091224</v>
      </c>
      <c r="N247" s="61">
        <v>1563613.5268186629</v>
      </c>
      <c r="O247" s="233">
        <v>4429797.3140277853</v>
      </c>
      <c r="Q247" s="147"/>
      <c r="R247" s="137">
        <v>4429797.3140277853</v>
      </c>
      <c r="S247" s="285">
        <v>955150.02506898472</v>
      </c>
      <c r="T247" s="353">
        <v>-74764.910000000018</v>
      </c>
      <c r="V247" s="55">
        <f t="shared" si="6"/>
        <v>5310182.4290967695</v>
      </c>
      <c r="W247" s="86">
        <f t="shared" si="7"/>
        <v>442515</v>
      </c>
    </row>
    <row r="248" spans="1:23" x14ac:dyDescent="0.25">
      <c r="A248" s="64">
        <v>748</v>
      </c>
      <c r="B248" s="20" t="s">
        <v>247</v>
      </c>
      <c r="C248" s="18">
        <v>5249</v>
      </c>
      <c r="D248" s="18">
        <v>20838843.250000004</v>
      </c>
      <c r="E248" s="18">
        <v>8195852.9826136678</v>
      </c>
      <c r="F248" s="18">
        <v>1435038.9113301747</v>
      </c>
      <c r="G248" s="18">
        <v>30469735.143943846</v>
      </c>
      <c r="H248" s="48">
        <v>3654.72</v>
      </c>
      <c r="I248" s="6">
        <v>19183625.279999997</v>
      </c>
      <c r="J248" s="6">
        <v>11286109.863943849</v>
      </c>
      <c r="K248" s="60">
        <v>169350.28743962769</v>
      </c>
      <c r="L248" s="18">
        <v>-651794.88438424841</v>
      </c>
      <c r="M248" s="15">
        <v>10803665.266999228</v>
      </c>
      <c r="N248" s="61">
        <v>4818910.1626431476</v>
      </c>
      <c r="O248" s="233">
        <v>15622575.429642376</v>
      </c>
      <c r="Q248" s="147"/>
      <c r="R248" s="137">
        <v>15622575.429642376</v>
      </c>
      <c r="S248" s="285">
        <v>2649032.3181616399</v>
      </c>
      <c r="T248" s="353">
        <v>271872.40000000002</v>
      </c>
      <c r="V248" s="55">
        <f t="shared" si="6"/>
        <v>18543480.147804014</v>
      </c>
      <c r="W248" s="86">
        <f t="shared" si="7"/>
        <v>1545290</v>
      </c>
    </row>
    <row r="249" spans="1:23" x14ac:dyDescent="0.25">
      <c r="A249" s="64">
        <v>749</v>
      </c>
      <c r="B249" s="20" t="s">
        <v>248</v>
      </c>
      <c r="C249" s="18">
        <v>21674</v>
      </c>
      <c r="D249" s="18">
        <v>78197922.200000003</v>
      </c>
      <c r="E249" s="18">
        <v>27099292.738550644</v>
      </c>
      <c r="F249" s="18">
        <v>2328828.7551262048</v>
      </c>
      <c r="G249" s="18">
        <v>107626043.69367686</v>
      </c>
      <c r="H249" s="48">
        <v>3654.72</v>
      </c>
      <c r="I249" s="6">
        <v>79212401.280000001</v>
      </c>
      <c r="J249" s="6">
        <v>28413642.413676858</v>
      </c>
      <c r="K249" s="60">
        <v>531422.93388301984</v>
      </c>
      <c r="L249" s="18">
        <v>-3593039.3462888999</v>
      </c>
      <c r="M249" s="15">
        <v>25352026.001270976</v>
      </c>
      <c r="N249" s="61">
        <v>5776826.540347157</v>
      </c>
      <c r="O249" s="233">
        <v>31128852.541618131</v>
      </c>
      <c r="Q249" s="147"/>
      <c r="R249" s="137">
        <v>31128852.541618131</v>
      </c>
      <c r="S249" s="285">
        <v>8041222.0294758845</v>
      </c>
      <c r="T249" s="353">
        <v>282996.05924599996</v>
      </c>
      <c r="V249" s="55">
        <f t="shared" si="6"/>
        <v>39453070.630340017</v>
      </c>
      <c r="W249" s="86">
        <f t="shared" si="7"/>
        <v>3287756</v>
      </c>
    </row>
    <row r="250" spans="1:23" x14ac:dyDescent="0.25">
      <c r="A250" s="64">
        <v>751</v>
      </c>
      <c r="B250" s="20" t="s">
        <v>249</v>
      </c>
      <c r="C250" s="18">
        <v>3045</v>
      </c>
      <c r="D250" s="18">
        <v>11021834.369999999</v>
      </c>
      <c r="E250" s="18">
        <v>4385777.8445908614</v>
      </c>
      <c r="F250" s="18">
        <v>1430388.076625962</v>
      </c>
      <c r="G250" s="18">
        <v>16838000.291216824</v>
      </c>
      <c r="H250" s="48">
        <v>3654.72</v>
      </c>
      <c r="I250" s="6">
        <v>11128622.399999999</v>
      </c>
      <c r="J250" s="6">
        <v>5709377.8912168257</v>
      </c>
      <c r="K250" s="60">
        <v>38470.811351635894</v>
      </c>
      <c r="L250" s="18">
        <v>-357736.71944752132</v>
      </c>
      <c r="M250" s="15">
        <v>5390111.9831209397</v>
      </c>
      <c r="N250" s="61">
        <v>1667896.9385870846</v>
      </c>
      <c r="O250" s="233">
        <v>7058008.9217080241</v>
      </c>
      <c r="Q250" s="147"/>
      <c r="R250" s="137">
        <v>7058008.9217080241</v>
      </c>
      <c r="S250" s="285">
        <v>1443410.4640068084</v>
      </c>
      <c r="T250" s="353">
        <v>-14952.982000000011</v>
      </c>
      <c r="V250" s="55">
        <f t="shared" si="6"/>
        <v>8486466.4037148319</v>
      </c>
      <c r="W250" s="86">
        <f t="shared" si="7"/>
        <v>707206</v>
      </c>
    </row>
    <row r="251" spans="1:23" x14ac:dyDescent="0.25">
      <c r="A251" s="64">
        <v>753</v>
      </c>
      <c r="B251" s="20" t="s">
        <v>250</v>
      </c>
      <c r="C251" s="18">
        <v>20666</v>
      </c>
      <c r="D251" s="18">
        <v>72584457.609999999</v>
      </c>
      <c r="E251" s="18">
        <v>17340001.555215247</v>
      </c>
      <c r="F251" s="18">
        <v>5994794.3238641778</v>
      </c>
      <c r="G251" s="18">
        <v>95919253.489079431</v>
      </c>
      <c r="H251" s="48">
        <v>3654.72</v>
      </c>
      <c r="I251" s="6">
        <v>75528443.519999996</v>
      </c>
      <c r="J251" s="6">
        <v>20390809.969079435</v>
      </c>
      <c r="K251" s="60">
        <v>357178.55717326113</v>
      </c>
      <c r="L251" s="18">
        <v>-2871203.9487407524</v>
      </c>
      <c r="M251" s="15">
        <v>17876784.577511944</v>
      </c>
      <c r="N251" s="61">
        <v>-5932443.8666080451</v>
      </c>
      <c r="O251" s="233">
        <v>11944340.710903898</v>
      </c>
      <c r="P251" s="212"/>
      <c r="Q251" s="147"/>
      <c r="R251" s="137">
        <v>11944340.710903898</v>
      </c>
      <c r="S251" s="285">
        <v>6244079.2665352635</v>
      </c>
      <c r="T251" s="353">
        <v>-35253.694107999792</v>
      </c>
      <c r="V251" s="55">
        <f t="shared" si="6"/>
        <v>18153166.283331163</v>
      </c>
      <c r="W251" s="86">
        <f t="shared" si="7"/>
        <v>1512764</v>
      </c>
    </row>
    <row r="252" spans="1:23" x14ac:dyDescent="0.25">
      <c r="A252" s="64">
        <v>755</v>
      </c>
      <c r="B252" s="20" t="s">
        <v>251</v>
      </c>
      <c r="C252" s="18">
        <v>6134</v>
      </c>
      <c r="D252" s="18">
        <v>20750561.259999998</v>
      </c>
      <c r="E252" s="18">
        <v>5260323.032155605</v>
      </c>
      <c r="F252" s="18">
        <v>1886689.2260363381</v>
      </c>
      <c r="G252" s="18">
        <v>27897573.518191941</v>
      </c>
      <c r="H252" s="48">
        <v>3654.72</v>
      </c>
      <c r="I252" s="6">
        <v>22418052.48</v>
      </c>
      <c r="J252" s="6">
        <v>5479521.0381919406</v>
      </c>
      <c r="K252" s="60">
        <v>33872.586177661055</v>
      </c>
      <c r="L252" s="18">
        <v>-709838.4062920186</v>
      </c>
      <c r="M252" s="15">
        <v>4803555.2180775832</v>
      </c>
      <c r="N252" s="61">
        <v>-618366.57161897246</v>
      </c>
      <c r="O252" s="233">
        <v>4185188.6464586109</v>
      </c>
      <c r="Q252" s="147"/>
      <c r="R252" s="137">
        <v>4185188.6464586109</v>
      </c>
      <c r="S252" s="285">
        <v>2294795.2103457102</v>
      </c>
      <c r="T252" s="353">
        <v>-967648.24607999995</v>
      </c>
      <c r="V252" s="55">
        <f t="shared" si="6"/>
        <v>5512335.6107243206</v>
      </c>
      <c r="W252" s="86">
        <f t="shared" si="7"/>
        <v>459361</v>
      </c>
    </row>
    <row r="253" spans="1:23" x14ac:dyDescent="0.25">
      <c r="A253" s="64">
        <v>758</v>
      </c>
      <c r="B253" s="20" t="s">
        <v>252</v>
      </c>
      <c r="C253" s="18">
        <v>8444</v>
      </c>
      <c r="D253" s="18">
        <v>27861758.310000002</v>
      </c>
      <c r="E253" s="18">
        <v>12344639.085716652</v>
      </c>
      <c r="F253" s="18">
        <v>7788349.2220409606</v>
      </c>
      <c r="G253" s="18">
        <v>47994746.617757611</v>
      </c>
      <c r="H253" s="48">
        <v>3654.72</v>
      </c>
      <c r="I253" s="6">
        <v>30860455.68</v>
      </c>
      <c r="J253" s="6">
        <v>17134290.937757611</v>
      </c>
      <c r="K253" s="60">
        <v>4476627.1840858944</v>
      </c>
      <c r="L253" s="18">
        <v>-898031.83021042007</v>
      </c>
      <c r="M253" s="15">
        <v>20712886.291633084</v>
      </c>
      <c r="N253" s="61">
        <v>2931063.2603419363</v>
      </c>
      <c r="O253" s="233">
        <v>23643949.551975019</v>
      </c>
      <c r="Q253" s="147"/>
      <c r="R253" s="137">
        <v>23643949.551975019</v>
      </c>
      <c r="S253" s="285">
        <v>4148819.3086721883</v>
      </c>
      <c r="T253" s="353">
        <v>-46218.307999999997</v>
      </c>
      <c r="V253" s="55">
        <f t="shared" si="6"/>
        <v>27746550.552647211</v>
      </c>
      <c r="W253" s="86">
        <f t="shared" si="7"/>
        <v>2312213</v>
      </c>
    </row>
    <row r="254" spans="1:23" x14ac:dyDescent="0.25">
      <c r="A254" s="64">
        <v>759</v>
      </c>
      <c r="B254" s="20" t="s">
        <v>253</v>
      </c>
      <c r="C254" s="18">
        <v>2085</v>
      </c>
      <c r="D254" s="18">
        <v>8118692.2199999988</v>
      </c>
      <c r="E254" s="18">
        <v>3303276.3326060991</v>
      </c>
      <c r="F254" s="18">
        <v>658802.51864311344</v>
      </c>
      <c r="G254" s="18">
        <v>12080771.071249211</v>
      </c>
      <c r="H254" s="48">
        <v>3654.72</v>
      </c>
      <c r="I254" s="6">
        <v>7620091.1999999993</v>
      </c>
      <c r="J254" s="6">
        <v>4460679.871249212</v>
      </c>
      <c r="K254" s="60">
        <v>324235.5888667159</v>
      </c>
      <c r="L254" s="18">
        <v>-294794.91427210654</v>
      </c>
      <c r="M254" s="15">
        <v>4490120.545843822</v>
      </c>
      <c r="N254" s="61">
        <v>2373819.1780631514</v>
      </c>
      <c r="O254" s="233">
        <v>6863939.7239069734</v>
      </c>
      <c r="Q254" s="147"/>
      <c r="R254" s="137">
        <v>6863939.7239069734</v>
      </c>
      <c r="S254" s="285">
        <v>1323296.1455685694</v>
      </c>
      <c r="T254" s="353">
        <v>245840.6177</v>
      </c>
      <c r="V254" s="55">
        <f t="shared" si="6"/>
        <v>8433076.4871755429</v>
      </c>
      <c r="W254" s="86">
        <f t="shared" si="7"/>
        <v>702756</v>
      </c>
    </row>
    <row r="255" spans="1:23" x14ac:dyDescent="0.25">
      <c r="A255" s="64">
        <v>761</v>
      </c>
      <c r="B255" s="20" t="s">
        <v>254</v>
      </c>
      <c r="C255" s="18">
        <v>8828</v>
      </c>
      <c r="D255" s="18">
        <v>34186712.539999999</v>
      </c>
      <c r="E255" s="18">
        <v>12311173.325013891</v>
      </c>
      <c r="F255" s="18">
        <v>2003861.6198445447</v>
      </c>
      <c r="G255" s="18">
        <v>48501747.484858438</v>
      </c>
      <c r="H255" s="48">
        <v>3654.72</v>
      </c>
      <c r="I255" s="6">
        <v>32263868.159999996</v>
      </c>
      <c r="J255" s="6">
        <v>16237879.324858442</v>
      </c>
      <c r="K255" s="60">
        <v>251340.85000062358</v>
      </c>
      <c r="L255" s="18">
        <v>-1087697.4227658503</v>
      </c>
      <c r="M255" s="15">
        <v>15401522.752093215</v>
      </c>
      <c r="N255" s="61">
        <v>6808887.6836023023</v>
      </c>
      <c r="O255" s="233">
        <v>22210410.435695518</v>
      </c>
      <c r="Q255" s="147"/>
      <c r="R255" s="137">
        <v>22210410.435695518</v>
      </c>
      <c r="S255" s="285">
        <v>4924140.6891967747</v>
      </c>
      <c r="T255" s="353">
        <v>147463.58976000003</v>
      </c>
      <c r="V255" s="55">
        <f t="shared" si="6"/>
        <v>27282014.714652296</v>
      </c>
      <c r="W255" s="86">
        <f t="shared" si="7"/>
        <v>2273501</v>
      </c>
    </row>
    <row r="256" spans="1:23" x14ac:dyDescent="0.25">
      <c r="A256" s="64">
        <v>762</v>
      </c>
      <c r="B256" s="20" t="s">
        <v>255</v>
      </c>
      <c r="C256" s="18">
        <v>3967</v>
      </c>
      <c r="D256" s="18">
        <v>14364868.629999999</v>
      </c>
      <c r="E256" s="18">
        <v>8571497.8156570066</v>
      </c>
      <c r="F256" s="18">
        <v>1650845.8639769533</v>
      </c>
      <c r="G256" s="18">
        <v>24587212.309633959</v>
      </c>
      <c r="H256" s="48">
        <v>3654.72</v>
      </c>
      <c r="I256" s="6">
        <v>14498274.239999998</v>
      </c>
      <c r="J256" s="6">
        <v>10088938.069633961</v>
      </c>
      <c r="K256" s="60">
        <v>272630.82949144114</v>
      </c>
      <c r="L256" s="18">
        <v>-337167.97183924739</v>
      </c>
      <c r="M256" s="15">
        <v>10024400.927286154</v>
      </c>
      <c r="N256" s="61">
        <v>3232390.3355500195</v>
      </c>
      <c r="O256" s="233">
        <v>13256791.262836173</v>
      </c>
      <c r="Q256" s="147"/>
      <c r="R256" s="137">
        <v>13256791.262836173</v>
      </c>
      <c r="S256" s="285">
        <v>2395307.9426465579</v>
      </c>
      <c r="T256" s="353">
        <v>21178.859960000002</v>
      </c>
      <c r="V256" s="55">
        <f t="shared" si="6"/>
        <v>15673278.06544273</v>
      </c>
      <c r="W256" s="86">
        <f t="shared" si="7"/>
        <v>1306107</v>
      </c>
    </row>
    <row r="257" spans="1:23" x14ac:dyDescent="0.25">
      <c r="A257" s="64">
        <v>765</v>
      </c>
      <c r="B257" s="20" t="s">
        <v>256</v>
      </c>
      <c r="C257" s="18">
        <v>10389</v>
      </c>
      <c r="D257" s="18">
        <v>37652848.259999998</v>
      </c>
      <c r="E257" s="18">
        <v>14135024.075357517</v>
      </c>
      <c r="F257" s="18">
        <v>3405015.3194514611</v>
      </c>
      <c r="G257" s="18">
        <v>55192887.654808976</v>
      </c>
      <c r="H257" s="48">
        <v>3654.72</v>
      </c>
      <c r="I257" s="6">
        <v>37968886.079999998</v>
      </c>
      <c r="J257" s="6">
        <v>17224001.574808978</v>
      </c>
      <c r="K257" s="60">
        <v>1346990.4017856834</v>
      </c>
      <c r="L257" s="18">
        <v>-953469.75251416792</v>
      </c>
      <c r="M257" s="15">
        <v>17617522.224080492</v>
      </c>
      <c r="N257" s="61">
        <v>4898447.0011022417</v>
      </c>
      <c r="O257" s="233">
        <v>22515969.225182734</v>
      </c>
      <c r="Q257" s="147"/>
      <c r="R257" s="137">
        <v>22515969.225182734</v>
      </c>
      <c r="S257" s="285">
        <v>5100571.6904423721</v>
      </c>
      <c r="T257" s="353">
        <v>-171850.54404000007</v>
      </c>
      <c r="V257" s="55">
        <f t="shared" si="6"/>
        <v>27444690.371585108</v>
      </c>
      <c r="W257" s="86">
        <f t="shared" si="7"/>
        <v>2287058</v>
      </c>
    </row>
    <row r="258" spans="1:23" x14ac:dyDescent="0.25">
      <c r="A258" s="64">
        <v>768</v>
      </c>
      <c r="B258" s="20" t="s">
        <v>257</v>
      </c>
      <c r="C258" s="18">
        <v>2530</v>
      </c>
      <c r="D258" s="18">
        <v>9490939.4800000004</v>
      </c>
      <c r="E258" s="18">
        <v>4728569.6644577319</v>
      </c>
      <c r="F258" s="18">
        <v>1885913.4098478991</v>
      </c>
      <c r="G258" s="18">
        <v>16105422.55430563</v>
      </c>
      <c r="H258" s="48">
        <v>3654.72</v>
      </c>
      <c r="I258" s="6">
        <v>9246441.5999999996</v>
      </c>
      <c r="J258" s="6">
        <v>6858980.9543056302</v>
      </c>
      <c r="K258" s="60">
        <v>346750.00646303297</v>
      </c>
      <c r="L258" s="18">
        <v>-12505.133236272843</v>
      </c>
      <c r="M258" s="15">
        <v>7193225.8275323901</v>
      </c>
      <c r="N258" s="61">
        <v>2300979.4893952399</v>
      </c>
      <c r="O258" s="233">
        <v>9494205.3169276305</v>
      </c>
      <c r="Q258" s="147"/>
      <c r="R258" s="137">
        <v>9494205.3169276305</v>
      </c>
      <c r="S258" s="285">
        <v>1612685.717225495</v>
      </c>
      <c r="T258" s="353">
        <v>126420.66599999998</v>
      </c>
      <c r="V258" s="55">
        <f t="shared" si="6"/>
        <v>11233311.700153125</v>
      </c>
      <c r="W258" s="86">
        <f t="shared" si="7"/>
        <v>936109</v>
      </c>
    </row>
    <row r="259" spans="1:23" x14ac:dyDescent="0.25">
      <c r="A259" s="64">
        <v>777</v>
      </c>
      <c r="B259" s="20" t="s">
        <v>258</v>
      </c>
      <c r="C259" s="18">
        <v>7862</v>
      </c>
      <c r="D259" s="18">
        <v>28338483.539999999</v>
      </c>
      <c r="E259" s="18">
        <v>13546934.228302425</v>
      </c>
      <c r="F259" s="18">
        <v>5346366.243641614</v>
      </c>
      <c r="G259" s="18">
        <v>47231784.011944041</v>
      </c>
      <c r="H259" s="48">
        <v>3654.72</v>
      </c>
      <c r="I259" s="6">
        <v>28733408.639999997</v>
      </c>
      <c r="J259" s="6">
        <v>18498375.371944044</v>
      </c>
      <c r="K259" s="60">
        <v>3731580.3448755904</v>
      </c>
      <c r="L259" s="18">
        <v>-410101.35398711916</v>
      </c>
      <c r="M259" s="15">
        <v>21819854.362832513</v>
      </c>
      <c r="N259" s="61">
        <v>6419464.6425341088</v>
      </c>
      <c r="O259" s="233">
        <v>28239319.005366623</v>
      </c>
      <c r="Q259" s="147"/>
      <c r="R259" s="137">
        <v>28239319.005366623</v>
      </c>
      <c r="S259" s="285">
        <v>4364729.3374004345</v>
      </c>
      <c r="T259" s="353">
        <v>134644.80609999999</v>
      </c>
      <c r="V259" s="55">
        <f t="shared" si="6"/>
        <v>32738693.148867059</v>
      </c>
      <c r="W259" s="86">
        <f t="shared" si="7"/>
        <v>2728224</v>
      </c>
    </row>
    <row r="260" spans="1:23" x14ac:dyDescent="0.25">
      <c r="A260" s="64">
        <v>778</v>
      </c>
      <c r="B260" s="20" t="s">
        <v>259</v>
      </c>
      <c r="C260" s="18">
        <v>7145</v>
      </c>
      <c r="D260" s="18">
        <v>26693191.27</v>
      </c>
      <c r="E260" s="18">
        <v>14409730.967927787</v>
      </c>
      <c r="F260" s="18">
        <v>1667472.4194474951</v>
      </c>
      <c r="G260" s="18">
        <v>42770394.657375284</v>
      </c>
      <c r="H260" s="48">
        <v>3654.72</v>
      </c>
      <c r="I260" s="6">
        <v>26112974.399999999</v>
      </c>
      <c r="J260" s="6">
        <v>16657420.257375285</v>
      </c>
      <c r="K260" s="60">
        <v>447516.94914204802</v>
      </c>
      <c r="L260" s="18">
        <v>-830331.69270840439</v>
      </c>
      <c r="M260" s="15">
        <v>16274605.513808927</v>
      </c>
      <c r="N260" s="61">
        <v>5454749.5017994307</v>
      </c>
      <c r="O260" s="233">
        <v>21729355.015608355</v>
      </c>
      <c r="Q260" s="147"/>
      <c r="R260" s="137">
        <v>21729355.015608355</v>
      </c>
      <c r="S260" s="285">
        <v>3738792.8282188731</v>
      </c>
      <c r="T260" s="353">
        <v>156381.00448000003</v>
      </c>
      <c r="V260" s="55">
        <f t="shared" si="6"/>
        <v>25624528.84830723</v>
      </c>
      <c r="W260" s="86">
        <f t="shared" si="7"/>
        <v>2135377</v>
      </c>
    </row>
    <row r="261" spans="1:23" x14ac:dyDescent="0.25">
      <c r="A261" s="64">
        <v>781</v>
      </c>
      <c r="B261" s="20" t="s">
        <v>260</v>
      </c>
      <c r="C261" s="18">
        <v>3753</v>
      </c>
      <c r="D261" s="18">
        <v>14471921.449999999</v>
      </c>
      <c r="E261" s="18">
        <v>6502743.2269965187</v>
      </c>
      <c r="F261" s="18">
        <v>1093704.4794691165</v>
      </c>
      <c r="G261" s="18">
        <v>22068369.156465635</v>
      </c>
      <c r="H261" s="48">
        <v>3654.72</v>
      </c>
      <c r="I261" s="6">
        <v>13716164.16</v>
      </c>
      <c r="J261" s="6">
        <v>8352204.9964656346</v>
      </c>
      <c r="K261" s="60">
        <v>513461.61429711769</v>
      </c>
      <c r="L261" s="18">
        <v>-420240.66592121177</v>
      </c>
      <c r="M261" s="15">
        <v>8445425.9448415413</v>
      </c>
      <c r="N261" s="61">
        <v>3422429.7949770354</v>
      </c>
      <c r="O261" s="233">
        <v>11867855.739818577</v>
      </c>
      <c r="Q261" s="147"/>
      <c r="R261" s="137">
        <v>11867855.739818577</v>
      </c>
      <c r="S261" s="285">
        <v>2271784.0149852154</v>
      </c>
      <c r="T261" s="353">
        <v>-58574.908580000003</v>
      </c>
      <c r="V261" s="55">
        <f t="shared" si="6"/>
        <v>14081064.846223792</v>
      </c>
      <c r="W261" s="86">
        <f t="shared" si="7"/>
        <v>1173422</v>
      </c>
    </row>
    <row r="262" spans="1:23" x14ac:dyDescent="0.25">
      <c r="A262" s="64">
        <v>783</v>
      </c>
      <c r="B262" s="20" t="s">
        <v>261</v>
      </c>
      <c r="C262" s="18">
        <v>6811</v>
      </c>
      <c r="D262" s="18">
        <v>24671315.450000003</v>
      </c>
      <c r="E262" s="18">
        <v>7892627.8930946281</v>
      </c>
      <c r="F262" s="18">
        <v>1115784.0246462531</v>
      </c>
      <c r="G262" s="18">
        <v>33679727.367740884</v>
      </c>
      <c r="H262" s="48">
        <v>3654.72</v>
      </c>
      <c r="I262" s="6">
        <v>24892297.919999998</v>
      </c>
      <c r="J262" s="6">
        <v>8787429.4477408864</v>
      </c>
      <c r="K262" s="60">
        <v>338776.63552552141</v>
      </c>
      <c r="L262" s="18">
        <v>-1050157.9826086836</v>
      </c>
      <c r="M262" s="15">
        <v>8076048.1006577238</v>
      </c>
      <c r="N262" s="61">
        <v>2182016.8469133908</v>
      </c>
      <c r="O262" s="233">
        <v>10258064.947571114</v>
      </c>
      <c r="Q262" s="147"/>
      <c r="R262" s="137">
        <v>10258064.947571114</v>
      </c>
      <c r="S262" s="285">
        <v>3386890.4257103461</v>
      </c>
      <c r="T262" s="353">
        <v>-194048.92550000001</v>
      </c>
      <c r="V262" s="55">
        <f t="shared" si="6"/>
        <v>13450906.44778146</v>
      </c>
      <c r="W262" s="86">
        <f t="shared" si="7"/>
        <v>1120909</v>
      </c>
    </row>
    <row r="263" spans="1:23" x14ac:dyDescent="0.25">
      <c r="A263" s="64">
        <v>785</v>
      </c>
      <c r="B263" s="20" t="s">
        <v>262</v>
      </c>
      <c r="C263" s="18">
        <v>2869</v>
      </c>
      <c r="D263" s="18">
        <v>10875060.110000001</v>
      </c>
      <c r="E263" s="18">
        <v>5664548.5755433757</v>
      </c>
      <c r="F263" s="18">
        <v>1439815.7793787606</v>
      </c>
      <c r="G263" s="18">
        <v>17979424.464922138</v>
      </c>
      <c r="H263" s="48">
        <v>3654.72</v>
      </c>
      <c r="I263" s="6">
        <v>10485391.68</v>
      </c>
      <c r="J263" s="6">
        <v>7494032.7849221379</v>
      </c>
      <c r="K263" s="60">
        <v>1460214.2273574253</v>
      </c>
      <c r="L263" s="18">
        <v>-359721.07431899547</v>
      </c>
      <c r="M263" s="15">
        <v>8594525.937960567</v>
      </c>
      <c r="N263" s="61">
        <v>2734147.4783375836</v>
      </c>
      <c r="O263" s="233">
        <v>11328673.416298151</v>
      </c>
      <c r="Q263" s="147"/>
      <c r="R263" s="137">
        <v>11328673.416298151</v>
      </c>
      <c r="S263" s="285">
        <v>1672589.1670495912</v>
      </c>
      <c r="T263" s="353">
        <v>-6796.8099999999977</v>
      </c>
      <c r="V263" s="55">
        <f t="shared" si="6"/>
        <v>12994465.773347741</v>
      </c>
      <c r="W263" s="86">
        <f t="shared" si="7"/>
        <v>1082872</v>
      </c>
    </row>
    <row r="264" spans="1:23" x14ac:dyDescent="0.25">
      <c r="A264" s="64">
        <v>790</v>
      </c>
      <c r="B264" s="20" t="s">
        <v>263</v>
      </c>
      <c r="C264" s="18">
        <v>24651</v>
      </c>
      <c r="D264" s="18">
        <v>92150925.909999996</v>
      </c>
      <c r="E264" s="18">
        <v>35319521.929184459</v>
      </c>
      <c r="F264" s="18">
        <v>4490459.4573477637</v>
      </c>
      <c r="G264" s="18">
        <v>131960907.29653223</v>
      </c>
      <c r="H264" s="48">
        <v>3654.72</v>
      </c>
      <c r="I264" s="6">
        <v>90092502.719999999</v>
      </c>
      <c r="J264" s="6">
        <v>41868404.57653223</v>
      </c>
      <c r="K264" s="60">
        <v>794528.16521792894</v>
      </c>
      <c r="L264" s="18">
        <v>-3777392.388165704</v>
      </c>
      <c r="M264" s="15">
        <v>38885540.353584453</v>
      </c>
      <c r="N264" s="61">
        <v>16978431.038687956</v>
      </c>
      <c r="O264" s="233">
        <v>55863971.392272413</v>
      </c>
      <c r="Q264" s="147"/>
      <c r="R264" s="137">
        <v>55863971.392272413</v>
      </c>
      <c r="S264" s="285">
        <v>12037883.120214267</v>
      </c>
      <c r="T264" s="353">
        <v>75444.591000000073</v>
      </c>
      <c r="V264" s="55">
        <f t="shared" si="6"/>
        <v>67977299.103486687</v>
      </c>
      <c r="W264" s="86">
        <f t="shared" si="7"/>
        <v>5664775</v>
      </c>
    </row>
    <row r="265" spans="1:23" x14ac:dyDescent="0.25">
      <c r="A265" s="64">
        <v>791</v>
      </c>
      <c r="B265" s="20" t="s">
        <v>264</v>
      </c>
      <c r="C265" s="18">
        <v>5301</v>
      </c>
      <c r="D265" s="18">
        <v>20660063.060000002</v>
      </c>
      <c r="E265" s="18">
        <v>9427545.6067467779</v>
      </c>
      <c r="F265" s="18">
        <v>2285542.4235612093</v>
      </c>
      <c r="G265" s="18">
        <v>32373151.090307988</v>
      </c>
      <c r="H265" s="48">
        <v>3654.72</v>
      </c>
      <c r="I265" s="6">
        <v>19373670.719999999</v>
      </c>
      <c r="J265" s="6">
        <v>12999480.370307989</v>
      </c>
      <c r="K265" s="60">
        <v>2134912.8266610783</v>
      </c>
      <c r="L265" s="18">
        <v>-773177.2435928263</v>
      </c>
      <c r="M265" s="15">
        <v>14361215.953376241</v>
      </c>
      <c r="N265" s="61">
        <v>5580128.3407908808</v>
      </c>
      <c r="O265" s="233">
        <v>19941344.294167124</v>
      </c>
      <c r="Q265" s="147"/>
      <c r="R265" s="137">
        <v>19941344.294167124</v>
      </c>
      <c r="S265" s="285">
        <v>3432788.7514881659</v>
      </c>
      <c r="T265" s="353">
        <v>-10290.370339999936</v>
      </c>
      <c r="V265" s="55">
        <f t="shared" si="6"/>
        <v>23363842.675315287</v>
      </c>
      <c r="W265" s="86">
        <f t="shared" si="7"/>
        <v>1946987</v>
      </c>
    </row>
    <row r="266" spans="1:23" x14ac:dyDescent="0.25">
      <c r="A266" s="64">
        <v>831</v>
      </c>
      <c r="B266" s="20" t="s">
        <v>265</v>
      </c>
      <c r="C266" s="18">
        <v>4715</v>
      </c>
      <c r="D266" s="18">
        <v>16583753.289999999</v>
      </c>
      <c r="E266" s="18">
        <v>4456530.4887182992</v>
      </c>
      <c r="F266" s="18">
        <v>1612804.4460941399</v>
      </c>
      <c r="G266" s="18">
        <v>22653088.224812441</v>
      </c>
      <c r="H266" s="48">
        <v>3654.72</v>
      </c>
      <c r="I266" s="6">
        <v>17232004.800000001</v>
      </c>
      <c r="J266" s="6">
        <v>5421083.4248124398</v>
      </c>
      <c r="K266" s="60">
        <v>0</v>
      </c>
      <c r="L266" s="18">
        <v>-608652.71000789176</v>
      </c>
      <c r="M266" s="15">
        <v>4812430.7148045478</v>
      </c>
      <c r="N266" s="61">
        <v>771955.0953633117</v>
      </c>
      <c r="O266" s="233">
        <v>5584385.8101678593</v>
      </c>
      <c r="Q266" s="147"/>
      <c r="R266" s="137">
        <v>5584385.8101678593</v>
      </c>
      <c r="S266" s="285">
        <v>1882059.573559935</v>
      </c>
      <c r="T266" s="353">
        <v>-305108.80090000003</v>
      </c>
      <c r="V266" s="55">
        <f t="shared" si="6"/>
        <v>7161336.5828277944</v>
      </c>
      <c r="W266" s="86">
        <f t="shared" si="7"/>
        <v>596778</v>
      </c>
    </row>
    <row r="267" spans="1:23" x14ac:dyDescent="0.25">
      <c r="A267" s="64">
        <v>832</v>
      </c>
      <c r="B267" s="20" t="s">
        <v>266</v>
      </c>
      <c r="C267" s="18">
        <v>4024</v>
      </c>
      <c r="D267" s="18">
        <v>14669127.9</v>
      </c>
      <c r="E267" s="18">
        <v>7335990.9862507647</v>
      </c>
      <c r="F267" s="18">
        <v>2492835.3425573786</v>
      </c>
      <c r="G267" s="18">
        <v>24497954.228808142</v>
      </c>
      <c r="H267" s="48">
        <v>3654.72</v>
      </c>
      <c r="I267" s="6">
        <v>14706593.279999999</v>
      </c>
      <c r="J267" s="6">
        <v>9791360.9488081429</v>
      </c>
      <c r="K267" s="60">
        <v>4352131.82047599</v>
      </c>
      <c r="L267" s="18">
        <v>-560386.3544610024</v>
      </c>
      <c r="M267" s="15">
        <v>13583106.41482313</v>
      </c>
      <c r="N267" s="61">
        <v>3771756.4074407956</v>
      </c>
      <c r="O267" s="233">
        <v>17354862.822263926</v>
      </c>
      <c r="Q267" s="147"/>
      <c r="R267" s="137">
        <v>17354862.822263926</v>
      </c>
      <c r="S267" s="285">
        <v>2159204.0960068568</v>
      </c>
      <c r="T267" s="353">
        <v>-13661.588100000001</v>
      </c>
      <c r="V267" s="55">
        <f t="shared" si="6"/>
        <v>19500405.33017078</v>
      </c>
      <c r="W267" s="86">
        <f t="shared" si="7"/>
        <v>1625034</v>
      </c>
    </row>
    <row r="268" spans="1:23" x14ac:dyDescent="0.25">
      <c r="A268" s="64">
        <v>833</v>
      </c>
      <c r="B268" s="20" t="s">
        <v>267</v>
      </c>
      <c r="C268" s="18">
        <v>1662</v>
      </c>
      <c r="D268" s="18">
        <v>6321708.0800000001</v>
      </c>
      <c r="E268" s="18">
        <v>2340494.7725877818</v>
      </c>
      <c r="F268" s="18">
        <v>496821.73097576876</v>
      </c>
      <c r="G268" s="18">
        <v>9159024.5835635513</v>
      </c>
      <c r="H268" s="48">
        <v>3654.72</v>
      </c>
      <c r="I268" s="6">
        <v>6074144.6399999997</v>
      </c>
      <c r="J268" s="6">
        <v>3084879.9435635516</v>
      </c>
      <c r="K268" s="60">
        <v>38707.684622039938</v>
      </c>
      <c r="L268" s="18">
        <v>-149358.37385934807</v>
      </c>
      <c r="M268" s="15">
        <v>2974229.2543262434</v>
      </c>
      <c r="N268" s="61">
        <v>937217.86489484541</v>
      </c>
      <c r="O268" s="233">
        <v>3911447.1192210889</v>
      </c>
      <c r="Q268" s="147"/>
      <c r="R268" s="137">
        <v>3911447.1192210889</v>
      </c>
      <c r="S268" s="285">
        <v>896885.15541959088</v>
      </c>
      <c r="T268" s="353">
        <v>171279.61200000002</v>
      </c>
      <c r="V268" s="55">
        <f t="shared" si="6"/>
        <v>4979611.8866406791</v>
      </c>
      <c r="W268" s="86">
        <f t="shared" si="7"/>
        <v>414968</v>
      </c>
    </row>
    <row r="269" spans="1:23" x14ac:dyDescent="0.25">
      <c r="A269" s="64">
        <v>834</v>
      </c>
      <c r="B269" s="20" t="s">
        <v>268</v>
      </c>
      <c r="C269" s="18">
        <v>6081</v>
      </c>
      <c r="D269" s="18">
        <v>22174378.280000001</v>
      </c>
      <c r="E269" s="18">
        <v>7245523.5230073566</v>
      </c>
      <c r="F269" s="18">
        <v>1173226.1189554308</v>
      </c>
      <c r="G269" s="18">
        <v>30593127.921962786</v>
      </c>
      <c r="H269" s="48">
        <v>3654.72</v>
      </c>
      <c r="I269" s="6">
        <v>22224352.32</v>
      </c>
      <c r="J269" s="6">
        <v>8368775.6019627862</v>
      </c>
      <c r="K269" s="60">
        <v>95017.16551578349</v>
      </c>
      <c r="L269" s="18">
        <v>-942581.3733555685</v>
      </c>
      <c r="M269" s="15">
        <v>7521211.394123002</v>
      </c>
      <c r="N269" s="61">
        <v>2945629.3068799288</v>
      </c>
      <c r="O269" s="233">
        <v>10466840.701002931</v>
      </c>
      <c r="Q269" s="147"/>
      <c r="R269" s="137">
        <v>10466840.701002931</v>
      </c>
      <c r="S269" s="285">
        <v>3029817.6600308772</v>
      </c>
      <c r="T269" s="353">
        <v>-161111.58424</v>
      </c>
      <c r="V269" s="55">
        <f t="shared" si="6"/>
        <v>13335546.776793808</v>
      </c>
      <c r="W269" s="86">
        <f t="shared" si="7"/>
        <v>1111296</v>
      </c>
    </row>
    <row r="270" spans="1:23" x14ac:dyDescent="0.25">
      <c r="A270" s="64">
        <v>837</v>
      </c>
      <c r="B270" s="20" t="s">
        <v>269</v>
      </c>
      <c r="C270" s="18">
        <v>235239</v>
      </c>
      <c r="D270" s="18">
        <v>724241310.99000001</v>
      </c>
      <c r="E270" s="18">
        <v>251328616.10265648</v>
      </c>
      <c r="F270" s="18">
        <v>65546439.31660495</v>
      </c>
      <c r="G270" s="18">
        <v>1041116366.4092615</v>
      </c>
      <c r="H270" s="48">
        <v>3654.72</v>
      </c>
      <c r="I270" s="6">
        <v>859732678.07999992</v>
      </c>
      <c r="J270" s="6">
        <v>181383688.32926154</v>
      </c>
      <c r="K270" s="60">
        <v>12686516.625041053</v>
      </c>
      <c r="L270" s="18">
        <v>-44940840.672988288</v>
      </c>
      <c r="M270" s="15">
        <v>149129364.28131431</v>
      </c>
      <c r="N270" s="61">
        <v>10571287.184535781</v>
      </c>
      <c r="O270" s="233">
        <v>159700651.46585009</v>
      </c>
      <c r="Q270" s="147"/>
      <c r="R270" s="137">
        <v>159700651.46585009</v>
      </c>
      <c r="S270" s="285">
        <v>95846478.713667363</v>
      </c>
      <c r="T270" s="353">
        <v>-9560647.1466939915</v>
      </c>
      <c r="V270" s="55">
        <f t="shared" si="6"/>
        <v>245986483.03282344</v>
      </c>
      <c r="W270" s="86">
        <f t="shared" si="7"/>
        <v>20498874</v>
      </c>
    </row>
    <row r="271" spans="1:23" x14ac:dyDescent="0.25">
      <c r="A271" s="64">
        <v>844</v>
      </c>
      <c r="B271" s="20" t="s">
        <v>270</v>
      </c>
      <c r="C271" s="18">
        <v>1567</v>
      </c>
      <c r="D271" s="18">
        <v>5862270.3200000003</v>
      </c>
      <c r="E271" s="18">
        <v>3852094.4856596543</v>
      </c>
      <c r="F271" s="18">
        <v>550759.1771310867</v>
      </c>
      <c r="G271" s="18">
        <v>10265123.982790742</v>
      </c>
      <c r="H271" s="48">
        <v>3654.72</v>
      </c>
      <c r="I271" s="6">
        <v>5726946.2399999993</v>
      </c>
      <c r="J271" s="6">
        <v>4538177.7427907428</v>
      </c>
      <c r="K271" s="60">
        <v>219154.54584251379</v>
      </c>
      <c r="L271" s="18">
        <v>-213052.15888400207</v>
      </c>
      <c r="M271" s="15">
        <v>4544280.1297492543</v>
      </c>
      <c r="N271" s="61">
        <v>1751394.7961168706</v>
      </c>
      <c r="O271" s="233">
        <v>6295674.9258661252</v>
      </c>
      <c r="Q271" s="147"/>
      <c r="R271" s="137">
        <v>6295674.9258661252</v>
      </c>
      <c r="S271" s="285">
        <v>1008782.8821817497</v>
      </c>
      <c r="T271" s="353">
        <v>-74112.416239999991</v>
      </c>
      <c r="V271" s="55">
        <f t="shared" si="6"/>
        <v>7230345.3918078747</v>
      </c>
      <c r="W271" s="86">
        <f t="shared" si="7"/>
        <v>602529</v>
      </c>
    </row>
    <row r="272" spans="1:23" x14ac:dyDescent="0.25">
      <c r="A272" s="64">
        <v>845</v>
      </c>
      <c r="B272" s="20" t="s">
        <v>271</v>
      </c>
      <c r="C272" s="18">
        <v>3062</v>
      </c>
      <c r="D272" s="18">
        <v>11958866.58</v>
      </c>
      <c r="E272" s="18">
        <v>4174903.7171524549</v>
      </c>
      <c r="F272" s="18">
        <v>1663806.189286856</v>
      </c>
      <c r="G272" s="18">
        <v>17797576.48643931</v>
      </c>
      <c r="H272" s="48">
        <v>3654.72</v>
      </c>
      <c r="I272" s="6">
        <v>11190752.639999999</v>
      </c>
      <c r="J272" s="6">
        <v>6606823.8464393113</v>
      </c>
      <c r="K272" s="60">
        <v>568862.41431388666</v>
      </c>
      <c r="L272" s="18">
        <v>-233254.32926880624</v>
      </c>
      <c r="M272" s="15">
        <v>6942431.931484391</v>
      </c>
      <c r="N272" s="61">
        <v>2409896.2452114616</v>
      </c>
      <c r="O272" s="233">
        <v>9352328.1766958535</v>
      </c>
      <c r="Q272" s="147"/>
      <c r="R272" s="137">
        <v>9352328.1766958535</v>
      </c>
      <c r="S272" s="285">
        <v>1568606.5031921763</v>
      </c>
      <c r="T272" s="353">
        <v>42140.221999999994</v>
      </c>
      <c r="V272" s="55">
        <f t="shared" si="6"/>
        <v>10963074.90188803</v>
      </c>
      <c r="W272" s="86">
        <f t="shared" si="7"/>
        <v>913590</v>
      </c>
    </row>
    <row r="273" spans="1:23" x14ac:dyDescent="0.25">
      <c r="A273" s="64">
        <v>846</v>
      </c>
      <c r="B273" s="20" t="s">
        <v>272</v>
      </c>
      <c r="C273" s="18">
        <v>5158</v>
      </c>
      <c r="D273" s="18">
        <v>20328970.859999999</v>
      </c>
      <c r="E273" s="18">
        <v>8833939.0643490385</v>
      </c>
      <c r="F273" s="18">
        <v>981498.11739238538</v>
      </c>
      <c r="G273" s="18">
        <v>30144408.041741423</v>
      </c>
      <c r="H273" s="48">
        <v>3654.72</v>
      </c>
      <c r="I273" s="6">
        <v>18851045.759999998</v>
      </c>
      <c r="J273" s="6">
        <v>11293362.281741425</v>
      </c>
      <c r="K273" s="60">
        <v>181081.31943018158</v>
      </c>
      <c r="L273" s="18">
        <v>-788256.19201160851</v>
      </c>
      <c r="M273" s="15">
        <v>10686187.409159999</v>
      </c>
      <c r="N273" s="61">
        <v>4992574.9069747534</v>
      </c>
      <c r="O273" s="233">
        <v>15678762.316134753</v>
      </c>
      <c r="Q273" s="147"/>
      <c r="R273" s="137">
        <v>15678762.316134753</v>
      </c>
      <c r="S273" s="285">
        <v>3151599.6993752937</v>
      </c>
      <c r="T273" s="353">
        <v>33780.145699999994</v>
      </c>
      <c r="V273" s="55">
        <f t="shared" ref="V273:V336" si="8">R273+S273+T273</f>
        <v>18864142.161210045</v>
      </c>
      <c r="W273" s="86">
        <f t="shared" ref="W273:W336" si="9">ROUND(V273/12,0)</f>
        <v>1572012</v>
      </c>
    </row>
    <row r="274" spans="1:23" x14ac:dyDescent="0.25">
      <c r="A274" s="64">
        <v>848</v>
      </c>
      <c r="B274" s="20" t="s">
        <v>273</v>
      </c>
      <c r="C274" s="18">
        <v>4482</v>
      </c>
      <c r="D274" s="18">
        <v>15808883.199999999</v>
      </c>
      <c r="E274" s="18">
        <v>8436865.3287372626</v>
      </c>
      <c r="F274" s="18">
        <v>1845218.4656931697</v>
      </c>
      <c r="G274" s="18">
        <v>26090966.99443043</v>
      </c>
      <c r="H274" s="48">
        <v>3654.72</v>
      </c>
      <c r="I274" s="6">
        <v>16380455.039999999</v>
      </c>
      <c r="J274" s="6">
        <v>9710511.9544304311</v>
      </c>
      <c r="K274" s="60">
        <v>310165.73320011969</v>
      </c>
      <c r="L274" s="18">
        <v>-117664.66154637921</v>
      </c>
      <c r="M274" s="15">
        <v>9903013.0260841716</v>
      </c>
      <c r="N274" s="61">
        <v>4604892.2501370618</v>
      </c>
      <c r="O274" s="233">
        <v>14507905.276221234</v>
      </c>
      <c r="Q274" s="147"/>
      <c r="R274" s="137">
        <v>14507905.276221234</v>
      </c>
      <c r="S274" s="285">
        <v>2675834.5855397223</v>
      </c>
      <c r="T274" s="353">
        <v>-83627.950240000006</v>
      </c>
      <c r="V274" s="55">
        <f t="shared" si="8"/>
        <v>17100111.911520954</v>
      </c>
      <c r="W274" s="86">
        <f t="shared" si="9"/>
        <v>1425009</v>
      </c>
    </row>
    <row r="275" spans="1:23" x14ac:dyDescent="0.25">
      <c r="A275" s="64">
        <v>849</v>
      </c>
      <c r="B275" s="20" t="s">
        <v>274</v>
      </c>
      <c r="C275" s="18">
        <v>3112</v>
      </c>
      <c r="D275" s="18">
        <v>12496334.189999999</v>
      </c>
      <c r="E275" s="18">
        <v>4223765.9563180581</v>
      </c>
      <c r="F275" s="18">
        <v>785354.92449391377</v>
      </c>
      <c r="G275" s="18">
        <v>17505455.070811972</v>
      </c>
      <c r="H275" s="48">
        <v>3654.72</v>
      </c>
      <c r="I275" s="6">
        <v>11373488.639999999</v>
      </c>
      <c r="J275" s="6">
        <v>6131966.4308119733</v>
      </c>
      <c r="K275" s="60">
        <v>169761.42768163219</v>
      </c>
      <c r="L275" s="18">
        <v>-402892.59838418616</v>
      </c>
      <c r="M275" s="15">
        <v>5898835.260109419</v>
      </c>
      <c r="N275" s="61">
        <v>3315780.640599553</v>
      </c>
      <c r="O275" s="233">
        <v>9214615.9007089715</v>
      </c>
      <c r="Q275" s="147"/>
      <c r="R275" s="137">
        <v>9214615.9007089715</v>
      </c>
      <c r="S275" s="285">
        <v>1838484.8028650326</v>
      </c>
      <c r="T275" s="353">
        <v>165842.16400000002</v>
      </c>
      <c r="V275" s="55">
        <f t="shared" si="8"/>
        <v>11218942.867574004</v>
      </c>
      <c r="W275" s="86">
        <f t="shared" si="9"/>
        <v>934912</v>
      </c>
    </row>
    <row r="276" spans="1:23" x14ac:dyDescent="0.25">
      <c r="A276" s="64">
        <v>850</v>
      </c>
      <c r="B276" s="20" t="s">
        <v>275</v>
      </c>
      <c r="C276" s="18">
        <v>2406</v>
      </c>
      <c r="D276" s="18">
        <v>9095132.0800000001</v>
      </c>
      <c r="E276" s="18">
        <v>2961457.9434962808</v>
      </c>
      <c r="F276" s="18">
        <v>544449.36735372781</v>
      </c>
      <c r="G276" s="18">
        <v>12601039.390850009</v>
      </c>
      <c r="H276" s="48">
        <v>3654.72</v>
      </c>
      <c r="I276" s="6">
        <v>8793256.3200000003</v>
      </c>
      <c r="J276" s="6">
        <v>3807783.0708500091</v>
      </c>
      <c r="K276" s="60">
        <v>39271.108613172444</v>
      </c>
      <c r="L276" s="18">
        <v>-127928.96699980527</v>
      </c>
      <c r="M276" s="15">
        <v>3719125.2124633766</v>
      </c>
      <c r="N276" s="61">
        <v>1626919.675507305</v>
      </c>
      <c r="O276" s="233">
        <v>5346044.8879706813</v>
      </c>
      <c r="Q276" s="147"/>
      <c r="R276" s="137">
        <v>5346044.8879706813</v>
      </c>
      <c r="S276" s="285">
        <v>1151275.204458484</v>
      </c>
      <c r="T276" s="353">
        <v>223084.89782000001</v>
      </c>
      <c r="V276" s="55">
        <f t="shared" si="8"/>
        <v>6720404.9902491644</v>
      </c>
      <c r="W276" s="86">
        <f t="shared" si="9"/>
        <v>560034</v>
      </c>
    </row>
    <row r="277" spans="1:23" x14ac:dyDescent="0.25">
      <c r="A277" s="64">
        <v>851</v>
      </c>
      <c r="B277" s="20" t="s">
        <v>276</v>
      </c>
      <c r="C277" s="18">
        <v>21875</v>
      </c>
      <c r="D277" s="18">
        <v>77382916.689999998</v>
      </c>
      <c r="E277" s="18">
        <v>24899380.821044419</v>
      </c>
      <c r="F277" s="18">
        <v>4683910.0768025536</v>
      </c>
      <c r="G277" s="18">
        <v>106966207.58784696</v>
      </c>
      <c r="H277" s="48">
        <v>3654.72</v>
      </c>
      <c r="I277" s="6">
        <v>79947000</v>
      </c>
      <c r="J277" s="6">
        <v>27019207.587846965</v>
      </c>
      <c r="K277" s="60">
        <v>1076879.3600331324</v>
      </c>
      <c r="L277" s="18">
        <v>-3425488.3786604945</v>
      </c>
      <c r="M277" s="15">
        <v>24670598.569219604</v>
      </c>
      <c r="N277" s="61">
        <v>8333585.2125229593</v>
      </c>
      <c r="O277" s="233">
        <v>33004183.781742565</v>
      </c>
      <c r="Q277" s="147"/>
      <c r="R277" s="137">
        <v>33004183.781742565</v>
      </c>
      <c r="S277" s="285">
        <v>9008821.6126623601</v>
      </c>
      <c r="T277" s="353">
        <v>135637.14036000002</v>
      </c>
      <c r="V277" s="55">
        <f t="shared" si="8"/>
        <v>42148642.534764923</v>
      </c>
      <c r="W277" s="86">
        <f t="shared" si="9"/>
        <v>3512387</v>
      </c>
    </row>
    <row r="278" spans="1:23" x14ac:dyDescent="0.25">
      <c r="A278" s="64">
        <v>853</v>
      </c>
      <c r="B278" s="20" t="s">
        <v>277</v>
      </c>
      <c r="C278" s="18">
        <v>191331</v>
      </c>
      <c r="D278" s="18">
        <v>595616587.82000005</v>
      </c>
      <c r="E278" s="18">
        <v>208033575.32833892</v>
      </c>
      <c r="F278" s="18">
        <v>77991856.013320491</v>
      </c>
      <c r="G278" s="18">
        <v>881642019.16165948</v>
      </c>
      <c r="H278" s="48">
        <v>3654.72</v>
      </c>
      <c r="I278" s="6">
        <v>699261232.31999993</v>
      </c>
      <c r="J278" s="6">
        <v>182380786.84165955</v>
      </c>
      <c r="K278" s="60">
        <v>10484198.619757369</v>
      </c>
      <c r="L278" s="18">
        <v>-37925819.190899007</v>
      </c>
      <c r="M278" s="15">
        <v>154939166.27051789</v>
      </c>
      <c r="N278" s="61">
        <v>-715643.65734761127</v>
      </c>
      <c r="O278" s="233">
        <v>154223522.61317027</v>
      </c>
      <c r="Q278" s="147"/>
      <c r="R278" s="137">
        <v>154223522.61317027</v>
      </c>
      <c r="S278" s="285">
        <v>83055953.573287427</v>
      </c>
      <c r="T278" s="353">
        <v>-2772409.2834659945</v>
      </c>
      <c r="V278" s="55">
        <f t="shared" si="8"/>
        <v>234507066.90299171</v>
      </c>
      <c r="W278" s="86">
        <f t="shared" si="9"/>
        <v>19542256</v>
      </c>
    </row>
    <row r="279" spans="1:23" x14ac:dyDescent="0.25">
      <c r="A279" s="64">
        <v>854</v>
      </c>
      <c r="B279" s="20" t="s">
        <v>278</v>
      </c>
      <c r="C279" s="18">
        <v>3438</v>
      </c>
      <c r="D279" s="18">
        <v>12807687</v>
      </c>
      <c r="E279" s="18">
        <v>6275032.5552282128</v>
      </c>
      <c r="F279" s="18">
        <v>1894687.9519118224</v>
      </c>
      <c r="G279" s="18">
        <v>20977407.507140033</v>
      </c>
      <c r="H279" s="48">
        <v>3654.72</v>
      </c>
      <c r="I279" s="6">
        <v>12564927.359999999</v>
      </c>
      <c r="J279" s="6">
        <v>8412480.1471400335</v>
      </c>
      <c r="K279" s="60">
        <v>3835028.4148035478</v>
      </c>
      <c r="L279" s="18">
        <v>-649957.41328617767</v>
      </c>
      <c r="M279" s="15">
        <v>11597551.148657404</v>
      </c>
      <c r="N279" s="61">
        <v>2699050.9716296392</v>
      </c>
      <c r="O279" s="233">
        <v>14296602.120287042</v>
      </c>
      <c r="Q279" s="147"/>
      <c r="R279" s="137">
        <v>14296602.120287042</v>
      </c>
      <c r="S279" s="285">
        <v>1931542.3615252639</v>
      </c>
      <c r="T279" s="353">
        <v>-42915.058339999996</v>
      </c>
      <c r="V279" s="55">
        <f t="shared" si="8"/>
        <v>16185229.423472306</v>
      </c>
      <c r="W279" s="86">
        <f t="shared" si="9"/>
        <v>1348769</v>
      </c>
    </row>
    <row r="280" spans="1:23" x14ac:dyDescent="0.25">
      <c r="A280" s="64">
        <v>857</v>
      </c>
      <c r="B280" s="20" t="s">
        <v>279</v>
      </c>
      <c r="C280" s="18">
        <v>2551</v>
      </c>
      <c r="D280" s="18">
        <v>8868369.1500000004</v>
      </c>
      <c r="E280" s="18">
        <v>5400447.6368160071</v>
      </c>
      <c r="F280" s="18">
        <v>920394.0537260425</v>
      </c>
      <c r="G280" s="18">
        <v>15189210.84054205</v>
      </c>
      <c r="H280" s="48">
        <v>3654.72</v>
      </c>
      <c r="I280" s="6">
        <v>9323190.7199999988</v>
      </c>
      <c r="J280" s="6">
        <v>5866020.1205420513</v>
      </c>
      <c r="K280" s="60">
        <v>250012.47693251603</v>
      </c>
      <c r="L280" s="18">
        <v>-287045.80365417805</v>
      </c>
      <c r="M280" s="15">
        <v>5828986.7938203895</v>
      </c>
      <c r="N280" s="61">
        <v>2569916.5109896702</v>
      </c>
      <c r="O280" s="233">
        <v>8398903.3048100602</v>
      </c>
      <c r="Q280" s="147"/>
      <c r="R280" s="137">
        <v>8398903.3048100602</v>
      </c>
      <c r="S280" s="285">
        <v>1506214.0347767891</v>
      </c>
      <c r="T280" s="353">
        <v>848989.53710000019</v>
      </c>
      <c r="V280" s="55">
        <f t="shared" si="8"/>
        <v>10754106.876686851</v>
      </c>
      <c r="W280" s="86">
        <f t="shared" si="9"/>
        <v>896176</v>
      </c>
    </row>
    <row r="281" spans="1:23" x14ac:dyDescent="0.25">
      <c r="A281" s="64">
        <v>858</v>
      </c>
      <c r="B281" s="20" t="s">
        <v>280</v>
      </c>
      <c r="C281" s="18">
        <v>38664</v>
      </c>
      <c r="D281" s="18">
        <v>132304089.37</v>
      </c>
      <c r="E281" s="18">
        <v>37063146.825473711</v>
      </c>
      <c r="F281" s="18">
        <v>7552160.4137385646</v>
      </c>
      <c r="G281" s="18">
        <v>176919396.60921231</v>
      </c>
      <c r="H281" s="48">
        <v>3654.72</v>
      </c>
      <c r="I281" s="6">
        <v>141306094.07999998</v>
      </c>
      <c r="J281" s="6">
        <v>35613302.529212326</v>
      </c>
      <c r="K281" s="60">
        <v>989810.90211461054</v>
      </c>
      <c r="L281" s="18">
        <v>-6639280.8497707564</v>
      </c>
      <c r="M281" s="15">
        <v>29963832.581556179</v>
      </c>
      <c r="N281" s="61">
        <v>-9744577.1882915236</v>
      </c>
      <c r="O281" s="233">
        <v>20219255.393264655</v>
      </c>
      <c r="Q281" s="147"/>
      <c r="R281" s="137">
        <v>20219255.393264655</v>
      </c>
      <c r="S281" s="285">
        <v>11676128.802328341</v>
      </c>
      <c r="T281" s="353">
        <v>1015773.7389659996</v>
      </c>
      <c r="V281" s="55">
        <f t="shared" si="8"/>
        <v>32911157.934558995</v>
      </c>
      <c r="W281" s="86">
        <f t="shared" si="9"/>
        <v>2742596</v>
      </c>
    </row>
    <row r="282" spans="1:23" x14ac:dyDescent="0.25">
      <c r="A282" s="64">
        <v>859</v>
      </c>
      <c r="B282" s="20" t="s">
        <v>281</v>
      </c>
      <c r="C282" s="18">
        <v>6758</v>
      </c>
      <c r="D282" s="18">
        <v>29310852.110000003</v>
      </c>
      <c r="E282" s="18">
        <v>6523523.4113979079</v>
      </c>
      <c r="F282" s="18">
        <v>991934.99602354888</v>
      </c>
      <c r="G282" s="18">
        <v>36826310.517421462</v>
      </c>
      <c r="H282" s="48">
        <v>3654.72</v>
      </c>
      <c r="I282" s="6">
        <v>24698597.759999998</v>
      </c>
      <c r="J282" s="6">
        <v>12127712.757421464</v>
      </c>
      <c r="K282" s="60">
        <v>76313.863625909624</v>
      </c>
      <c r="L282" s="18">
        <v>-836115.01665574056</v>
      </c>
      <c r="M282" s="15">
        <v>11367911.604391633</v>
      </c>
      <c r="N282" s="61">
        <v>6966137.1112846183</v>
      </c>
      <c r="O282" s="233">
        <v>18334048.715676252</v>
      </c>
      <c r="Q282" s="147"/>
      <c r="R282" s="137">
        <v>18334048.715676252</v>
      </c>
      <c r="S282" s="285">
        <v>2600640.158091112</v>
      </c>
      <c r="T282" s="353">
        <v>74071.635380000022</v>
      </c>
      <c r="V282" s="55">
        <f t="shared" si="8"/>
        <v>21008760.509147365</v>
      </c>
      <c r="W282" s="86">
        <f t="shared" si="9"/>
        <v>1750730</v>
      </c>
    </row>
    <row r="283" spans="1:23" x14ac:dyDescent="0.25">
      <c r="A283" s="64">
        <v>886</v>
      </c>
      <c r="B283" s="20" t="s">
        <v>282</v>
      </c>
      <c r="C283" s="18">
        <v>13021</v>
      </c>
      <c r="D283" s="18">
        <v>46793687.869999997</v>
      </c>
      <c r="E283" s="18">
        <v>14040906.980081126</v>
      </c>
      <c r="F283" s="18">
        <v>1884511.538449531</v>
      </c>
      <c r="G283" s="18">
        <v>62719106.388530657</v>
      </c>
      <c r="H283" s="48">
        <v>3654.72</v>
      </c>
      <c r="I283" s="6">
        <v>47588109.119999997</v>
      </c>
      <c r="J283" s="6">
        <v>15130997.268530659</v>
      </c>
      <c r="K283" s="60">
        <v>254336.09967046653</v>
      </c>
      <c r="L283" s="18">
        <v>-1577151.2848946315</v>
      </c>
      <c r="M283" s="15">
        <v>13808182.083306493</v>
      </c>
      <c r="N283" s="61">
        <v>4248105.0643047057</v>
      </c>
      <c r="O283" s="233">
        <v>18056287.147611201</v>
      </c>
      <c r="Q283" s="147"/>
      <c r="R283" s="137">
        <v>18056287.147611201</v>
      </c>
      <c r="S283" s="285">
        <v>5299533.5808146801</v>
      </c>
      <c r="T283" s="353">
        <v>187998.40523799992</v>
      </c>
      <c r="V283" s="55">
        <f t="shared" si="8"/>
        <v>23543819.133663882</v>
      </c>
      <c r="W283" s="86">
        <f t="shared" si="9"/>
        <v>1961985</v>
      </c>
    </row>
    <row r="284" spans="1:23" x14ac:dyDescent="0.25">
      <c r="A284" s="64">
        <v>887</v>
      </c>
      <c r="B284" s="20" t="s">
        <v>283</v>
      </c>
      <c r="C284" s="18">
        <v>4792</v>
      </c>
      <c r="D284" s="18">
        <v>17985965.759999998</v>
      </c>
      <c r="E284" s="18">
        <v>6750194.9422497777</v>
      </c>
      <c r="F284" s="18">
        <v>1243737.9649342252</v>
      </c>
      <c r="G284" s="18">
        <v>25979898.667184003</v>
      </c>
      <c r="H284" s="48">
        <v>3654.72</v>
      </c>
      <c r="I284" s="6">
        <v>17513418.239999998</v>
      </c>
      <c r="J284" s="6">
        <v>8466480.4271840043</v>
      </c>
      <c r="K284" s="60">
        <v>138176.00809914389</v>
      </c>
      <c r="L284" s="18">
        <v>-654023.49775016843</v>
      </c>
      <c r="M284" s="15">
        <v>7950632.93753298</v>
      </c>
      <c r="N284" s="61">
        <v>4395191.9788612025</v>
      </c>
      <c r="O284" s="233">
        <v>12345824.916394182</v>
      </c>
      <c r="Q284" s="147"/>
      <c r="R284" s="137">
        <v>12345824.916394182</v>
      </c>
      <c r="S284" s="285">
        <v>2842475.1776174787</v>
      </c>
      <c r="T284" s="353">
        <v>350932.89391999989</v>
      </c>
      <c r="V284" s="55">
        <f t="shared" si="8"/>
        <v>15539232.987931661</v>
      </c>
      <c r="W284" s="86">
        <f t="shared" si="9"/>
        <v>1294936</v>
      </c>
    </row>
    <row r="285" spans="1:23" x14ac:dyDescent="0.25">
      <c r="A285" s="64">
        <v>889</v>
      </c>
      <c r="B285" s="20" t="s">
        <v>284</v>
      </c>
      <c r="C285" s="18">
        <v>2702</v>
      </c>
      <c r="D285" s="18">
        <v>10649355.57</v>
      </c>
      <c r="E285" s="18">
        <v>5091042.9258195087</v>
      </c>
      <c r="F285" s="18">
        <v>1647420.5986898481</v>
      </c>
      <c r="G285" s="18">
        <v>17387819.094509356</v>
      </c>
      <c r="H285" s="48">
        <v>3654.72</v>
      </c>
      <c r="I285" s="6">
        <v>9875053.4399999995</v>
      </c>
      <c r="J285" s="6">
        <v>7512765.6545093562</v>
      </c>
      <c r="K285" s="60">
        <v>341902.02264732053</v>
      </c>
      <c r="L285" s="18">
        <v>-336521.0970710137</v>
      </c>
      <c r="M285" s="15">
        <v>7518146.5800856631</v>
      </c>
      <c r="N285" s="61">
        <v>2612196.2053560158</v>
      </c>
      <c r="O285" s="233">
        <v>10130342.785441678</v>
      </c>
      <c r="Q285" s="147"/>
      <c r="R285" s="137">
        <v>10130342.785441678</v>
      </c>
      <c r="S285" s="285">
        <v>1514722.6883059668</v>
      </c>
      <c r="T285" s="353">
        <v>133489.34840000002</v>
      </c>
      <c r="V285" s="55">
        <f t="shared" si="8"/>
        <v>11778554.822147645</v>
      </c>
      <c r="W285" s="86">
        <f t="shared" si="9"/>
        <v>981546</v>
      </c>
    </row>
    <row r="286" spans="1:23" x14ac:dyDescent="0.25">
      <c r="A286" s="64">
        <v>890</v>
      </c>
      <c r="B286" s="20" t="s">
        <v>285</v>
      </c>
      <c r="C286" s="18">
        <v>1232</v>
      </c>
      <c r="D286" s="18">
        <v>4446535.91</v>
      </c>
      <c r="E286" s="18">
        <v>1333608.3416195447</v>
      </c>
      <c r="F286" s="18">
        <v>1212549.7640853634</v>
      </c>
      <c r="G286" s="18">
        <v>6992694.0157049084</v>
      </c>
      <c r="H286" s="48">
        <v>3654.72</v>
      </c>
      <c r="I286" s="6">
        <v>4502615.04</v>
      </c>
      <c r="J286" s="6">
        <v>2490078.9757049084</v>
      </c>
      <c r="K286" s="60">
        <v>3050969.5337242535</v>
      </c>
      <c r="L286" s="18">
        <v>201153.38893035264</v>
      </c>
      <c r="M286" s="15">
        <v>5742201.8983595148</v>
      </c>
      <c r="N286" s="61">
        <v>787541.06993160793</v>
      </c>
      <c r="O286" s="233">
        <v>6529742.9682911225</v>
      </c>
      <c r="Q286" s="147"/>
      <c r="R286" s="137">
        <v>6529742.9682911225</v>
      </c>
      <c r="S286" s="285">
        <v>660104.50584996201</v>
      </c>
      <c r="T286" s="353">
        <v>27187.240000000005</v>
      </c>
      <c r="V286" s="55">
        <f t="shared" si="8"/>
        <v>7217034.7141410848</v>
      </c>
      <c r="W286" s="86">
        <f t="shared" si="9"/>
        <v>601420</v>
      </c>
    </row>
    <row r="287" spans="1:23" x14ac:dyDescent="0.25">
      <c r="A287" s="64">
        <v>892</v>
      </c>
      <c r="B287" s="20" t="s">
        <v>286</v>
      </c>
      <c r="C287" s="18">
        <v>3783</v>
      </c>
      <c r="D287" s="18">
        <v>15169915.859999999</v>
      </c>
      <c r="E287" s="18">
        <v>3869081.061909942</v>
      </c>
      <c r="F287" s="18">
        <v>683217.8096824754</v>
      </c>
      <c r="G287" s="18">
        <v>19722214.731592417</v>
      </c>
      <c r="H287" s="48">
        <v>3654.72</v>
      </c>
      <c r="I287" s="6">
        <v>13825805.76</v>
      </c>
      <c r="J287" s="6">
        <v>5896408.971592417</v>
      </c>
      <c r="K287" s="60">
        <v>53935.342508347538</v>
      </c>
      <c r="L287" s="18">
        <v>-327938.68439923623</v>
      </c>
      <c r="M287" s="15">
        <v>5622405.6297015287</v>
      </c>
      <c r="N287" s="61">
        <v>3516468.4936366375</v>
      </c>
      <c r="O287" s="233">
        <v>9138874.1233381666</v>
      </c>
      <c r="Q287" s="147"/>
      <c r="R287" s="137">
        <v>9138874.1233381666</v>
      </c>
      <c r="S287" s="285">
        <v>1601547.5907082073</v>
      </c>
      <c r="T287" s="353">
        <v>22810.094359999996</v>
      </c>
      <c r="V287" s="55">
        <f t="shared" si="8"/>
        <v>10763231.808406373</v>
      </c>
      <c r="W287" s="86">
        <f t="shared" si="9"/>
        <v>896936</v>
      </c>
    </row>
    <row r="288" spans="1:23" x14ac:dyDescent="0.25">
      <c r="A288" s="64">
        <v>893</v>
      </c>
      <c r="B288" s="20" t="s">
        <v>287</v>
      </c>
      <c r="C288" s="18">
        <v>7455</v>
      </c>
      <c r="D288" s="18">
        <v>28357518.740000002</v>
      </c>
      <c r="E288" s="18">
        <v>7985463.851857706</v>
      </c>
      <c r="F288" s="18">
        <v>3862903.7685151454</v>
      </c>
      <c r="G288" s="18">
        <v>40205886.360372856</v>
      </c>
      <c r="H288" s="48">
        <v>3654.72</v>
      </c>
      <c r="I288" s="6">
        <v>27245937.599999998</v>
      </c>
      <c r="J288" s="6">
        <v>12959948.760372858</v>
      </c>
      <c r="K288" s="60">
        <v>287827.88556082855</v>
      </c>
      <c r="L288" s="18">
        <v>-1012447.0979755252</v>
      </c>
      <c r="M288" s="15">
        <v>12235329.547958162</v>
      </c>
      <c r="N288" s="61">
        <v>4279540.8955606027</v>
      </c>
      <c r="O288" s="233">
        <v>16514870.443518765</v>
      </c>
      <c r="Q288" s="147"/>
      <c r="R288" s="137">
        <v>16514870.443518765</v>
      </c>
      <c r="S288" s="285">
        <v>4115449.556707819</v>
      </c>
      <c r="T288" s="353">
        <v>-96514.702000000005</v>
      </c>
      <c r="V288" s="55">
        <f t="shared" si="8"/>
        <v>20533805.298226584</v>
      </c>
      <c r="W288" s="86">
        <f t="shared" si="9"/>
        <v>1711150</v>
      </c>
    </row>
    <row r="289" spans="1:23" x14ac:dyDescent="0.25">
      <c r="A289" s="64">
        <v>895</v>
      </c>
      <c r="B289" s="20" t="s">
        <v>288</v>
      </c>
      <c r="C289" s="18">
        <v>15700</v>
      </c>
      <c r="D289" s="18">
        <v>53207954.340000004</v>
      </c>
      <c r="E289" s="18">
        <v>21737665.938997749</v>
      </c>
      <c r="F289" s="18">
        <v>3481006.071274315</v>
      </c>
      <c r="G289" s="18">
        <v>78426626.350272059</v>
      </c>
      <c r="H289" s="48">
        <v>3654.72</v>
      </c>
      <c r="I289" s="6">
        <v>57379104</v>
      </c>
      <c r="J289" s="6">
        <v>21047522.350272059</v>
      </c>
      <c r="K289" s="60">
        <v>953619.27724997676</v>
      </c>
      <c r="L289" s="18">
        <v>-2267538.1943949875</v>
      </c>
      <c r="M289" s="15">
        <v>19733603.433127049</v>
      </c>
      <c r="N289" s="61">
        <v>2199341.4994019251</v>
      </c>
      <c r="O289" s="233">
        <v>21932944.932528973</v>
      </c>
      <c r="Q289" s="147"/>
      <c r="R289" s="137">
        <v>21932944.932528973</v>
      </c>
      <c r="S289" s="285">
        <v>6921637.1374854138</v>
      </c>
      <c r="T289" s="353">
        <v>164414.83390000006</v>
      </c>
      <c r="V289" s="55">
        <f t="shared" si="8"/>
        <v>29018996.903914388</v>
      </c>
      <c r="W289" s="86">
        <f t="shared" si="9"/>
        <v>2418250</v>
      </c>
    </row>
    <row r="290" spans="1:23" x14ac:dyDescent="0.25">
      <c r="A290" s="64">
        <v>905</v>
      </c>
      <c r="B290" s="20" t="s">
        <v>289</v>
      </c>
      <c r="C290" s="18">
        <v>67552</v>
      </c>
      <c r="D290" s="18">
        <v>226354397.03000003</v>
      </c>
      <c r="E290" s="18">
        <v>69918465.005227998</v>
      </c>
      <c r="F290" s="18">
        <v>24306417.215863049</v>
      </c>
      <c r="G290" s="18">
        <v>320579279.25109106</v>
      </c>
      <c r="H290" s="48">
        <v>3654.72</v>
      </c>
      <c r="I290" s="6">
        <v>246883645.44</v>
      </c>
      <c r="J290" s="6">
        <v>73695633.811091065</v>
      </c>
      <c r="K290" s="60">
        <v>3785996.0430449937</v>
      </c>
      <c r="L290" s="18">
        <v>-13069029.664947849</v>
      </c>
      <c r="M290" s="15">
        <v>64412600.189188212</v>
      </c>
      <c r="N290" s="61">
        <v>3591451.4696645248</v>
      </c>
      <c r="O290" s="233">
        <v>68004051.658852741</v>
      </c>
      <c r="Q290" s="147"/>
      <c r="R290" s="137">
        <v>68004051.658852741</v>
      </c>
      <c r="S290" s="285">
        <v>28035569.986835007</v>
      </c>
      <c r="T290" s="353">
        <v>-4775139.6463599987</v>
      </c>
      <c r="V290" s="55">
        <f t="shared" si="8"/>
        <v>91264481.999327749</v>
      </c>
      <c r="W290" s="86">
        <f t="shared" si="9"/>
        <v>7605373</v>
      </c>
    </row>
    <row r="291" spans="1:23" x14ac:dyDescent="0.25">
      <c r="A291" s="64">
        <v>908</v>
      </c>
      <c r="B291" s="20" t="s">
        <v>290</v>
      </c>
      <c r="C291" s="18">
        <v>21137</v>
      </c>
      <c r="D291" s="18">
        <v>77109002.439999998</v>
      </c>
      <c r="E291" s="18">
        <v>26856337.164559539</v>
      </c>
      <c r="F291" s="18">
        <v>3618839.5996478684</v>
      </c>
      <c r="G291" s="18">
        <v>107584179.20420741</v>
      </c>
      <c r="H291" s="48">
        <v>3654.72</v>
      </c>
      <c r="I291" s="6">
        <v>77249816.640000001</v>
      </c>
      <c r="J291" s="6">
        <v>30334362.564207405</v>
      </c>
      <c r="K291" s="60">
        <v>629628.5940836115</v>
      </c>
      <c r="L291" s="18">
        <v>-2374268.0129839908</v>
      </c>
      <c r="M291" s="15">
        <v>28589723.145307027</v>
      </c>
      <c r="N291" s="61">
        <v>4464690.9652617574</v>
      </c>
      <c r="O291" s="233">
        <v>33054414.110568784</v>
      </c>
      <c r="Q291" s="147"/>
      <c r="R291" s="137">
        <v>33054414.110568784</v>
      </c>
      <c r="S291" s="285">
        <v>7685977.9068539795</v>
      </c>
      <c r="T291" s="353">
        <v>-201539.01012000005</v>
      </c>
      <c r="V291" s="55">
        <f t="shared" si="8"/>
        <v>40538853.007302769</v>
      </c>
      <c r="W291" s="86">
        <f t="shared" si="9"/>
        <v>3378238</v>
      </c>
    </row>
    <row r="292" spans="1:23" x14ac:dyDescent="0.25">
      <c r="A292" s="64">
        <v>915</v>
      </c>
      <c r="B292" s="20" t="s">
        <v>291</v>
      </c>
      <c r="C292" s="18">
        <v>20829</v>
      </c>
      <c r="D292" s="18">
        <v>73273644.969999999</v>
      </c>
      <c r="E292" s="18">
        <v>37730848.86513143</v>
      </c>
      <c r="F292" s="18">
        <v>4721198.4481476909</v>
      </c>
      <c r="G292" s="18">
        <v>115725692.28327912</v>
      </c>
      <c r="H292" s="48">
        <v>3654.72</v>
      </c>
      <c r="I292" s="6">
        <v>76124162.879999995</v>
      </c>
      <c r="J292" s="6">
        <v>39601529.403279126</v>
      </c>
      <c r="K292" s="60">
        <v>983951.5870064107</v>
      </c>
      <c r="L292" s="18">
        <v>-3159774.4686932568</v>
      </c>
      <c r="M292" s="15">
        <v>37425706.521592282</v>
      </c>
      <c r="N292" s="61">
        <v>8596995.4642208926</v>
      </c>
      <c r="O292" s="233">
        <v>46022701.985813171</v>
      </c>
      <c r="Q292" s="147"/>
      <c r="R292" s="137">
        <v>46022701.985813171</v>
      </c>
      <c r="S292" s="285">
        <v>9197604.5817620009</v>
      </c>
      <c r="T292" s="353">
        <v>79441.115279999998</v>
      </c>
      <c r="V292" s="55">
        <f t="shared" si="8"/>
        <v>55299747.682855174</v>
      </c>
      <c r="W292" s="86">
        <f t="shared" si="9"/>
        <v>4608312</v>
      </c>
    </row>
    <row r="293" spans="1:23" x14ac:dyDescent="0.25">
      <c r="A293" s="64">
        <v>918</v>
      </c>
      <c r="B293" s="20" t="s">
        <v>292</v>
      </c>
      <c r="C293" s="18">
        <v>2285</v>
      </c>
      <c r="D293" s="18">
        <v>8389941.7000000011</v>
      </c>
      <c r="E293" s="18">
        <v>3072999.1938150241</v>
      </c>
      <c r="F293" s="18">
        <v>466282.3522466321</v>
      </c>
      <c r="G293" s="18">
        <v>11929223.246061658</v>
      </c>
      <c r="H293" s="48">
        <v>3654.72</v>
      </c>
      <c r="I293" s="6">
        <v>8351035.1999999993</v>
      </c>
      <c r="J293" s="6">
        <v>3578188.0460616592</v>
      </c>
      <c r="K293" s="60">
        <v>52105.27738087171</v>
      </c>
      <c r="L293" s="18">
        <v>-264091.42650114506</v>
      </c>
      <c r="M293" s="15">
        <v>3366201.8969413857</v>
      </c>
      <c r="N293" s="61">
        <v>1518392.1570508375</v>
      </c>
      <c r="O293" s="233">
        <v>4884594.053992223</v>
      </c>
      <c r="Q293" s="147"/>
      <c r="R293" s="137">
        <v>4884594.053992223</v>
      </c>
      <c r="S293" s="285">
        <v>1359843.9893814437</v>
      </c>
      <c r="T293" s="353">
        <v>-43499.584000000003</v>
      </c>
      <c r="V293" s="55">
        <f t="shared" si="8"/>
        <v>6200938.4593736669</v>
      </c>
      <c r="W293" s="86">
        <f t="shared" si="9"/>
        <v>516745</v>
      </c>
    </row>
    <row r="294" spans="1:23" x14ac:dyDescent="0.25">
      <c r="A294" s="64">
        <v>921</v>
      </c>
      <c r="B294" s="20" t="s">
        <v>293</v>
      </c>
      <c r="C294" s="18">
        <v>2058</v>
      </c>
      <c r="D294" s="18">
        <v>7911193.8500000006</v>
      </c>
      <c r="E294" s="18">
        <v>4997602.2180718696</v>
      </c>
      <c r="F294" s="18">
        <v>671026.51099989202</v>
      </c>
      <c r="G294" s="18">
        <v>13579822.579071762</v>
      </c>
      <c r="H294" s="48">
        <v>3654.72</v>
      </c>
      <c r="I294" s="6">
        <v>7521413.7599999998</v>
      </c>
      <c r="J294" s="6">
        <v>6058408.8190717623</v>
      </c>
      <c r="K294" s="60">
        <v>415243.52657830768</v>
      </c>
      <c r="L294" s="18">
        <v>-159359.41444144872</v>
      </c>
      <c r="M294" s="15">
        <v>6314292.9312086217</v>
      </c>
      <c r="N294" s="61">
        <v>2336856.9157863609</v>
      </c>
      <c r="O294" s="233">
        <v>8651149.846994983</v>
      </c>
      <c r="Q294" s="147"/>
      <c r="R294" s="137">
        <v>8651149.846994983</v>
      </c>
      <c r="S294" s="285">
        <v>1372444.2129413241</v>
      </c>
      <c r="T294" s="353">
        <v>143208.78670000003</v>
      </c>
      <c r="V294" s="55">
        <f t="shared" si="8"/>
        <v>10166802.846636306</v>
      </c>
      <c r="W294" s="86">
        <f t="shared" si="9"/>
        <v>847234</v>
      </c>
    </row>
    <row r="295" spans="1:23" x14ac:dyDescent="0.25">
      <c r="A295" s="64">
        <v>922</v>
      </c>
      <c r="B295" s="20" t="s">
        <v>294</v>
      </c>
      <c r="C295" s="18">
        <v>4393</v>
      </c>
      <c r="D295" s="18">
        <v>16915185.800000001</v>
      </c>
      <c r="E295" s="18">
        <v>3925022.0304156905</v>
      </c>
      <c r="F295" s="18">
        <v>622377.04892635718</v>
      </c>
      <c r="G295" s="18">
        <v>21462584.879342049</v>
      </c>
      <c r="H295" s="48">
        <v>3654.72</v>
      </c>
      <c r="I295" s="6">
        <v>16055184.959999999</v>
      </c>
      <c r="J295" s="6">
        <v>5407399.9193420503</v>
      </c>
      <c r="K295" s="60">
        <v>14346.221363619308</v>
      </c>
      <c r="L295" s="18">
        <v>-569732.44608257257</v>
      </c>
      <c r="M295" s="15">
        <v>4852013.6946230968</v>
      </c>
      <c r="N295" s="61">
        <v>2001247.5382749531</v>
      </c>
      <c r="O295" s="233">
        <v>6853261.23289805</v>
      </c>
      <c r="Q295" s="147"/>
      <c r="R295" s="137">
        <v>6853261.23289805</v>
      </c>
      <c r="S295" s="285">
        <v>1908118.6842670948</v>
      </c>
      <c r="T295" s="353">
        <v>59281.776820000014</v>
      </c>
      <c r="V295" s="55">
        <f t="shared" si="8"/>
        <v>8820661.6939851455</v>
      </c>
      <c r="W295" s="86">
        <f t="shared" si="9"/>
        <v>735055</v>
      </c>
    </row>
    <row r="296" spans="1:23" x14ac:dyDescent="0.25">
      <c r="A296" s="64">
        <v>924</v>
      </c>
      <c r="B296" s="20" t="s">
        <v>295</v>
      </c>
      <c r="C296" s="18">
        <v>3166</v>
      </c>
      <c r="D296" s="18">
        <v>12110683.32</v>
      </c>
      <c r="E296" s="18">
        <v>4933279.8485581353</v>
      </c>
      <c r="F296" s="18">
        <v>730974.20392851939</v>
      </c>
      <c r="G296" s="18">
        <v>17774937.372486655</v>
      </c>
      <c r="H296" s="48">
        <v>3654.72</v>
      </c>
      <c r="I296" s="6">
        <v>11570843.52</v>
      </c>
      <c r="J296" s="6">
        <v>6204093.8524866551</v>
      </c>
      <c r="K296" s="60">
        <v>219978.04587562178</v>
      </c>
      <c r="L296" s="18">
        <v>-286017.64771829755</v>
      </c>
      <c r="M296" s="15">
        <v>6138054.2506439798</v>
      </c>
      <c r="N296" s="61">
        <v>2782829.5549176997</v>
      </c>
      <c r="O296" s="233">
        <v>8920883.8055616803</v>
      </c>
      <c r="Q296" s="147"/>
      <c r="R296" s="137">
        <v>8920883.8055616803</v>
      </c>
      <c r="S296" s="285">
        <v>1943656.6182518867</v>
      </c>
      <c r="T296" s="353">
        <v>32488.751800000005</v>
      </c>
      <c r="V296" s="55">
        <f t="shared" si="8"/>
        <v>10897029.175613567</v>
      </c>
      <c r="W296" s="86">
        <f t="shared" si="9"/>
        <v>908086</v>
      </c>
    </row>
    <row r="297" spans="1:23" x14ac:dyDescent="0.25">
      <c r="A297" s="64">
        <v>925</v>
      </c>
      <c r="B297" s="20" t="s">
        <v>296</v>
      </c>
      <c r="C297" s="18">
        <v>3676</v>
      </c>
      <c r="D297" s="18">
        <v>13405886.15</v>
      </c>
      <c r="E297" s="18">
        <v>6486417.5394399529</v>
      </c>
      <c r="F297" s="18">
        <v>1281574.4796293073</v>
      </c>
      <c r="G297" s="18">
        <v>21173878.16906926</v>
      </c>
      <c r="H297" s="48">
        <v>3654.72</v>
      </c>
      <c r="I297" s="6">
        <v>13434750.719999999</v>
      </c>
      <c r="J297" s="6">
        <v>7739127.4490692616</v>
      </c>
      <c r="K297" s="60">
        <v>376948.74911737873</v>
      </c>
      <c r="L297" s="18">
        <v>-385817.33279795729</v>
      </c>
      <c r="M297" s="15">
        <v>7730258.865388683</v>
      </c>
      <c r="N297" s="61">
        <v>1209443.18572223</v>
      </c>
      <c r="O297" s="233">
        <v>8939702.0511109121</v>
      </c>
      <c r="Q297" s="147"/>
      <c r="R297" s="137">
        <v>8939702.0511109121</v>
      </c>
      <c r="S297" s="285">
        <v>2190479.4955895678</v>
      </c>
      <c r="T297" s="353">
        <v>68484.657560000021</v>
      </c>
      <c r="V297" s="55">
        <f t="shared" si="8"/>
        <v>11198666.20426048</v>
      </c>
      <c r="W297" s="86">
        <f t="shared" si="9"/>
        <v>933222</v>
      </c>
    </row>
    <row r="298" spans="1:23" x14ac:dyDescent="0.25">
      <c r="A298" s="64">
        <v>927</v>
      </c>
      <c r="B298" s="20" t="s">
        <v>297</v>
      </c>
      <c r="C298" s="18">
        <v>29211</v>
      </c>
      <c r="D298" s="18">
        <v>100340643.86</v>
      </c>
      <c r="E298" s="18">
        <v>26760351.110670771</v>
      </c>
      <c r="F298" s="18">
        <v>6398645.9442440458</v>
      </c>
      <c r="G298" s="18">
        <v>133499640.91491482</v>
      </c>
      <c r="H298" s="48">
        <v>3654.72</v>
      </c>
      <c r="I298" s="6">
        <v>106758025.91999999</v>
      </c>
      <c r="J298" s="6">
        <v>26741614.99491483</v>
      </c>
      <c r="K298" s="60">
        <v>429696.1705716562</v>
      </c>
      <c r="L298" s="18">
        <v>-5128392.7574852798</v>
      </c>
      <c r="M298" s="15">
        <v>22042918.408001207</v>
      </c>
      <c r="N298" s="61">
        <v>-1301807.2308052953</v>
      </c>
      <c r="O298" s="233">
        <v>20741111.17719591</v>
      </c>
      <c r="P298" s="212"/>
      <c r="Q298" s="147">
        <v>0</v>
      </c>
      <c r="R298" s="137">
        <v>20741111.17719591</v>
      </c>
      <c r="S298" s="285">
        <v>10356181.773523118</v>
      </c>
      <c r="T298" s="353">
        <v>114036.87817999977</v>
      </c>
      <c r="V298" s="55">
        <f t="shared" si="8"/>
        <v>31211329.82889903</v>
      </c>
      <c r="W298" s="86">
        <f t="shared" si="9"/>
        <v>2600944</v>
      </c>
    </row>
    <row r="299" spans="1:23" x14ac:dyDescent="0.25">
      <c r="A299" s="64">
        <v>931</v>
      </c>
      <c r="B299" s="20" t="s">
        <v>298</v>
      </c>
      <c r="C299" s="18">
        <v>6264</v>
      </c>
      <c r="D299" s="18">
        <v>23494316.5</v>
      </c>
      <c r="E299" s="18">
        <v>12142312.830793489</v>
      </c>
      <c r="F299" s="18">
        <v>1898052.547790848</v>
      </c>
      <c r="G299" s="18">
        <v>37534681.878584333</v>
      </c>
      <c r="H299" s="48">
        <v>3654.72</v>
      </c>
      <c r="I299" s="6">
        <v>22893166.079999998</v>
      </c>
      <c r="J299" s="6">
        <v>14641515.798584335</v>
      </c>
      <c r="K299" s="60">
        <v>2378344.7120418008</v>
      </c>
      <c r="L299" s="18">
        <v>-925584.84714497894</v>
      </c>
      <c r="M299" s="15">
        <v>16094275.663481159</v>
      </c>
      <c r="N299" s="61">
        <v>5223258.8697486827</v>
      </c>
      <c r="O299" s="233">
        <v>21317534.533229843</v>
      </c>
      <c r="Q299" s="147"/>
      <c r="R299" s="137">
        <v>21317534.533229843</v>
      </c>
      <c r="S299" s="285">
        <v>3686095.7241234109</v>
      </c>
      <c r="T299" s="353">
        <v>-72114.154100000014</v>
      </c>
      <c r="V299" s="55">
        <f t="shared" si="8"/>
        <v>24931516.103253253</v>
      </c>
      <c r="W299" s="86">
        <f t="shared" si="9"/>
        <v>2077626</v>
      </c>
    </row>
    <row r="300" spans="1:23" x14ac:dyDescent="0.25">
      <c r="A300" s="64">
        <v>934</v>
      </c>
      <c r="B300" s="20" t="s">
        <v>299</v>
      </c>
      <c r="C300" s="18">
        <v>2901</v>
      </c>
      <c r="D300" s="18">
        <v>11066877.590000002</v>
      </c>
      <c r="E300" s="18">
        <v>4541354.6418086868</v>
      </c>
      <c r="F300" s="18">
        <v>471722.00446671079</v>
      </c>
      <c r="G300" s="18">
        <v>16079954.236275399</v>
      </c>
      <c r="H300" s="48">
        <v>3654.72</v>
      </c>
      <c r="I300" s="6">
        <v>10602342.719999999</v>
      </c>
      <c r="J300" s="6">
        <v>5477611.5162754003</v>
      </c>
      <c r="K300" s="60">
        <v>92244.266812680522</v>
      </c>
      <c r="L300" s="18">
        <v>-362740.30376267474</v>
      </c>
      <c r="M300" s="15">
        <v>5207115.4793254063</v>
      </c>
      <c r="N300" s="61">
        <v>2121141.6493606991</v>
      </c>
      <c r="O300" s="233">
        <v>7328257.1286861058</v>
      </c>
      <c r="Q300" s="147"/>
      <c r="R300" s="137">
        <v>7328257.1286861058</v>
      </c>
      <c r="S300" s="285">
        <v>1548859.5320711283</v>
      </c>
      <c r="T300" s="353">
        <v>-2722326.3093000003</v>
      </c>
      <c r="V300" s="55">
        <f t="shared" si="8"/>
        <v>6154790.3514572345</v>
      </c>
      <c r="W300" s="86">
        <f t="shared" si="9"/>
        <v>512899</v>
      </c>
    </row>
    <row r="301" spans="1:23" x14ac:dyDescent="0.25">
      <c r="A301" s="64">
        <v>935</v>
      </c>
      <c r="B301" s="20" t="s">
        <v>300</v>
      </c>
      <c r="C301" s="18">
        <v>3150</v>
      </c>
      <c r="D301" s="18">
        <v>11552964.91</v>
      </c>
      <c r="E301" s="18">
        <v>5199267.914669523</v>
      </c>
      <c r="F301" s="18">
        <v>1070645.9796804518</v>
      </c>
      <c r="G301" s="18">
        <v>17822878.804349974</v>
      </c>
      <c r="H301" s="48">
        <v>3654.72</v>
      </c>
      <c r="I301" s="6">
        <v>11512368</v>
      </c>
      <c r="J301" s="6">
        <v>6310510.8043499738</v>
      </c>
      <c r="K301" s="60">
        <v>127441.37842113826</v>
      </c>
      <c r="L301" s="18">
        <v>-401729.52897511807</v>
      </c>
      <c r="M301" s="15">
        <v>6036222.6537959939</v>
      </c>
      <c r="N301" s="61">
        <v>2210214.7842441988</v>
      </c>
      <c r="O301" s="233">
        <v>8246437.4380401932</v>
      </c>
      <c r="Q301" s="147"/>
      <c r="R301" s="137">
        <v>8246437.4380401932</v>
      </c>
      <c r="S301" s="285">
        <v>1716298.9000779679</v>
      </c>
      <c r="T301" s="353">
        <v>1292685.2938999999</v>
      </c>
      <c r="V301" s="55">
        <f t="shared" si="8"/>
        <v>11255421.632018162</v>
      </c>
      <c r="W301" s="86">
        <f t="shared" si="9"/>
        <v>937952</v>
      </c>
    </row>
    <row r="302" spans="1:23" x14ac:dyDescent="0.25">
      <c r="A302" s="64">
        <v>936</v>
      </c>
      <c r="B302" s="20" t="s">
        <v>301</v>
      </c>
      <c r="C302" s="18">
        <v>6739</v>
      </c>
      <c r="D302" s="18">
        <v>26287114.289999999</v>
      </c>
      <c r="E302" s="18">
        <v>12457671.955534801</v>
      </c>
      <c r="F302" s="18">
        <v>1838352.2075848703</v>
      </c>
      <c r="G302" s="18">
        <v>40583138.453119673</v>
      </c>
      <c r="H302" s="48">
        <v>3654.72</v>
      </c>
      <c r="I302" s="6">
        <v>24629158.079999998</v>
      </c>
      <c r="J302" s="6">
        <v>15953980.373119675</v>
      </c>
      <c r="K302" s="60">
        <v>930432.13324405288</v>
      </c>
      <c r="L302" s="18">
        <v>-1020711.3216779825</v>
      </c>
      <c r="M302" s="15">
        <v>15863701.184685744</v>
      </c>
      <c r="N302" s="61">
        <v>5002035.1489758743</v>
      </c>
      <c r="O302" s="233">
        <v>20865736.33366162</v>
      </c>
      <c r="Q302" s="147"/>
      <c r="R302" s="137">
        <v>20865736.33366162</v>
      </c>
      <c r="S302" s="285">
        <v>3914091.3290725201</v>
      </c>
      <c r="T302" s="353">
        <v>49793.430060000028</v>
      </c>
      <c r="V302" s="55">
        <f t="shared" si="8"/>
        <v>24829621.092794139</v>
      </c>
      <c r="W302" s="86">
        <f t="shared" si="9"/>
        <v>2069135</v>
      </c>
    </row>
    <row r="303" spans="1:23" x14ac:dyDescent="0.25">
      <c r="A303" s="64">
        <v>946</v>
      </c>
      <c r="B303" s="20" t="s">
        <v>302</v>
      </c>
      <c r="C303" s="18">
        <v>6613</v>
      </c>
      <c r="D303" s="18">
        <v>25690896.199999996</v>
      </c>
      <c r="E303" s="18">
        <v>6953897.754254668</v>
      </c>
      <c r="F303" s="18">
        <v>3656969.8855865211</v>
      </c>
      <c r="G303" s="18">
        <v>36301763.839841187</v>
      </c>
      <c r="H303" s="48">
        <v>3654.72</v>
      </c>
      <c r="I303" s="6">
        <v>24168663.359999999</v>
      </c>
      <c r="J303" s="6">
        <v>12133100.479841188</v>
      </c>
      <c r="K303" s="60">
        <v>210931.0059143095</v>
      </c>
      <c r="L303" s="18">
        <v>-453701.58632079122</v>
      </c>
      <c r="M303" s="15">
        <v>11890329.899434706</v>
      </c>
      <c r="N303" s="61">
        <v>4342234.5988345705</v>
      </c>
      <c r="O303" s="233">
        <v>16232564.498269277</v>
      </c>
      <c r="Q303" s="147"/>
      <c r="R303" s="137">
        <v>16232564.498269277</v>
      </c>
      <c r="S303" s="285">
        <v>3667905.9760416038</v>
      </c>
      <c r="T303" s="353">
        <v>25691.941799999971</v>
      </c>
      <c r="V303" s="55">
        <f t="shared" si="8"/>
        <v>19926162.416110881</v>
      </c>
      <c r="W303" s="86">
        <f t="shared" si="9"/>
        <v>1660514</v>
      </c>
    </row>
    <row r="304" spans="1:23" x14ac:dyDescent="0.25">
      <c r="A304" s="64">
        <v>976</v>
      </c>
      <c r="B304" s="20" t="s">
        <v>303</v>
      </c>
      <c r="C304" s="18">
        <v>4022</v>
      </c>
      <c r="D304" s="18">
        <v>15497684.460000001</v>
      </c>
      <c r="E304" s="18">
        <v>7248176.4686974743</v>
      </c>
      <c r="F304" s="18">
        <v>2225281.9904646333</v>
      </c>
      <c r="G304" s="18">
        <v>24971142.919162109</v>
      </c>
      <c r="H304" s="48">
        <v>3654.72</v>
      </c>
      <c r="I304" s="6">
        <v>14699283.84</v>
      </c>
      <c r="J304" s="6">
        <v>10271859.07916211</v>
      </c>
      <c r="K304" s="60">
        <v>4235604.4918696014</v>
      </c>
      <c r="L304" s="18">
        <v>-619006.58549366705</v>
      </c>
      <c r="M304" s="15">
        <v>13888456.985538045</v>
      </c>
      <c r="N304" s="61">
        <v>3433696.4830694287</v>
      </c>
      <c r="O304" s="233">
        <v>17322153.468607474</v>
      </c>
      <c r="Q304" s="147"/>
      <c r="R304" s="137">
        <v>17322153.468607474</v>
      </c>
      <c r="S304" s="285">
        <v>2290494.9998317165</v>
      </c>
      <c r="T304" s="353">
        <v>-46218.308000000019</v>
      </c>
      <c r="V304" s="55">
        <f t="shared" si="8"/>
        <v>19566430.160439193</v>
      </c>
      <c r="W304" s="86">
        <f t="shared" si="9"/>
        <v>1630536</v>
      </c>
    </row>
    <row r="305" spans="1:23" x14ac:dyDescent="0.25">
      <c r="A305" s="64">
        <v>977</v>
      </c>
      <c r="B305" s="20" t="s">
        <v>304</v>
      </c>
      <c r="C305" s="18">
        <v>15212</v>
      </c>
      <c r="D305" s="18">
        <v>57328133.309999995</v>
      </c>
      <c r="E305" s="18">
        <v>22500291.798045054</v>
      </c>
      <c r="F305" s="18">
        <v>2272827.230025705</v>
      </c>
      <c r="G305" s="18">
        <v>82101252.33807075</v>
      </c>
      <c r="H305" s="48">
        <v>3654.72</v>
      </c>
      <c r="I305" s="6">
        <v>55595600.640000001</v>
      </c>
      <c r="J305" s="6">
        <v>26505651.69807075</v>
      </c>
      <c r="K305" s="60">
        <v>669036.87037175708</v>
      </c>
      <c r="L305" s="18">
        <v>-2039654.5230882314</v>
      </c>
      <c r="M305" s="15">
        <v>25135034.045354277</v>
      </c>
      <c r="N305" s="61">
        <v>9653776.4621924516</v>
      </c>
      <c r="O305" s="233">
        <v>34788810.50754673</v>
      </c>
      <c r="Q305" s="147"/>
      <c r="R305" s="137">
        <v>34788810.50754673</v>
      </c>
      <c r="S305" s="285">
        <v>6496709.0709865531</v>
      </c>
      <c r="T305" s="353">
        <v>243597.6704</v>
      </c>
      <c r="V305" s="55">
        <f t="shared" si="8"/>
        <v>41529117.248933285</v>
      </c>
      <c r="W305" s="86">
        <f t="shared" si="9"/>
        <v>3460760</v>
      </c>
    </row>
    <row r="306" spans="1:23" x14ac:dyDescent="0.25">
      <c r="A306" s="64">
        <v>980</v>
      </c>
      <c r="B306" s="20" t="s">
        <v>305</v>
      </c>
      <c r="C306" s="18">
        <v>32983</v>
      </c>
      <c r="D306" s="18">
        <v>120439506.91999999</v>
      </c>
      <c r="E306" s="18">
        <v>30065748.858319726</v>
      </c>
      <c r="F306" s="18">
        <v>4715585.0898109013</v>
      </c>
      <c r="G306" s="18">
        <v>155220840.86813062</v>
      </c>
      <c r="H306" s="48">
        <v>3654.72</v>
      </c>
      <c r="I306" s="6">
        <v>120543629.75999999</v>
      </c>
      <c r="J306" s="6">
        <v>34677211.108130634</v>
      </c>
      <c r="K306" s="60">
        <v>550008.21809918527</v>
      </c>
      <c r="L306" s="18">
        <v>-5217346.6826447807</v>
      </c>
      <c r="M306" s="15">
        <v>30009872.643585037</v>
      </c>
      <c r="N306" s="61">
        <v>6651189.8966381904</v>
      </c>
      <c r="O306" s="233">
        <v>36661062.540223226</v>
      </c>
      <c r="Q306" s="147"/>
      <c r="R306" s="137">
        <v>36661062.540223226</v>
      </c>
      <c r="S306" s="285">
        <v>11422959.348681271</v>
      </c>
      <c r="T306" s="353">
        <v>-889743.20985999971</v>
      </c>
      <c r="V306" s="55">
        <f t="shared" si="8"/>
        <v>47194278.6790445</v>
      </c>
      <c r="W306" s="86">
        <f t="shared" si="9"/>
        <v>3932857</v>
      </c>
    </row>
    <row r="307" spans="1:23" x14ac:dyDescent="0.25">
      <c r="A307" s="64">
        <v>981</v>
      </c>
      <c r="B307" s="20" t="s">
        <v>306</v>
      </c>
      <c r="C307" s="18">
        <v>2357</v>
      </c>
      <c r="D307" s="18">
        <v>8370356.3299999991</v>
      </c>
      <c r="E307" s="18">
        <v>2709069.6203016527</v>
      </c>
      <c r="F307" s="18">
        <v>435810.91913239879</v>
      </c>
      <c r="G307" s="18">
        <v>11515236.869434049</v>
      </c>
      <c r="H307" s="48">
        <v>3654.72</v>
      </c>
      <c r="I307" s="6">
        <v>8614175.0399999991</v>
      </c>
      <c r="J307" s="6">
        <v>2901061.8294340502</v>
      </c>
      <c r="K307" s="60">
        <v>39492.842254629388</v>
      </c>
      <c r="L307" s="18">
        <v>-297876.47350890085</v>
      </c>
      <c r="M307" s="15">
        <v>2642678.1981797786</v>
      </c>
      <c r="N307" s="61">
        <v>1757997.6690899332</v>
      </c>
      <c r="O307" s="233">
        <v>4400675.8672697116</v>
      </c>
      <c r="Q307" s="147"/>
      <c r="R307" s="137">
        <v>4400675.8672697116</v>
      </c>
      <c r="S307" s="285">
        <v>1353301.6046671676</v>
      </c>
      <c r="T307" s="353">
        <v>-55665.873900000006</v>
      </c>
      <c r="V307" s="55">
        <f t="shared" si="8"/>
        <v>5698311.5980368797</v>
      </c>
      <c r="W307" s="86">
        <f t="shared" si="9"/>
        <v>474859</v>
      </c>
    </row>
    <row r="308" spans="1:23" x14ac:dyDescent="0.25">
      <c r="A308" s="64">
        <v>989</v>
      </c>
      <c r="B308" s="20" t="s">
        <v>307</v>
      </c>
      <c r="C308" s="18">
        <v>5703</v>
      </c>
      <c r="D308" s="18">
        <v>21136981.359999999</v>
      </c>
      <c r="E308" s="18">
        <v>9856616.4930005539</v>
      </c>
      <c r="F308" s="18">
        <v>1220072.0020723965</v>
      </c>
      <c r="G308" s="18">
        <v>32213669.855072949</v>
      </c>
      <c r="H308" s="48">
        <v>3654.72</v>
      </c>
      <c r="I308" s="6">
        <v>20842868.16</v>
      </c>
      <c r="J308" s="6">
        <v>11370801.695072949</v>
      </c>
      <c r="K308" s="60">
        <v>456194.85844598664</v>
      </c>
      <c r="L308" s="18">
        <v>-556001.73006360361</v>
      </c>
      <c r="M308" s="15">
        <v>11270994.823455332</v>
      </c>
      <c r="N308" s="61">
        <v>4204788.3675500434</v>
      </c>
      <c r="O308" s="233">
        <v>15475783.191005375</v>
      </c>
      <c r="P308" s="212"/>
      <c r="Q308" s="147">
        <v>0</v>
      </c>
      <c r="R308" s="137">
        <v>15475783.191005375</v>
      </c>
      <c r="S308" s="285">
        <v>3192115.0002538953</v>
      </c>
      <c r="T308" s="353">
        <v>108178.02795999998</v>
      </c>
      <c r="V308" s="55">
        <f t="shared" si="8"/>
        <v>18776076.219219271</v>
      </c>
      <c r="W308" s="86">
        <f t="shared" si="9"/>
        <v>1564673</v>
      </c>
    </row>
    <row r="309" spans="1:23" x14ac:dyDescent="0.25">
      <c r="A309" s="64">
        <v>992</v>
      </c>
      <c r="B309" s="20" t="s">
        <v>308</v>
      </c>
      <c r="C309" s="18">
        <v>18851</v>
      </c>
      <c r="D309" s="18">
        <v>67838027.370000005</v>
      </c>
      <c r="E309" s="18">
        <v>32142444.265992358</v>
      </c>
      <c r="F309" s="18">
        <v>3965513.2696048571</v>
      </c>
      <c r="G309" s="18">
        <v>103945984.90559722</v>
      </c>
      <c r="H309" s="48">
        <v>3654.72</v>
      </c>
      <c r="I309" s="6">
        <v>68895126.719999999</v>
      </c>
      <c r="J309" s="6">
        <v>35050858.185597226</v>
      </c>
      <c r="K309" s="60">
        <v>791721.11861636024</v>
      </c>
      <c r="L309" s="18">
        <v>-2471806.0097284196</v>
      </c>
      <c r="M309" s="15">
        <v>33370773.294485163</v>
      </c>
      <c r="N309" s="61">
        <v>5381057.150740522</v>
      </c>
      <c r="O309" s="233">
        <v>38751830.445225686</v>
      </c>
      <c r="Q309" s="147"/>
      <c r="R309" s="137">
        <v>38751830.445225686</v>
      </c>
      <c r="S309" s="285">
        <v>8184976.6471571876</v>
      </c>
      <c r="T309" s="353">
        <v>-100687.94334</v>
      </c>
      <c r="V309" s="55">
        <f t="shared" si="8"/>
        <v>46836119.149042867</v>
      </c>
      <c r="W309" s="86">
        <f t="shared" si="9"/>
        <v>3903010</v>
      </c>
    </row>
    <row r="310" spans="1:23" x14ac:dyDescent="0.25">
      <c r="A310" s="32">
        <v>90000231</v>
      </c>
      <c r="B310" s="10" t="s">
        <v>327</v>
      </c>
      <c r="C310" s="49"/>
      <c r="D310" s="49"/>
      <c r="E310" s="49"/>
      <c r="F310" s="49"/>
      <c r="R310" s="137"/>
      <c r="S310" s="285"/>
      <c r="T310" s="353">
        <v>1732538.7260562785</v>
      </c>
      <c r="U310" s="2"/>
      <c r="V310" s="55">
        <f t="shared" si="8"/>
        <v>1732538.7260562785</v>
      </c>
      <c r="W310" s="86">
        <f t="shared" si="9"/>
        <v>144378</v>
      </c>
    </row>
    <row r="311" spans="1:23" x14ac:dyDescent="0.25">
      <c r="A311" s="32">
        <v>90000281</v>
      </c>
      <c r="B311" s="10" t="s">
        <v>318</v>
      </c>
      <c r="C311" s="49"/>
      <c r="D311" s="49"/>
      <c r="E311" s="49"/>
      <c r="F311" s="49"/>
      <c r="R311" s="137"/>
      <c r="S311" s="285"/>
      <c r="T311" s="353">
        <v>2038593.7498900671</v>
      </c>
      <c r="U311" s="2"/>
      <c r="V311" s="55">
        <f t="shared" si="8"/>
        <v>2038593.7498900671</v>
      </c>
      <c r="W311" s="86">
        <f t="shared" si="9"/>
        <v>169883</v>
      </c>
    </row>
    <row r="312" spans="1:23" x14ac:dyDescent="0.25">
      <c r="A312" s="32">
        <v>90000381</v>
      </c>
      <c r="B312" s="10" t="s">
        <v>319</v>
      </c>
      <c r="C312" s="49"/>
      <c r="D312" s="49"/>
      <c r="E312" s="49"/>
      <c r="F312" s="49"/>
      <c r="R312" s="137"/>
      <c r="S312" s="285"/>
      <c r="T312" s="353">
        <v>850211.9465050326</v>
      </c>
      <c r="V312" s="55">
        <f t="shared" si="8"/>
        <v>850211.9465050326</v>
      </c>
      <c r="W312" s="86">
        <f t="shared" si="9"/>
        <v>70851</v>
      </c>
    </row>
    <row r="313" spans="1:23" x14ac:dyDescent="0.25">
      <c r="A313" s="32">
        <v>90000691</v>
      </c>
      <c r="B313" s="10" t="s">
        <v>331</v>
      </c>
      <c r="C313" s="49"/>
      <c r="D313" s="49"/>
      <c r="E313" s="49"/>
      <c r="F313" s="49"/>
      <c r="R313" s="137"/>
      <c r="S313" s="285"/>
      <c r="T313" s="353">
        <v>1909602.4950046563</v>
      </c>
      <c r="V313" s="55">
        <f t="shared" si="8"/>
        <v>1909602.4950046563</v>
      </c>
      <c r="W313" s="86">
        <f t="shared" si="9"/>
        <v>159134</v>
      </c>
    </row>
    <row r="314" spans="1:23" x14ac:dyDescent="0.25">
      <c r="A314" s="32">
        <v>90000851</v>
      </c>
      <c r="B314" s="10" t="s">
        <v>324</v>
      </c>
      <c r="C314" s="49"/>
      <c r="D314" s="49"/>
      <c r="E314" s="49"/>
      <c r="F314" s="49"/>
      <c r="R314" s="137"/>
      <c r="S314" s="285"/>
      <c r="T314" s="353">
        <v>4437458.7448683418</v>
      </c>
      <c r="V314" s="55">
        <f t="shared" si="8"/>
        <v>4437458.7448683418</v>
      </c>
      <c r="W314" s="86">
        <f t="shared" si="9"/>
        <v>369788</v>
      </c>
    </row>
    <row r="315" spans="1:23" x14ac:dyDescent="0.25">
      <c r="A315" s="32">
        <v>90000901</v>
      </c>
      <c r="B315" s="10" t="s">
        <v>311</v>
      </c>
      <c r="C315" s="49"/>
      <c r="D315" s="49"/>
      <c r="E315" s="49"/>
      <c r="F315" s="49"/>
      <c r="R315" s="137"/>
      <c r="S315" s="285"/>
      <c r="T315" s="353">
        <v>3293931.323207892</v>
      </c>
      <c r="V315" s="55">
        <f t="shared" si="8"/>
        <v>3293931.323207892</v>
      </c>
      <c r="W315" s="86">
        <f t="shared" si="9"/>
        <v>274494</v>
      </c>
    </row>
    <row r="316" spans="1:23" x14ac:dyDescent="0.25">
      <c r="A316" s="32">
        <v>90001171</v>
      </c>
      <c r="B316" s="10" t="s">
        <v>355</v>
      </c>
      <c r="C316" s="49"/>
      <c r="D316" s="49"/>
      <c r="E316" s="49"/>
      <c r="F316" s="49"/>
      <c r="R316" s="137"/>
      <c r="S316" s="285"/>
      <c r="T316" s="353">
        <v>1251281.6627260663</v>
      </c>
      <c r="V316" s="55">
        <f t="shared" si="8"/>
        <v>1251281.6627260663</v>
      </c>
      <c r="W316" s="86">
        <f t="shared" si="9"/>
        <v>104273</v>
      </c>
    </row>
    <row r="317" spans="1:23" x14ac:dyDescent="0.25">
      <c r="A317" s="32">
        <v>90001361</v>
      </c>
      <c r="B317" s="10" t="s">
        <v>322</v>
      </c>
      <c r="C317" s="49"/>
      <c r="D317" s="49"/>
      <c r="E317" s="49"/>
      <c r="F317" s="49"/>
      <c r="R317" s="137"/>
      <c r="S317" s="285"/>
      <c r="T317" s="353">
        <v>2372375.2444904642</v>
      </c>
      <c r="U317" s="2"/>
      <c r="V317" s="55">
        <f t="shared" si="8"/>
        <v>2372375.2444904642</v>
      </c>
      <c r="W317" s="86">
        <f t="shared" si="9"/>
        <v>197698</v>
      </c>
    </row>
    <row r="318" spans="1:23" x14ac:dyDescent="0.25">
      <c r="A318" s="32">
        <v>90001481</v>
      </c>
      <c r="B318" s="10" t="s">
        <v>314</v>
      </c>
      <c r="C318" s="49"/>
      <c r="D318" s="49"/>
      <c r="E318" s="49"/>
      <c r="F318" s="49"/>
      <c r="R318" s="137"/>
      <c r="S318" s="285"/>
      <c r="T318" s="353">
        <v>6141047.5779467272</v>
      </c>
      <c r="U318" s="2"/>
      <c r="V318" s="55">
        <f t="shared" si="8"/>
        <v>6141047.5779467272</v>
      </c>
      <c r="W318" s="86">
        <f t="shared" si="9"/>
        <v>511754</v>
      </c>
    </row>
    <row r="319" spans="1:23" x14ac:dyDescent="0.25">
      <c r="A319" s="32">
        <v>90001791</v>
      </c>
      <c r="B319" s="10" t="s">
        <v>312</v>
      </c>
      <c r="C319" s="49"/>
      <c r="D319" s="49"/>
      <c r="E319" s="49"/>
      <c r="F319" s="49"/>
      <c r="R319" s="137"/>
      <c r="S319" s="285"/>
      <c r="T319" s="353">
        <v>4585173.6788134081</v>
      </c>
      <c r="V319" s="55">
        <f t="shared" si="8"/>
        <v>4585173.6788134081</v>
      </c>
      <c r="W319" s="86">
        <f t="shared" si="9"/>
        <v>382098</v>
      </c>
    </row>
    <row r="320" spans="1:23" x14ac:dyDescent="0.25">
      <c r="A320" s="32">
        <v>90001801</v>
      </c>
      <c r="B320" s="10" t="s">
        <v>323</v>
      </c>
      <c r="C320" s="49"/>
      <c r="D320" s="49"/>
      <c r="E320" s="49"/>
      <c r="F320" s="49"/>
      <c r="R320" s="137"/>
      <c r="S320" s="285"/>
      <c r="T320" s="353">
        <v>4102453.82805666</v>
      </c>
      <c r="V320" s="55">
        <f t="shared" si="8"/>
        <v>4102453.82805666</v>
      </c>
      <c r="W320" s="86">
        <f t="shared" si="9"/>
        <v>341871</v>
      </c>
    </row>
    <row r="321" spans="1:27" x14ac:dyDescent="0.25">
      <c r="A321" s="32">
        <v>90002401</v>
      </c>
      <c r="B321" s="10" t="s">
        <v>326</v>
      </c>
      <c r="C321" s="49"/>
      <c r="D321" s="49"/>
      <c r="E321" s="49"/>
      <c r="F321" s="49"/>
      <c r="R321" s="137"/>
      <c r="S321" s="285"/>
      <c r="T321" s="353">
        <v>4202189.3344113603</v>
      </c>
      <c r="V321" s="55">
        <f t="shared" si="8"/>
        <v>4202189.3344113603</v>
      </c>
      <c r="W321" s="86">
        <f t="shared" si="9"/>
        <v>350182</v>
      </c>
    </row>
    <row r="322" spans="1:27" x14ac:dyDescent="0.25">
      <c r="A322" s="32">
        <v>90003031</v>
      </c>
      <c r="B322" s="10" t="s">
        <v>329</v>
      </c>
      <c r="C322" s="49"/>
      <c r="D322" s="49"/>
      <c r="E322" s="49"/>
      <c r="F322" s="49"/>
      <c r="R322" s="137"/>
      <c r="S322" s="285"/>
      <c r="T322" s="353">
        <v>5020020.4865198992</v>
      </c>
      <c r="U322" s="2"/>
      <c r="V322" s="55">
        <f t="shared" si="8"/>
        <v>5020020.4865198992</v>
      </c>
      <c r="W322" s="86">
        <f t="shared" si="9"/>
        <v>418335</v>
      </c>
    </row>
    <row r="323" spans="1:27" x14ac:dyDescent="0.25">
      <c r="A323" s="32">
        <v>90003241</v>
      </c>
      <c r="B323" s="10" t="s">
        <v>330</v>
      </c>
      <c r="C323" s="49"/>
      <c r="D323" s="49"/>
      <c r="E323" s="49"/>
      <c r="F323" s="49"/>
      <c r="R323" s="137"/>
      <c r="S323" s="285"/>
      <c r="T323" s="353">
        <v>5400345.2174191568</v>
      </c>
      <c r="V323" s="55">
        <f t="shared" si="8"/>
        <v>5400345.2174191568</v>
      </c>
      <c r="W323" s="86">
        <f t="shared" si="9"/>
        <v>450029</v>
      </c>
    </row>
    <row r="324" spans="1:27" s="258" customFormat="1" x14ac:dyDescent="0.25">
      <c r="A324" s="33">
        <v>90003941</v>
      </c>
      <c r="B324" s="27" t="s">
        <v>349</v>
      </c>
      <c r="C324" s="50"/>
      <c r="D324" s="50"/>
      <c r="E324" s="50"/>
      <c r="F324" s="50"/>
      <c r="G324" s="18"/>
      <c r="H324" s="19"/>
      <c r="I324" s="11"/>
      <c r="J324" s="11"/>
      <c r="K324" s="18"/>
      <c r="L324" s="18"/>
      <c r="M324" s="44"/>
      <c r="N324" s="18"/>
      <c r="O324" s="276"/>
      <c r="P324" s="2"/>
      <c r="Q324" s="2"/>
      <c r="R324" s="137"/>
      <c r="S324" s="285"/>
      <c r="T324" s="353">
        <v>3737222.4037857493</v>
      </c>
      <c r="U324" s="2"/>
      <c r="V324" s="55">
        <f t="shared" si="8"/>
        <v>3737222.4037857493</v>
      </c>
      <c r="W324" s="86">
        <f t="shared" si="9"/>
        <v>311435</v>
      </c>
      <c r="X324" s="77"/>
      <c r="Y324" s="193"/>
      <c r="Z324" s="193"/>
      <c r="AA324" s="193"/>
    </row>
    <row r="325" spans="1:27" s="258" customFormat="1" x14ac:dyDescent="0.25">
      <c r="A325" s="292">
        <v>90004041</v>
      </c>
      <c r="B325" s="27" t="s">
        <v>316</v>
      </c>
      <c r="C325" s="50"/>
      <c r="D325" s="50"/>
      <c r="E325" s="50"/>
      <c r="F325" s="50"/>
      <c r="G325" s="18"/>
      <c r="H325" s="19"/>
      <c r="I325" s="11"/>
      <c r="J325" s="11"/>
      <c r="K325" s="18"/>
      <c r="L325" s="18"/>
      <c r="M325" s="44"/>
      <c r="N325" s="18"/>
      <c r="O325" s="276"/>
      <c r="P325" s="2"/>
      <c r="Q325" s="2"/>
      <c r="R325" s="137"/>
      <c r="S325" s="285"/>
      <c r="T325" s="353">
        <v>6311262.8421254167</v>
      </c>
      <c r="U325" s="2"/>
      <c r="V325" s="55">
        <f t="shared" si="8"/>
        <v>6311262.8421254167</v>
      </c>
      <c r="W325" s="86">
        <f t="shared" si="9"/>
        <v>525939</v>
      </c>
      <c r="X325" s="77"/>
      <c r="Y325" s="193"/>
      <c r="Z325" s="193"/>
      <c r="AA325" s="193"/>
    </row>
    <row r="326" spans="1:27" x14ac:dyDescent="0.25">
      <c r="A326" s="32">
        <v>90004201</v>
      </c>
      <c r="B326" s="10" t="s">
        <v>1227</v>
      </c>
      <c r="C326" s="49"/>
      <c r="D326" s="49"/>
      <c r="E326" s="49"/>
      <c r="F326" s="49"/>
      <c r="R326" s="137"/>
      <c r="S326" s="285"/>
      <c r="T326" s="353">
        <v>4404319.960623553</v>
      </c>
      <c r="V326" s="55">
        <f t="shared" si="8"/>
        <v>4404319.960623553</v>
      </c>
      <c r="W326" s="86">
        <f t="shared" si="9"/>
        <v>367027</v>
      </c>
    </row>
    <row r="327" spans="1:27" x14ac:dyDescent="0.25">
      <c r="A327" s="32">
        <v>90004951</v>
      </c>
      <c r="B327" s="10" t="s">
        <v>332</v>
      </c>
      <c r="C327" s="49"/>
      <c r="D327" s="49"/>
      <c r="E327" s="49"/>
      <c r="F327" s="49"/>
      <c r="R327" s="137"/>
      <c r="S327" s="285"/>
      <c r="T327" s="353">
        <v>1696966.3954564359</v>
      </c>
      <c r="V327" s="55">
        <f t="shared" si="8"/>
        <v>1696966.3954564359</v>
      </c>
      <c r="W327" s="86">
        <f t="shared" si="9"/>
        <v>141414</v>
      </c>
    </row>
    <row r="328" spans="1:27" x14ac:dyDescent="0.25">
      <c r="A328" s="32">
        <v>90004961</v>
      </c>
      <c r="B328" s="10" t="s">
        <v>328</v>
      </c>
      <c r="C328" s="49"/>
      <c r="D328" s="49"/>
      <c r="E328" s="49"/>
      <c r="F328" s="49"/>
      <c r="R328" s="137"/>
      <c r="S328" s="285"/>
      <c r="T328" s="353">
        <v>3773459.6377612897</v>
      </c>
      <c r="V328" s="55">
        <f t="shared" si="8"/>
        <v>3773459.6377612897</v>
      </c>
      <c r="W328" s="86">
        <f t="shared" si="9"/>
        <v>314455</v>
      </c>
    </row>
    <row r="329" spans="1:27" x14ac:dyDescent="0.25">
      <c r="A329" s="32">
        <v>90006471</v>
      </c>
      <c r="B329" s="10" t="s">
        <v>313</v>
      </c>
      <c r="C329" s="49"/>
      <c r="D329" s="49"/>
      <c r="E329" s="49"/>
      <c r="F329" s="49"/>
      <c r="R329" s="137"/>
      <c r="S329" s="285"/>
      <c r="T329" s="353">
        <v>4672940.9244055441</v>
      </c>
      <c r="V329" s="55">
        <f t="shared" si="8"/>
        <v>4672940.9244055441</v>
      </c>
      <c r="W329" s="86">
        <f t="shared" si="9"/>
        <v>389412</v>
      </c>
    </row>
    <row r="330" spans="1:27" x14ac:dyDescent="0.25">
      <c r="A330" s="32">
        <v>90007291</v>
      </c>
      <c r="B330" s="10" t="s">
        <v>325</v>
      </c>
      <c r="C330" s="49"/>
      <c r="D330" s="49"/>
      <c r="E330" s="49"/>
      <c r="F330" s="49"/>
      <c r="R330" s="137"/>
      <c r="S330" s="285"/>
      <c r="T330" s="353">
        <v>4986110.4143593023</v>
      </c>
      <c r="U330" s="2"/>
      <c r="V330" s="55">
        <f t="shared" si="8"/>
        <v>4986110.4143593023</v>
      </c>
      <c r="W330" s="86">
        <f t="shared" si="9"/>
        <v>415509</v>
      </c>
    </row>
    <row r="331" spans="1:27" x14ac:dyDescent="0.25">
      <c r="A331" s="32">
        <v>90008441</v>
      </c>
      <c r="B331" s="10" t="s">
        <v>321</v>
      </c>
      <c r="C331" s="49"/>
      <c r="D331" s="49"/>
      <c r="E331" s="49"/>
      <c r="F331" s="49"/>
      <c r="R331" s="137"/>
      <c r="S331" s="285"/>
      <c r="T331" s="353">
        <v>3324516.87849</v>
      </c>
      <c r="V331" s="55">
        <f t="shared" si="8"/>
        <v>3324516.87849</v>
      </c>
      <c r="W331" s="86">
        <f t="shared" si="9"/>
        <v>277043</v>
      </c>
    </row>
    <row r="332" spans="1:27" x14ac:dyDescent="0.25">
      <c r="A332" s="32">
        <v>90016231</v>
      </c>
      <c r="B332" s="10" t="s">
        <v>1228</v>
      </c>
      <c r="C332" s="49"/>
      <c r="D332" s="49"/>
      <c r="E332" s="49"/>
      <c r="F332" s="49"/>
      <c r="R332" s="137"/>
      <c r="S332" s="285"/>
      <c r="T332" s="353">
        <v>10638.454011168</v>
      </c>
      <c r="U332" s="2"/>
      <c r="V332" s="55">
        <f t="shared" si="8"/>
        <v>10638.454011168</v>
      </c>
      <c r="W332" s="86">
        <f t="shared" si="9"/>
        <v>887</v>
      </c>
    </row>
    <row r="333" spans="1:27" x14ac:dyDescent="0.25">
      <c r="A333" s="32">
        <v>90031161</v>
      </c>
      <c r="B333" s="10" t="s">
        <v>309</v>
      </c>
      <c r="C333" s="49"/>
      <c r="D333" s="49"/>
      <c r="E333" s="49"/>
      <c r="F333" s="49"/>
      <c r="R333" s="137"/>
      <c r="S333" s="285"/>
      <c r="T333" s="353">
        <v>717630.21339085139</v>
      </c>
      <c r="V333" s="55">
        <f t="shared" si="8"/>
        <v>717630.21339085139</v>
      </c>
      <c r="W333" s="86">
        <f t="shared" si="9"/>
        <v>59803</v>
      </c>
    </row>
    <row r="334" spans="1:27" x14ac:dyDescent="0.25">
      <c r="A334" s="32">
        <v>90032731</v>
      </c>
      <c r="B334" s="10" t="s">
        <v>320</v>
      </c>
      <c r="C334" s="49"/>
      <c r="D334" s="49"/>
      <c r="E334" s="49"/>
      <c r="F334" s="49"/>
      <c r="R334" s="137"/>
      <c r="S334" s="285"/>
      <c r="T334" s="353">
        <v>414899.70643555204</v>
      </c>
      <c r="V334" s="55">
        <f t="shared" si="8"/>
        <v>414899.70643555204</v>
      </c>
      <c r="W334" s="86">
        <f t="shared" si="9"/>
        <v>34575</v>
      </c>
    </row>
    <row r="335" spans="1:27" x14ac:dyDescent="0.25">
      <c r="A335" s="32">
        <v>90033141</v>
      </c>
      <c r="B335" s="10" t="s">
        <v>345</v>
      </c>
      <c r="C335" s="49"/>
      <c r="D335" s="49"/>
      <c r="E335" s="49"/>
      <c r="F335" s="49"/>
      <c r="R335" s="137"/>
      <c r="S335" s="285"/>
      <c r="T335" s="353">
        <v>458783.32923162013</v>
      </c>
      <c r="V335" s="55">
        <f t="shared" si="8"/>
        <v>458783.32923162013</v>
      </c>
      <c r="W335" s="86">
        <f t="shared" si="9"/>
        <v>38232</v>
      </c>
    </row>
    <row r="336" spans="1:27" x14ac:dyDescent="0.25">
      <c r="A336" s="32">
        <v>90034021</v>
      </c>
      <c r="B336" s="10" t="s">
        <v>1202</v>
      </c>
      <c r="C336" s="49"/>
      <c r="D336" s="49"/>
      <c r="E336" s="49"/>
      <c r="F336" s="49"/>
      <c r="R336" s="137"/>
      <c r="S336" s="285"/>
      <c r="T336" s="353">
        <v>4938902.274684744</v>
      </c>
      <c r="V336" s="55">
        <f t="shared" si="8"/>
        <v>4938902.274684744</v>
      </c>
      <c r="W336" s="86">
        <f t="shared" si="9"/>
        <v>411575</v>
      </c>
    </row>
    <row r="337" spans="1:23" x14ac:dyDescent="0.25">
      <c r="A337" s="32">
        <v>90034091</v>
      </c>
      <c r="B337" s="10" t="s">
        <v>317</v>
      </c>
      <c r="C337" s="49"/>
      <c r="D337" s="49"/>
      <c r="E337" s="49"/>
      <c r="F337" s="49"/>
      <c r="R337" s="137"/>
      <c r="S337" s="285"/>
      <c r="T337" s="353">
        <v>336574.08877832757</v>
      </c>
      <c r="V337" s="55">
        <f t="shared" ref="V337:V394" si="10">R337+S337+T337</f>
        <v>336574.08877832757</v>
      </c>
      <c r="W337" s="86">
        <f t="shared" ref="W337:W394" si="11">ROUND(V337/12,0)</f>
        <v>28048</v>
      </c>
    </row>
    <row r="338" spans="1:23" x14ac:dyDescent="0.25">
      <c r="A338" s="32">
        <v>90034101</v>
      </c>
      <c r="B338" s="10" t="s">
        <v>310</v>
      </c>
      <c r="C338" s="49"/>
      <c r="D338" s="49"/>
      <c r="E338" s="49"/>
      <c r="F338" s="49"/>
      <c r="R338" s="137"/>
      <c r="S338" s="285"/>
      <c r="T338" s="353">
        <v>570686.56736159348</v>
      </c>
      <c r="V338" s="55">
        <f t="shared" si="10"/>
        <v>570686.56736159348</v>
      </c>
      <c r="W338" s="86">
        <f t="shared" si="11"/>
        <v>47557</v>
      </c>
    </row>
    <row r="339" spans="1:23" x14ac:dyDescent="0.25">
      <c r="A339" s="32">
        <v>90035101</v>
      </c>
      <c r="B339" s="10" t="s">
        <v>1212</v>
      </c>
      <c r="C339" s="49"/>
      <c r="D339" s="49"/>
      <c r="E339" s="49"/>
      <c r="F339" s="49"/>
      <c r="R339" s="137"/>
      <c r="S339" s="285"/>
      <c r="T339" s="353">
        <v>1832820.7829858023</v>
      </c>
      <c r="V339" s="55">
        <f t="shared" si="10"/>
        <v>1832820.7829858023</v>
      </c>
      <c r="W339" s="86">
        <f t="shared" si="11"/>
        <v>152735</v>
      </c>
    </row>
    <row r="340" spans="1:23" x14ac:dyDescent="0.25">
      <c r="A340" s="32">
        <v>90035401</v>
      </c>
      <c r="B340" s="10" t="s">
        <v>333</v>
      </c>
      <c r="C340" s="49"/>
      <c r="D340" s="49"/>
      <c r="E340" s="49"/>
      <c r="F340" s="49"/>
      <c r="R340" s="137"/>
      <c r="S340" s="285"/>
      <c r="T340" s="353">
        <v>1928219.7895241997</v>
      </c>
      <c r="V340" s="55">
        <f t="shared" si="10"/>
        <v>1928219.7895241997</v>
      </c>
      <c r="W340" s="86">
        <f t="shared" si="11"/>
        <v>160685</v>
      </c>
    </row>
    <row r="341" spans="1:23" x14ac:dyDescent="0.25">
      <c r="A341" s="32">
        <v>90035411</v>
      </c>
      <c r="B341" s="10" t="s">
        <v>1195</v>
      </c>
      <c r="C341" s="49"/>
      <c r="D341" s="49"/>
      <c r="E341" s="49"/>
      <c r="F341" s="49"/>
      <c r="R341" s="137"/>
      <c r="S341" s="285"/>
      <c r="T341" s="353">
        <v>1289580.0971662709</v>
      </c>
      <c r="V341" s="55">
        <f t="shared" si="10"/>
        <v>1289580.0971662709</v>
      </c>
      <c r="W341" s="86">
        <f t="shared" si="11"/>
        <v>107465</v>
      </c>
    </row>
    <row r="342" spans="1:23" x14ac:dyDescent="0.25">
      <c r="A342" s="32">
        <v>90035421</v>
      </c>
      <c r="B342" s="10" t="s">
        <v>339</v>
      </c>
      <c r="C342" s="49"/>
      <c r="D342" s="49"/>
      <c r="E342" s="49"/>
      <c r="F342" s="49"/>
      <c r="R342" s="137"/>
      <c r="S342" s="285"/>
      <c r="T342" s="353">
        <v>716233.91630188562</v>
      </c>
      <c r="V342" s="55">
        <f t="shared" si="10"/>
        <v>716233.91630188562</v>
      </c>
      <c r="W342" s="86">
        <f t="shared" si="11"/>
        <v>59686</v>
      </c>
    </row>
    <row r="343" spans="1:23" x14ac:dyDescent="0.25">
      <c r="A343" s="32">
        <v>90035431</v>
      </c>
      <c r="B343" s="10" t="s">
        <v>342</v>
      </c>
      <c r="C343" s="49"/>
      <c r="D343" s="49"/>
      <c r="E343" s="49"/>
      <c r="F343" s="49"/>
      <c r="R343" s="137"/>
      <c r="S343" s="285"/>
      <c r="T343" s="353">
        <v>1001876.4065017464</v>
      </c>
      <c r="V343" s="55">
        <f t="shared" si="10"/>
        <v>1001876.4065017464</v>
      </c>
      <c r="W343" s="86">
        <f t="shared" si="11"/>
        <v>83490</v>
      </c>
    </row>
    <row r="344" spans="1:23" x14ac:dyDescent="0.25">
      <c r="A344" s="32">
        <v>90035441</v>
      </c>
      <c r="B344" s="10" t="s">
        <v>336</v>
      </c>
      <c r="C344" s="49"/>
      <c r="D344" s="49"/>
      <c r="E344" s="49"/>
      <c r="F344" s="49"/>
      <c r="R344" s="137"/>
      <c r="S344" s="285"/>
      <c r="T344" s="353">
        <v>1722964.1174462275</v>
      </c>
      <c r="V344" s="55">
        <f t="shared" si="10"/>
        <v>1722964.1174462275</v>
      </c>
      <c r="W344" s="86">
        <f t="shared" si="11"/>
        <v>143580</v>
      </c>
    </row>
    <row r="345" spans="1:23" x14ac:dyDescent="0.25">
      <c r="A345" s="32">
        <v>90035451</v>
      </c>
      <c r="B345" s="10" t="s">
        <v>334</v>
      </c>
      <c r="C345" s="49"/>
      <c r="D345" s="49"/>
      <c r="E345" s="49"/>
      <c r="F345" s="49"/>
      <c r="R345" s="137"/>
      <c r="S345" s="285"/>
      <c r="T345" s="353">
        <v>1061917.1813272759</v>
      </c>
      <c r="U345" s="2"/>
      <c r="V345" s="55">
        <f t="shared" si="10"/>
        <v>1061917.1813272759</v>
      </c>
      <c r="W345" s="86">
        <f t="shared" si="11"/>
        <v>88493</v>
      </c>
    </row>
    <row r="346" spans="1:23" x14ac:dyDescent="0.25">
      <c r="A346" s="32">
        <v>90035461</v>
      </c>
      <c r="B346" s="10" t="s">
        <v>338</v>
      </c>
      <c r="C346" s="49"/>
      <c r="D346" s="49"/>
      <c r="E346" s="49"/>
      <c r="F346" s="49"/>
      <c r="R346" s="137"/>
      <c r="S346" s="285"/>
      <c r="T346" s="353">
        <v>1113979.1156444293</v>
      </c>
      <c r="V346" s="55">
        <f t="shared" si="10"/>
        <v>1113979.1156444293</v>
      </c>
      <c r="W346" s="86">
        <f t="shared" si="11"/>
        <v>92832</v>
      </c>
    </row>
    <row r="347" spans="1:23" x14ac:dyDescent="0.25">
      <c r="A347" s="32">
        <v>90035471</v>
      </c>
      <c r="B347" s="10" t="s">
        <v>343</v>
      </c>
      <c r="C347" s="49"/>
      <c r="D347" s="49"/>
      <c r="E347" s="49"/>
      <c r="F347" s="49"/>
      <c r="R347" s="137"/>
      <c r="S347" s="285"/>
      <c r="T347" s="353">
        <v>547880.38157515205</v>
      </c>
      <c r="V347" s="55">
        <f t="shared" si="10"/>
        <v>547880.38157515205</v>
      </c>
      <c r="W347" s="86">
        <f t="shared" si="11"/>
        <v>45657</v>
      </c>
    </row>
    <row r="348" spans="1:23" x14ac:dyDescent="0.25">
      <c r="A348" s="32">
        <v>90035481</v>
      </c>
      <c r="B348" s="10" t="s">
        <v>335</v>
      </c>
      <c r="C348" s="49"/>
      <c r="D348" s="49"/>
      <c r="E348" s="49"/>
      <c r="F348" s="49"/>
      <c r="R348" s="137"/>
      <c r="S348" s="285"/>
      <c r="T348" s="353">
        <v>1722099.74305782</v>
      </c>
      <c r="V348" s="55">
        <f t="shared" si="10"/>
        <v>1722099.74305782</v>
      </c>
      <c r="W348" s="86">
        <f t="shared" si="11"/>
        <v>143508</v>
      </c>
    </row>
    <row r="349" spans="1:23" x14ac:dyDescent="0.25">
      <c r="A349" s="32">
        <v>90035491</v>
      </c>
      <c r="B349" s="10" t="s">
        <v>337</v>
      </c>
      <c r="C349" s="49"/>
      <c r="D349" s="49"/>
      <c r="E349" s="49"/>
      <c r="F349" s="49"/>
      <c r="R349" s="137"/>
      <c r="S349" s="285"/>
      <c r="T349" s="353">
        <v>1652949.791985228</v>
      </c>
      <c r="V349" s="55">
        <f t="shared" si="10"/>
        <v>1652949.791985228</v>
      </c>
      <c r="W349" s="86">
        <f t="shared" si="11"/>
        <v>137746</v>
      </c>
    </row>
    <row r="350" spans="1:23" x14ac:dyDescent="0.25">
      <c r="A350" s="32">
        <v>90035501</v>
      </c>
      <c r="B350" s="10" t="s">
        <v>1213</v>
      </c>
      <c r="C350" s="49"/>
      <c r="D350" s="49"/>
      <c r="E350" s="49"/>
      <c r="F350" s="49"/>
      <c r="R350" s="137"/>
      <c r="S350" s="285"/>
      <c r="T350" s="353">
        <v>808522.504848768</v>
      </c>
      <c r="V350" s="55">
        <f t="shared" si="10"/>
        <v>808522.504848768</v>
      </c>
      <c r="W350" s="86">
        <f t="shared" si="11"/>
        <v>67377</v>
      </c>
    </row>
    <row r="351" spans="1:23" x14ac:dyDescent="0.25">
      <c r="A351" s="32">
        <v>90035521</v>
      </c>
      <c r="B351" s="10" t="s">
        <v>315</v>
      </c>
      <c r="C351" s="49"/>
      <c r="D351" s="49"/>
      <c r="E351" s="49"/>
      <c r="F351" s="49"/>
      <c r="R351" s="137"/>
      <c r="S351" s="285"/>
      <c r="T351" s="353">
        <v>3355767.3371478058</v>
      </c>
      <c r="V351" s="55">
        <f t="shared" si="10"/>
        <v>3355767.3371478058</v>
      </c>
      <c r="W351" s="86">
        <f t="shared" si="11"/>
        <v>279647</v>
      </c>
    </row>
    <row r="352" spans="1:23" x14ac:dyDescent="0.25">
      <c r="A352" s="32">
        <v>90035531</v>
      </c>
      <c r="B352" s="10" t="s">
        <v>340</v>
      </c>
      <c r="C352" s="49"/>
      <c r="D352" s="49"/>
      <c r="E352" s="49"/>
      <c r="F352" s="49"/>
      <c r="R352" s="137"/>
      <c r="S352" s="285"/>
      <c r="T352" s="353">
        <v>1037249.2660888799</v>
      </c>
      <c r="V352" s="55">
        <f t="shared" si="10"/>
        <v>1037249.2660888799</v>
      </c>
      <c r="W352" s="86">
        <f t="shared" si="11"/>
        <v>86437</v>
      </c>
    </row>
    <row r="353" spans="1:23" x14ac:dyDescent="0.25">
      <c r="A353" s="32">
        <v>90035541</v>
      </c>
      <c r="B353" s="10" t="s">
        <v>346</v>
      </c>
      <c r="C353" s="49"/>
      <c r="D353" s="49"/>
      <c r="E353" s="49"/>
      <c r="F353" s="49"/>
      <c r="R353" s="137"/>
      <c r="S353" s="285"/>
      <c r="T353" s="353">
        <v>1880479.7271490837</v>
      </c>
      <c r="V353" s="55">
        <f t="shared" si="10"/>
        <v>1880479.7271490837</v>
      </c>
      <c r="W353" s="86">
        <f t="shared" si="11"/>
        <v>156707</v>
      </c>
    </row>
    <row r="354" spans="1:23" x14ac:dyDescent="0.25">
      <c r="A354" s="32">
        <v>90035551</v>
      </c>
      <c r="B354" s="10" t="s">
        <v>344</v>
      </c>
      <c r="C354" s="49"/>
      <c r="D354" s="49"/>
      <c r="E354" s="49"/>
      <c r="F354" s="49"/>
      <c r="R354" s="137"/>
      <c r="S354" s="285"/>
      <c r="T354" s="353">
        <v>1317439.5486080174</v>
      </c>
      <c r="V354" s="55">
        <f t="shared" si="10"/>
        <v>1317439.5486080174</v>
      </c>
      <c r="W354" s="86">
        <f t="shared" si="11"/>
        <v>109787</v>
      </c>
    </row>
    <row r="355" spans="1:23" x14ac:dyDescent="0.25">
      <c r="A355" s="33">
        <v>90036381</v>
      </c>
      <c r="B355" s="27" t="s">
        <v>341</v>
      </c>
      <c r="C355" s="50"/>
      <c r="D355" s="50"/>
      <c r="E355" s="50"/>
      <c r="F355" s="50"/>
      <c r="H355" s="19"/>
      <c r="I355" s="11"/>
      <c r="J355" s="11"/>
      <c r="M355" s="44"/>
      <c r="P355" s="2"/>
      <c r="Q355" s="2"/>
      <c r="R355" s="137"/>
      <c r="S355" s="285"/>
      <c r="T355" s="353">
        <v>1281933.7083457441</v>
      </c>
      <c r="U355" s="2"/>
      <c r="V355" s="55">
        <f t="shared" si="10"/>
        <v>1281933.7083457441</v>
      </c>
      <c r="W355" s="86">
        <f t="shared" si="11"/>
        <v>106828</v>
      </c>
    </row>
    <row r="356" spans="1:23" x14ac:dyDescent="0.25">
      <c r="A356" s="32">
        <v>90036811</v>
      </c>
      <c r="B356" s="10" t="s">
        <v>351</v>
      </c>
      <c r="C356" s="49"/>
      <c r="D356" s="49"/>
      <c r="E356" s="49"/>
      <c r="F356" s="49"/>
      <c r="R356" s="137"/>
      <c r="S356" s="285"/>
      <c r="T356" s="353">
        <v>4317681.0560599761</v>
      </c>
      <c r="V356" s="55">
        <f t="shared" si="10"/>
        <v>4317681.0560599761</v>
      </c>
      <c r="W356" s="86">
        <f t="shared" si="11"/>
        <v>359807</v>
      </c>
    </row>
    <row r="357" spans="1:23" x14ac:dyDescent="0.25">
      <c r="A357" s="32">
        <v>90037111</v>
      </c>
      <c r="B357" s="10" t="s">
        <v>347</v>
      </c>
      <c r="C357" s="49"/>
      <c r="D357" s="49"/>
      <c r="E357" s="49"/>
      <c r="F357" s="49"/>
      <c r="R357" s="137"/>
      <c r="S357" s="285"/>
      <c r="T357" s="353">
        <v>83777.825337948001</v>
      </c>
      <c r="V357" s="55">
        <f t="shared" si="10"/>
        <v>83777.825337948001</v>
      </c>
      <c r="W357" s="86">
        <f t="shared" si="11"/>
        <v>6981</v>
      </c>
    </row>
    <row r="358" spans="1:23" x14ac:dyDescent="0.25">
      <c r="A358" s="32">
        <v>90037151</v>
      </c>
      <c r="B358" s="10" t="s">
        <v>350</v>
      </c>
      <c r="C358" s="49"/>
      <c r="D358" s="49"/>
      <c r="E358" s="49"/>
      <c r="F358" s="49"/>
      <c r="R358" s="137"/>
      <c r="S358" s="285"/>
      <c r="T358" s="353">
        <v>772218.78053565731</v>
      </c>
      <c r="V358" s="55">
        <f t="shared" si="10"/>
        <v>772218.78053565731</v>
      </c>
      <c r="W358" s="86">
        <f t="shared" si="11"/>
        <v>64352</v>
      </c>
    </row>
    <row r="359" spans="1:23" x14ac:dyDescent="0.25">
      <c r="A359" s="32">
        <v>90037171</v>
      </c>
      <c r="B359" s="10" t="s">
        <v>354</v>
      </c>
      <c r="C359" s="49"/>
      <c r="D359" s="49"/>
      <c r="E359" s="49"/>
      <c r="F359" s="49"/>
      <c r="R359" s="137"/>
      <c r="S359" s="285"/>
      <c r="T359" s="353">
        <v>719093.00081738713</v>
      </c>
      <c r="V359" s="55">
        <f t="shared" si="10"/>
        <v>719093.00081738713</v>
      </c>
      <c r="W359" s="86">
        <f t="shared" si="11"/>
        <v>59924</v>
      </c>
    </row>
    <row r="360" spans="1:23" x14ac:dyDescent="0.25">
      <c r="A360" s="32">
        <v>90037181</v>
      </c>
      <c r="B360" s="10" t="s">
        <v>356</v>
      </c>
      <c r="C360" s="49"/>
      <c r="D360" s="49"/>
      <c r="E360" s="49"/>
      <c r="F360" s="49"/>
      <c r="R360" s="137"/>
      <c r="S360" s="285"/>
      <c r="T360" s="353">
        <v>1692711.0138519686</v>
      </c>
      <c r="V360" s="55">
        <f t="shared" si="10"/>
        <v>1692711.0138519686</v>
      </c>
      <c r="W360" s="86">
        <f t="shared" si="11"/>
        <v>141059</v>
      </c>
    </row>
    <row r="361" spans="1:23" x14ac:dyDescent="0.25">
      <c r="A361" s="32">
        <v>90037191</v>
      </c>
      <c r="B361" s="10" t="s">
        <v>353</v>
      </c>
      <c r="C361" s="49"/>
      <c r="D361" s="49"/>
      <c r="E361" s="49"/>
      <c r="F361" s="49"/>
      <c r="R361" s="137"/>
      <c r="S361" s="285"/>
      <c r="T361" s="353">
        <v>880265.57908658218</v>
      </c>
      <c r="V361" s="55">
        <f t="shared" si="10"/>
        <v>880265.57908658218</v>
      </c>
      <c r="W361" s="86">
        <f t="shared" si="11"/>
        <v>73355</v>
      </c>
    </row>
    <row r="362" spans="1:23" x14ac:dyDescent="0.25">
      <c r="A362" s="33">
        <v>90037251</v>
      </c>
      <c r="B362" s="27" t="s">
        <v>348</v>
      </c>
      <c r="C362" s="50"/>
      <c r="D362" s="50"/>
      <c r="E362" s="50"/>
      <c r="F362" s="50"/>
      <c r="H362" s="19"/>
      <c r="I362" s="11"/>
      <c r="J362" s="11"/>
      <c r="M362" s="44"/>
      <c r="P362" s="2"/>
      <c r="Q362" s="2"/>
      <c r="R362" s="137"/>
      <c r="S362" s="285"/>
      <c r="T362" s="353">
        <v>2002888.4386150856</v>
      </c>
      <c r="U362" s="2"/>
      <c r="V362" s="55">
        <f t="shared" si="10"/>
        <v>2002888.4386150856</v>
      </c>
      <c r="W362" s="86">
        <f t="shared" si="11"/>
        <v>166907</v>
      </c>
    </row>
    <row r="363" spans="1:23" x14ac:dyDescent="0.25">
      <c r="A363" s="32">
        <v>90037591</v>
      </c>
      <c r="B363" s="10" t="s">
        <v>352</v>
      </c>
      <c r="C363" s="49"/>
      <c r="D363" s="49"/>
      <c r="E363" s="49"/>
      <c r="F363" s="49"/>
      <c r="R363" s="137"/>
      <c r="S363" s="285"/>
      <c r="T363" s="353">
        <v>2166255.1980240839</v>
      </c>
      <c r="V363" s="55">
        <f t="shared" si="10"/>
        <v>2166255.1980240839</v>
      </c>
      <c r="W363" s="86">
        <f t="shared" si="11"/>
        <v>180521</v>
      </c>
    </row>
    <row r="364" spans="1:23" x14ac:dyDescent="0.25">
      <c r="A364" s="32">
        <v>90037841</v>
      </c>
      <c r="B364" s="10" t="s">
        <v>1154</v>
      </c>
      <c r="C364" s="49"/>
      <c r="D364" s="49"/>
      <c r="E364" s="49"/>
      <c r="F364" s="49"/>
      <c r="R364" s="137"/>
      <c r="S364" s="285"/>
      <c r="T364" s="353">
        <v>513571.36738913518</v>
      </c>
      <c r="V364" s="55">
        <f t="shared" si="10"/>
        <v>513571.36738913518</v>
      </c>
      <c r="W364" s="86">
        <f t="shared" si="11"/>
        <v>42798</v>
      </c>
    </row>
    <row r="365" spans="1:23" x14ac:dyDescent="0.25">
      <c r="A365" s="32">
        <v>90037851</v>
      </c>
      <c r="B365" s="10" t="s">
        <v>357</v>
      </c>
      <c r="C365" s="49"/>
      <c r="D365" s="49"/>
      <c r="E365" s="49"/>
      <c r="F365" s="49"/>
      <c r="R365" s="137"/>
      <c r="S365" s="285"/>
      <c r="T365" s="353">
        <v>466762.16973999602</v>
      </c>
      <c r="V365" s="55">
        <f t="shared" si="10"/>
        <v>466762.16973999602</v>
      </c>
      <c r="W365" s="86">
        <f t="shared" si="11"/>
        <v>38897</v>
      </c>
    </row>
    <row r="366" spans="1:23" x14ac:dyDescent="0.25">
      <c r="A366" s="32">
        <v>90037861</v>
      </c>
      <c r="B366" s="10" t="s">
        <v>1214</v>
      </c>
      <c r="C366" s="49"/>
      <c r="D366" s="49"/>
      <c r="E366" s="49"/>
      <c r="F366" s="49"/>
      <c r="R366" s="137"/>
      <c r="S366" s="285"/>
      <c r="T366" s="353">
        <v>1095760.7631503041</v>
      </c>
      <c r="V366" s="55">
        <f t="shared" si="10"/>
        <v>1095760.7631503041</v>
      </c>
      <c r="W366" s="86">
        <f t="shared" si="11"/>
        <v>91313</v>
      </c>
    </row>
    <row r="367" spans="1:23" x14ac:dyDescent="0.25">
      <c r="A367" s="32">
        <v>90037981</v>
      </c>
      <c r="B367" s="10" t="s">
        <v>1155</v>
      </c>
      <c r="C367" s="49"/>
      <c r="D367" s="49"/>
      <c r="E367" s="49"/>
      <c r="F367" s="49"/>
      <c r="R367" s="137"/>
      <c r="S367" s="285"/>
      <c r="T367" s="353">
        <v>1261853.6263996642</v>
      </c>
      <c r="V367" s="55">
        <f t="shared" si="10"/>
        <v>1261853.6263996642</v>
      </c>
      <c r="W367" s="86">
        <f t="shared" si="11"/>
        <v>105154</v>
      </c>
    </row>
    <row r="368" spans="1:23" x14ac:dyDescent="0.25">
      <c r="A368" s="32">
        <v>90037991</v>
      </c>
      <c r="B368" s="10" t="s">
        <v>1153</v>
      </c>
      <c r="C368" s="49"/>
      <c r="D368" s="49"/>
      <c r="E368" s="49"/>
      <c r="F368" s="49"/>
      <c r="R368" s="137"/>
      <c r="S368" s="285"/>
      <c r="T368" s="353">
        <v>852938.05034539429</v>
      </c>
      <c r="V368" s="55">
        <f t="shared" si="10"/>
        <v>852938.05034539429</v>
      </c>
      <c r="W368" s="86">
        <f t="shared" si="11"/>
        <v>71078</v>
      </c>
    </row>
    <row r="369" spans="1:27" x14ac:dyDescent="0.25">
      <c r="A369" s="32">
        <v>90038081</v>
      </c>
      <c r="B369" s="10" t="s">
        <v>358</v>
      </c>
      <c r="C369" s="49"/>
      <c r="D369" s="49"/>
      <c r="E369" s="49"/>
      <c r="F369" s="49"/>
      <c r="R369" s="137"/>
      <c r="S369" s="285"/>
      <c r="T369" s="353">
        <v>779266.75631805591</v>
      </c>
      <c r="V369" s="55">
        <f t="shared" si="10"/>
        <v>779266.75631805591</v>
      </c>
      <c r="W369" s="86">
        <f t="shared" si="11"/>
        <v>64939</v>
      </c>
    </row>
    <row r="370" spans="1:27" x14ac:dyDescent="0.25">
      <c r="A370" s="32">
        <v>90038581</v>
      </c>
      <c r="B370" s="10" t="s">
        <v>1215</v>
      </c>
      <c r="C370" s="49"/>
      <c r="D370" s="49"/>
      <c r="E370" s="49"/>
      <c r="F370" s="49"/>
      <c r="R370" s="137"/>
      <c r="S370" s="285"/>
      <c r="T370" s="353">
        <v>192821.97895242</v>
      </c>
      <c r="V370" s="55">
        <f t="shared" si="10"/>
        <v>192821.97895242</v>
      </c>
      <c r="W370" s="86">
        <f t="shared" si="11"/>
        <v>16068</v>
      </c>
    </row>
    <row r="371" spans="1:27" x14ac:dyDescent="0.25">
      <c r="A371" s="32">
        <v>90038611</v>
      </c>
      <c r="B371" s="10" t="s">
        <v>1229</v>
      </c>
      <c r="C371" s="49"/>
      <c r="D371" s="49"/>
      <c r="E371" s="49"/>
      <c r="F371" s="49"/>
      <c r="R371" s="137"/>
      <c r="S371" s="285"/>
      <c r="T371" s="353">
        <v>242290.79010435118</v>
      </c>
      <c r="V371" s="55">
        <f t="shared" si="10"/>
        <v>242290.79010435118</v>
      </c>
      <c r="W371" s="86">
        <f t="shared" si="11"/>
        <v>20191</v>
      </c>
    </row>
    <row r="372" spans="1:27" x14ac:dyDescent="0.25">
      <c r="A372" s="32">
        <v>90038691</v>
      </c>
      <c r="B372" s="10" t="s">
        <v>1230</v>
      </c>
      <c r="C372" s="49"/>
      <c r="D372" s="49"/>
      <c r="E372" s="49"/>
      <c r="F372" s="49"/>
      <c r="R372" s="137"/>
      <c r="S372" s="285"/>
      <c r="T372" s="353">
        <v>106384.54011168001</v>
      </c>
      <c r="V372" s="55">
        <f t="shared" si="10"/>
        <v>106384.54011168001</v>
      </c>
      <c r="W372" s="86">
        <f t="shared" si="11"/>
        <v>8865</v>
      </c>
    </row>
    <row r="373" spans="1:27" x14ac:dyDescent="0.25">
      <c r="A373" s="32">
        <v>90053021</v>
      </c>
      <c r="B373" s="10" t="s">
        <v>359</v>
      </c>
      <c r="C373" s="49"/>
      <c r="D373" s="49"/>
      <c r="E373" s="49"/>
      <c r="F373" s="49"/>
      <c r="R373" s="137"/>
      <c r="S373" s="285"/>
      <c r="T373" s="353">
        <v>63830.724067007999</v>
      </c>
      <c r="V373" s="55">
        <f t="shared" si="10"/>
        <v>63830.724067007999</v>
      </c>
      <c r="W373" s="86">
        <f t="shared" si="11"/>
        <v>5319</v>
      </c>
    </row>
    <row r="374" spans="1:27" x14ac:dyDescent="0.25">
      <c r="A374" s="32">
        <v>90000842</v>
      </c>
      <c r="B374" s="10" t="s">
        <v>360</v>
      </c>
      <c r="C374" s="49"/>
      <c r="D374" s="49"/>
      <c r="E374" s="49"/>
      <c r="F374" s="49"/>
      <c r="R374" s="137"/>
      <c r="S374" s="285"/>
      <c r="T374" s="353">
        <v>4795265.0007699989</v>
      </c>
      <c r="V374" s="55">
        <f t="shared" si="10"/>
        <v>4795265.0007699989</v>
      </c>
      <c r="W374" s="86">
        <f t="shared" si="11"/>
        <v>399605</v>
      </c>
    </row>
    <row r="375" spans="1:27" x14ac:dyDescent="0.25">
      <c r="A375" s="32">
        <v>90000872</v>
      </c>
      <c r="B375" s="10" t="s">
        <v>361</v>
      </c>
      <c r="C375" s="49"/>
      <c r="D375" s="49"/>
      <c r="E375" s="49"/>
      <c r="F375" s="49"/>
      <c r="R375" s="137"/>
      <c r="S375" s="285"/>
      <c r="T375" s="353">
        <v>3889815.7223620005</v>
      </c>
      <c r="V375" s="55">
        <f t="shared" si="10"/>
        <v>3889815.7223620005</v>
      </c>
      <c r="W375" s="86">
        <f t="shared" si="11"/>
        <v>324151</v>
      </c>
    </row>
    <row r="376" spans="1:27" x14ac:dyDescent="0.25">
      <c r="A376" s="32">
        <v>90053342</v>
      </c>
      <c r="B376" s="10" t="s">
        <v>1231</v>
      </c>
      <c r="C376" s="49"/>
      <c r="D376" s="49"/>
      <c r="E376" s="49"/>
      <c r="F376" s="49"/>
      <c r="R376" s="137"/>
      <c r="S376" s="285"/>
      <c r="T376" s="353">
        <v>981350.61503999983</v>
      </c>
      <c r="V376" s="55">
        <f t="shared" si="10"/>
        <v>981350.61503999983</v>
      </c>
      <c r="W376" s="86">
        <f t="shared" si="11"/>
        <v>81779</v>
      </c>
    </row>
    <row r="377" spans="1:27" x14ac:dyDescent="0.25">
      <c r="A377" s="32">
        <v>90037822</v>
      </c>
      <c r="B377" s="10" t="s">
        <v>362</v>
      </c>
      <c r="C377" s="49"/>
      <c r="D377" s="49"/>
      <c r="E377" s="49"/>
      <c r="F377" s="49"/>
      <c r="R377" s="137"/>
      <c r="S377" s="285"/>
      <c r="T377" s="353">
        <v>1359451.717892</v>
      </c>
      <c r="V377" s="55">
        <f t="shared" si="10"/>
        <v>1359451.717892</v>
      </c>
      <c r="W377" s="86">
        <f t="shared" si="11"/>
        <v>113288</v>
      </c>
    </row>
    <row r="378" spans="1:27" s="258" customFormat="1" x14ac:dyDescent="0.25">
      <c r="A378" s="33">
        <v>90038382</v>
      </c>
      <c r="B378" s="27" t="s">
        <v>1156</v>
      </c>
      <c r="C378" s="50"/>
      <c r="D378" s="50"/>
      <c r="E378" s="50"/>
      <c r="F378" s="50"/>
      <c r="G378" s="18"/>
      <c r="H378" s="19"/>
      <c r="I378" s="11"/>
      <c r="J378" s="11"/>
      <c r="K378" s="18"/>
      <c r="L378" s="18"/>
      <c r="M378" s="44"/>
      <c r="N378" s="18"/>
      <c r="O378" s="276"/>
      <c r="P378" s="2"/>
      <c r="Q378" s="2"/>
      <c r="R378" s="137"/>
      <c r="S378" s="285"/>
      <c r="T378" s="353">
        <v>2538030.8061500001</v>
      </c>
      <c r="U378" s="2"/>
      <c r="V378" s="55">
        <f t="shared" si="10"/>
        <v>2538030.8061500001</v>
      </c>
      <c r="W378" s="86">
        <f t="shared" si="11"/>
        <v>211503</v>
      </c>
      <c r="X378" s="77"/>
      <c r="Y378" s="193"/>
      <c r="Z378" s="193"/>
      <c r="AA378" s="193"/>
    </row>
    <row r="379" spans="1:27" x14ac:dyDescent="0.25">
      <c r="A379" s="32">
        <v>90025016</v>
      </c>
      <c r="B379" s="10" t="s">
        <v>374</v>
      </c>
      <c r="C379" s="49"/>
      <c r="D379" s="49"/>
      <c r="E379" s="49"/>
      <c r="F379" s="49"/>
      <c r="R379" s="137"/>
      <c r="S379" s="285"/>
      <c r="T379" s="353">
        <v>148224.83247999998</v>
      </c>
      <c r="V379" s="55">
        <f t="shared" si="10"/>
        <v>148224.83247999998</v>
      </c>
      <c r="W379" s="86">
        <f t="shared" si="11"/>
        <v>12352</v>
      </c>
    </row>
    <row r="380" spans="1:27" x14ac:dyDescent="0.25">
      <c r="A380" s="32">
        <v>90025026</v>
      </c>
      <c r="B380" s="10" t="s">
        <v>1232</v>
      </c>
      <c r="C380" s="49"/>
      <c r="D380" s="49"/>
      <c r="E380" s="209"/>
      <c r="F380" s="49"/>
      <c r="R380" s="137"/>
      <c r="S380" s="285"/>
      <c r="T380" s="353">
        <v>181511.52977399997</v>
      </c>
      <c r="V380" s="55">
        <f t="shared" si="10"/>
        <v>181511.52977399997</v>
      </c>
      <c r="W380" s="86">
        <f t="shared" si="11"/>
        <v>15126</v>
      </c>
    </row>
    <row r="381" spans="1:27" x14ac:dyDescent="0.25">
      <c r="A381" s="32">
        <v>90025076</v>
      </c>
      <c r="B381" s="10" t="s">
        <v>371</v>
      </c>
      <c r="C381" s="49"/>
      <c r="D381" s="49"/>
      <c r="E381" s="49"/>
      <c r="F381" s="49"/>
      <c r="R381" s="137"/>
      <c r="S381" s="285"/>
      <c r="T381" s="353">
        <v>250448.85488</v>
      </c>
      <c r="V381" s="55">
        <f t="shared" si="10"/>
        <v>250448.85488</v>
      </c>
      <c r="W381" s="86">
        <f t="shared" si="11"/>
        <v>20871</v>
      </c>
    </row>
    <row r="382" spans="1:27" x14ac:dyDescent="0.25">
      <c r="A382" s="32">
        <v>90025136</v>
      </c>
      <c r="B382" s="10" t="s">
        <v>372</v>
      </c>
      <c r="C382" s="49"/>
      <c r="D382" s="49"/>
      <c r="E382" s="49"/>
      <c r="F382" s="49"/>
      <c r="R382" s="137"/>
      <c r="S382" s="285"/>
      <c r="T382" s="353">
        <v>557120.92208000005</v>
      </c>
      <c r="V382" s="55">
        <f t="shared" si="10"/>
        <v>557120.92208000005</v>
      </c>
      <c r="W382" s="86">
        <f t="shared" si="11"/>
        <v>46427</v>
      </c>
    </row>
    <row r="383" spans="1:27" x14ac:dyDescent="0.25">
      <c r="A383" s="32">
        <v>90031076</v>
      </c>
      <c r="B383" s="10" t="s">
        <v>373</v>
      </c>
      <c r="C383" s="49"/>
      <c r="D383" s="49"/>
      <c r="E383" s="49"/>
      <c r="F383" s="49"/>
      <c r="R383" s="137"/>
      <c r="S383" s="285"/>
      <c r="T383" s="353">
        <v>10222.402239999999</v>
      </c>
      <c r="V383" s="55">
        <f t="shared" si="10"/>
        <v>10222.402239999999</v>
      </c>
      <c r="W383" s="86">
        <f t="shared" si="11"/>
        <v>852</v>
      </c>
    </row>
    <row r="384" spans="1:27" x14ac:dyDescent="0.25">
      <c r="A384" s="32">
        <v>90054396</v>
      </c>
      <c r="B384" s="10" t="s">
        <v>1216</v>
      </c>
      <c r="C384" s="49"/>
      <c r="D384" s="49"/>
      <c r="E384" s="49"/>
      <c r="F384" s="49"/>
      <c r="R384" s="137"/>
      <c r="S384" s="285"/>
      <c r="T384" s="353">
        <v>223615.04899999997</v>
      </c>
      <c r="V384" s="55">
        <f t="shared" si="10"/>
        <v>223615.04899999997</v>
      </c>
      <c r="W384" s="86">
        <f t="shared" si="11"/>
        <v>18635</v>
      </c>
    </row>
    <row r="385" spans="1:23" x14ac:dyDescent="0.25">
      <c r="A385" s="32">
        <v>90000832</v>
      </c>
      <c r="B385" s="10" t="s">
        <v>363</v>
      </c>
      <c r="C385" s="49"/>
      <c r="D385" s="49"/>
      <c r="E385" s="49"/>
      <c r="F385" s="49"/>
      <c r="R385" s="137"/>
      <c r="S385" s="285"/>
      <c r="T385" s="353">
        <v>3691543.5418752958</v>
      </c>
      <c r="V385" s="55">
        <f t="shared" si="10"/>
        <v>3691543.5418752958</v>
      </c>
      <c r="W385" s="86">
        <f t="shared" si="11"/>
        <v>307629</v>
      </c>
    </row>
    <row r="386" spans="1:23" x14ac:dyDescent="0.25">
      <c r="A386" s="33">
        <v>90001942</v>
      </c>
      <c r="B386" s="27" t="s">
        <v>1233</v>
      </c>
      <c r="C386" s="50"/>
      <c r="D386" s="50"/>
      <c r="E386" s="50"/>
      <c r="F386" s="50"/>
      <c r="H386" s="19"/>
      <c r="I386" s="11"/>
      <c r="J386" s="11"/>
      <c r="M386" s="44"/>
      <c r="O386" s="236"/>
      <c r="P386" s="2"/>
      <c r="Q386" s="2"/>
      <c r="R386" s="137"/>
      <c r="S386" s="285"/>
      <c r="T386" s="353">
        <v>8336558.5245015249</v>
      </c>
      <c r="U386" s="2"/>
      <c r="V386" s="55">
        <f t="shared" si="10"/>
        <v>8336558.5245015249</v>
      </c>
      <c r="W386" s="86">
        <f t="shared" si="11"/>
        <v>694713</v>
      </c>
    </row>
    <row r="387" spans="1:23" x14ac:dyDescent="0.25">
      <c r="A387" s="32">
        <v>90002042</v>
      </c>
      <c r="B387" s="10" t="s">
        <v>365</v>
      </c>
      <c r="C387" s="49"/>
      <c r="D387" s="49"/>
      <c r="E387" s="49"/>
      <c r="F387" s="49"/>
      <c r="R387" s="137"/>
      <c r="S387" s="285"/>
      <c r="T387" s="353">
        <v>6086525.5011394918</v>
      </c>
      <c r="V387" s="55">
        <f t="shared" si="10"/>
        <v>6086525.5011394918</v>
      </c>
      <c r="W387" s="86">
        <f t="shared" si="11"/>
        <v>507210</v>
      </c>
    </row>
    <row r="388" spans="1:23" x14ac:dyDescent="0.25">
      <c r="A388" s="32">
        <v>90004922</v>
      </c>
      <c r="B388" s="10" t="s">
        <v>369</v>
      </c>
      <c r="C388" s="49"/>
      <c r="D388" s="49"/>
      <c r="E388" s="49"/>
      <c r="F388" s="49"/>
      <c r="R388" s="137"/>
      <c r="S388" s="285"/>
      <c r="T388" s="353">
        <v>2905627.75180026</v>
      </c>
      <c r="V388" s="55">
        <f t="shared" si="10"/>
        <v>2905627.75180026</v>
      </c>
      <c r="W388" s="86">
        <f t="shared" si="11"/>
        <v>242136</v>
      </c>
    </row>
    <row r="389" spans="1:23" x14ac:dyDescent="0.25">
      <c r="A389" s="32">
        <v>90005992</v>
      </c>
      <c r="B389" s="10" t="s">
        <v>367</v>
      </c>
      <c r="C389" s="49"/>
      <c r="D389" s="49"/>
      <c r="E389" s="49"/>
      <c r="F389" s="49"/>
      <c r="R389" s="137"/>
      <c r="S389" s="285"/>
      <c r="T389" s="353">
        <v>7067922.8836697405</v>
      </c>
      <c r="V389" s="55">
        <f t="shared" si="10"/>
        <v>7067922.8836697405</v>
      </c>
      <c r="W389" s="86">
        <f t="shared" si="11"/>
        <v>588994</v>
      </c>
    </row>
    <row r="390" spans="1:23" x14ac:dyDescent="0.25">
      <c r="A390" s="32">
        <v>90008172</v>
      </c>
      <c r="B390" s="10" t="s">
        <v>1234</v>
      </c>
      <c r="C390" s="49"/>
      <c r="D390" s="49"/>
      <c r="E390" s="49"/>
      <c r="F390" s="49"/>
      <c r="R390" s="137"/>
      <c r="S390" s="285"/>
      <c r="T390" s="353">
        <v>5368429.8553856518</v>
      </c>
      <c r="V390" s="55">
        <f t="shared" si="10"/>
        <v>5368429.8553856518</v>
      </c>
      <c r="W390" s="86">
        <f t="shared" si="11"/>
        <v>447369</v>
      </c>
    </row>
    <row r="391" spans="1:23" x14ac:dyDescent="0.25">
      <c r="A391" s="32">
        <v>90008362</v>
      </c>
      <c r="B391" s="10" t="s">
        <v>368</v>
      </c>
      <c r="C391" s="49"/>
      <c r="D391" s="49"/>
      <c r="E391" s="49"/>
      <c r="F391" s="49"/>
      <c r="R391" s="137"/>
      <c r="S391" s="285"/>
      <c r="T391" s="353">
        <v>5025339.7135254834</v>
      </c>
      <c r="V391" s="55">
        <f t="shared" si="10"/>
        <v>5025339.7135254834</v>
      </c>
      <c r="W391" s="86">
        <f t="shared" si="11"/>
        <v>418778</v>
      </c>
    </row>
    <row r="392" spans="1:23" x14ac:dyDescent="0.25">
      <c r="A392" s="32">
        <v>90008422</v>
      </c>
      <c r="B392" s="10" t="s">
        <v>364</v>
      </c>
      <c r="C392" s="49"/>
      <c r="D392" s="49"/>
      <c r="E392" s="49"/>
      <c r="F392" s="49"/>
      <c r="R392" s="137"/>
      <c r="S392" s="285"/>
      <c r="T392" s="353">
        <v>5766042.0740530565</v>
      </c>
      <c r="V392" s="55">
        <f t="shared" si="10"/>
        <v>5766042.0740530565</v>
      </c>
      <c r="W392" s="86">
        <f t="shared" si="11"/>
        <v>480504</v>
      </c>
    </row>
    <row r="393" spans="1:23" x14ac:dyDescent="0.25">
      <c r="A393" s="32">
        <v>90008982</v>
      </c>
      <c r="B393" s="10" t="s">
        <v>370</v>
      </c>
      <c r="C393" s="49"/>
      <c r="D393" s="49"/>
      <c r="E393" s="49"/>
      <c r="F393" s="49"/>
      <c r="R393" s="137"/>
      <c r="S393" s="285"/>
      <c r="T393" s="353">
        <v>4310302.6232998548</v>
      </c>
      <c r="V393" s="55">
        <f t="shared" si="10"/>
        <v>4310302.6232998548</v>
      </c>
      <c r="W393" s="86">
        <f t="shared" si="11"/>
        <v>359192</v>
      </c>
    </row>
    <row r="394" spans="1:23" x14ac:dyDescent="0.25">
      <c r="A394" s="32">
        <v>90042282</v>
      </c>
      <c r="B394" s="10" t="s">
        <v>366</v>
      </c>
      <c r="C394" s="49"/>
      <c r="D394" s="49"/>
      <c r="E394" s="49"/>
      <c r="F394" s="49"/>
      <c r="R394" s="137"/>
      <c r="S394" s="285"/>
      <c r="T394" s="353">
        <v>3867078.0330595686</v>
      </c>
      <c r="V394" s="55">
        <f t="shared" si="10"/>
        <v>3867078.0330595686</v>
      </c>
      <c r="W394" s="86">
        <f t="shared" si="11"/>
        <v>322257</v>
      </c>
    </row>
    <row r="395" spans="1:23" x14ac:dyDescent="0.25">
      <c r="A395" s="32"/>
      <c r="B395" s="10"/>
      <c r="C395" s="49"/>
      <c r="D395" s="49"/>
      <c r="E395" s="49"/>
      <c r="F395" s="49"/>
      <c r="R395" s="137"/>
      <c r="S395" s="285"/>
      <c r="T395" s="353"/>
      <c r="V395" s="55"/>
      <c r="W395" s="86"/>
    </row>
    <row r="396" spans="1:23" x14ac:dyDescent="0.25">
      <c r="A396" s="32"/>
      <c r="B396" s="10"/>
      <c r="C396" s="49"/>
      <c r="D396" s="49"/>
      <c r="E396" s="49"/>
      <c r="F396" s="49"/>
      <c r="R396" s="137"/>
      <c r="S396" s="285"/>
      <c r="T396" s="353"/>
      <c r="V396" s="55"/>
      <c r="W396" s="86"/>
    </row>
    <row r="397" spans="1:23" x14ac:dyDescent="0.25">
      <c r="A397" s="32"/>
      <c r="B397" s="10"/>
      <c r="C397" s="49"/>
      <c r="D397" s="49"/>
      <c r="E397" s="49"/>
      <c r="F397" s="49"/>
      <c r="R397" s="137"/>
      <c r="S397" s="285"/>
      <c r="T397" s="353"/>
      <c r="V397" s="55"/>
      <c r="W397" s="86"/>
    </row>
    <row r="398" spans="1:23" x14ac:dyDescent="0.25">
      <c r="A398" s="32"/>
      <c r="B398" s="10"/>
      <c r="C398" s="49"/>
      <c r="D398" s="49"/>
      <c r="E398" s="49"/>
      <c r="F398" s="49"/>
      <c r="R398" s="137"/>
      <c r="S398" s="285"/>
      <c r="T398" s="353"/>
      <c r="V398" s="55"/>
      <c r="W398" s="86"/>
    </row>
    <row r="399" spans="1:23" x14ac:dyDescent="0.25">
      <c r="A399" s="32"/>
      <c r="B399" s="10"/>
      <c r="C399" s="49"/>
      <c r="D399" s="49"/>
      <c r="E399" s="49"/>
      <c r="F399" s="49"/>
      <c r="R399" s="137"/>
      <c r="S399" s="285"/>
      <c r="T399" s="353"/>
      <c r="V399" s="55"/>
      <c r="W399" s="86"/>
    </row>
    <row r="400" spans="1:23" x14ac:dyDescent="0.25">
      <c r="A400" s="37"/>
      <c r="R400" s="137"/>
      <c r="S400" s="285"/>
      <c r="T400" s="353"/>
      <c r="V400" s="55"/>
      <c r="W400" s="86"/>
    </row>
    <row r="401" spans="1:22" x14ac:dyDescent="0.25">
      <c r="A401" s="37"/>
      <c r="T401" s="353"/>
      <c r="V401" s="55"/>
    </row>
    <row r="402" spans="1:22" x14ac:dyDescent="0.25">
      <c r="A402" s="37"/>
      <c r="T402" s="353"/>
      <c r="V402" s="55"/>
    </row>
    <row r="403" spans="1:22" x14ac:dyDescent="0.25">
      <c r="A403" s="37"/>
      <c r="T403" s="353"/>
      <c r="V403" s="55"/>
    </row>
    <row r="404" spans="1:22" x14ac:dyDescent="0.25">
      <c r="A404" s="37"/>
      <c r="T404" s="353"/>
      <c r="V404" s="55"/>
    </row>
    <row r="405" spans="1:22" x14ac:dyDescent="0.25">
      <c r="A405" s="37"/>
      <c r="V405" s="55"/>
    </row>
    <row r="406" spans="1:22" x14ac:dyDescent="0.25">
      <c r="A406" s="37"/>
      <c r="V406" s="55"/>
    </row>
    <row r="407" spans="1:22" x14ac:dyDescent="0.25">
      <c r="A407" s="37"/>
      <c r="V407" s="55"/>
    </row>
    <row r="408" spans="1:22" x14ac:dyDescent="0.25">
      <c r="A408" s="37"/>
      <c r="V408" s="55"/>
    </row>
    <row r="409" spans="1:22" x14ac:dyDescent="0.25">
      <c r="A409" s="37"/>
      <c r="V409" s="55"/>
    </row>
    <row r="410" spans="1:22" x14ac:dyDescent="0.25">
      <c r="A410" s="64"/>
      <c r="V410" s="55"/>
    </row>
    <row r="411" spans="1:22" x14ac:dyDescent="0.25">
      <c r="A411" s="64"/>
      <c r="B411" s="35"/>
      <c r="V411" s="55"/>
    </row>
    <row r="412" spans="1:22" x14ac:dyDescent="0.25">
      <c r="A412" s="64"/>
      <c r="B412" s="67"/>
    </row>
    <row r="413" spans="1:22" x14ac:dyDescent="0.25">
      <c r="A413" s="64"/>
    </row>
    <row r="414" spans="1:22" x14ac:dyDescent="0.25">
      <c r="A414" s="64"/>
    </row>
    <row r="415" spans="1:22" x14ac:dyDescent="0.25">
      <c r="A415" s="64"/>
      <c r="C415" s="18"/>
      <c r="D415" s="18"/>
      <c r="E415" s="18"/>
      <c r="F415" s="18"/>
    </row>
    <row r="416" spans="1:22" x14ac:dyDescent="0.25">
      <c r="A416" s="64"/>
      <c r="B416" s="35"/>
      <c r="C416" s="18"/>
      <c r="D416" s="18"/>
      <c r="E416" s="18"/>
      <c r="F416" s="18"/>
    </row>
    <row r="417" spans="1:6" x14ac:dyDescent="0.25">
      <c r="A417" s="64"/>
      <c r="B417" s="38"/>
      <c r="C417" s="18"/>
      <c r="D417" s="18"/>
      <c r="E417" s="18"/>
      <c r="F417" s="18"/>
    </row>
    <row r="418" spans="1:6" x14ac:dyDescent="0.25">
      <c r="A418" s="66"/>
      <c r="B418" s="38"/>
      <c r="C418" s="18"/>
      <c r="D418" s="18"/>
      <c r="E418" s="18"/>
      <c r="F418" s="18"/>
    </row>
    <row r="419" spans="1:6" x14ac:dyDescent="0.25">
      <c r="A419" s="64"/>
      <c r="B419" s="35"/>
      <c r="C419" s="18"/>
      <c r="D419" s="18"/>
      <c r="E419" s="18"/>
      <c r="F419" s="18"/>
    </row>
    <row r="420" spans="1:6" x14ac:dyDescent="0.25">
      <c r="A420" s="64"/>
      <c r="C420" s="18"/>
      <c r="D420" s="18"/>
      <c r="E420" s="18"/>
      <c r="F420" s="18"/>
    </row>
    <row r="421" spans="1:6" x14ac:dyDescent="0.25">
      <c r="A421" s="64"/>
      <c r="C421" s="18"/>
      <c r="D421" s="18"/>
      <c r="E421" s="18"/>
      <c r="F421" s="18"/>
    </row>
    <row r="422" spans="1:6" x14ac:dyDescent="0.25">
      <c r="A422" s="66"/>
    </row>
    <row r="423" spans="1:6" x14ac:dyDescent="0.25">
      <c r="A423" s="64"/>
    </row>
    <row r="424" spans="1:6" x14ac:dyDescent="0.25">
      <c r="A424" s="64"/>
    </row>
    <row r="425" spans="1:6" x14ac:dyDescent="0.25">
      <c r="A425" s="64"/>
    </row>
    <row r="426" spans="1:6" x14ac:dyDescent="0.25">
      <c r="A426" s="64"/>
      <c r="B426" s="67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X311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H11" sqref="H11"/>
    </sheetView>
  </sheetViews>
  <sheetFormatPr defaultRowHeight="15" x14ac:dyDescent="0.25"/>
  <cols>
    <col min="1" max="1" width="3.7109375" style="193" customWidth="1"/>
    <col min="2" max="2" width="11.7109375" style="274" customWidth="1"/>
    <col min="3" max="3" width="7.42578125" style="1" customWidth="1"/>
    <col min="4" max="4" width="6" style="2" customWidth="1"/>
    <col min="5" max="5" width="7.42578125" style="2" customWidth="1"/>
    <col min="6" max="6" width="7.7109375" style="2" customWidth="1"/>
    <col min="7" max="7" width="7.85546875" style="2" customWidth="1"/>
    <col min="8" max="8" width="8.140625" style="2" customWidth="1"/>
    <col min="9" max="9" width="8.28515625" style="2" customWidth="1"/>
    <col min="10" max="10" width="8.42578125" style="2" customWidth="1"/>
    <col min="11" max="11" width="7.7109375" style="2" customWidth="1"/>
    <col min="12" max="12" width="8.85546875" style="96" customWidth="1"/>
    <col min="13" max="13" width="1.5703125" style="79" customWidth="1"/>
    <col min="14" max="14" width="10.85546875" style="99" customWidth="1"/>
    <col min="15" max="15" width="10.140625" style="79" customWidth="1"/>
    <col min="16" max="16" width="10.7109375" style="79" customWidth="1"/>
    <col min="17" max="17" width="10.85546875" style="79" customWidth="1"/>
    <col min="18" max="18" width="10.140625" style="79" customWidth="1"/>
    <col min="19" max="19" width="11" style="79" customWidth="1"/>
    <col min="20" max="21" width="10.85546875" style="79" customWidth="1"/>
    <col min="22" max="22" width="10.7109375" style="79" customWidth="1"/>
    <col min="23" max="23" width="12" style="321" customWidth="1"/>
    <col min="24" max="24" width="4.5703125" style="161" customWidth="1"/>
    <col min="25" max="25" width="19.42578125" style="161" customWidth="1"/>
    <col min="26" max="26" width="10" style="161" customWidth="1"/>
    <col min="27" max="27" width="10.140625" style="161" customWidth="1"/>
    <col min="28" max="28" width="11.140625" style="161" customWidth="1"/>
    <col min="29" max="29" width="10.5703125" style="161" customWidth="1"/>
    <col min="30" max="30" width="11.140625" style="161" customWidth="1"/>
    <col min="31" max="31" width="10.85546875" style="161" customWidth="1"/>
    <col min="32" max="32" width="9.85546875" style="161" customWidth="1"/>
    <col min="33" max="33" width="9.7109375" style="161" bestFit="1" customWidth="1"/>
    <col min="34" max="34" width="10.42578125" style="161" customWidth="1"/>
    <col min="35" max="35" width="12.5703125" style="161" bestFit="1" customWidth="1"/>
    <col min="36" max="36" width="12" style="161" bestFit="1" customWidth="1"/>
    <col min="37" max="37" width="10.85546875" style="161" bestFit="1" customWidth="1"/>
    <col min="38" max="50" width="9.140625" style="161"/>
  </cols>
  <sheetData>
    <row r="1" spans="1:43" x14ac:dyDescent="0.25">
      <c r="A1" s="274" t="s">
        <v>395</v>
      </c>
      <c r="B1" s="256"/>
      <c r="C1" s="12"/>
      <c r="D1" s="35"/>
      <c r="E1" s="35"/>
      <c r="F1" s="35"/>
      <c r="G1" s="35"/>
      <c r="H1" s="35"/>
      <c r="I1" s="62"/>
      <c r="J1" s="217"/>
      <c r="K1" s="62"/>
      <c r="L1" s="393"/>
      <c r="M1" s="77"/>
      <c r="N1" s="402"/>
      <c r="O1" s="403"/>
      <c r="P1" s="403"/>
      <c r="Q1" s="403"/>
      <c r="R1" s="403"/>
      <c r="S1" s="403"/>
      <c r="T1" s="403"/>
      <c r="U1" s="403"/>
      <c r="V1" s="404"/>
      <c r="W1" s="354"/>
      <c r="Z1" s="255"/>
      <c r="AA1" s="255"/>
      <c r="AB1" s="255"/>
      <c r="AC1" s="255"/>
      <c r="AD1" s="255"/>
      <c r="AE1" s="255"/>
      <c r="AF1" s="255"/>
      <c r="AG1" s="255"/>
      <c r="AH1" s="255"/>
      <c r="AI1" s="364"/>
    </row>
    <row r="2" spans="1:43" ht="18" x14ac:dyDescent="0.25">
      <c r="A2" s="405" t="s">
        <v>1244</v>
      </c>
      <c r="B2" s="256"/>
      <c r="C2" s="97"/>
      <c r="D2" s="73"/>
      <c r="E2" s="73"/>
      <c r="F2" s="73"/>
      <c r="G2" s="73"/>
      <c r="H2" s="73"/>
      <c r="I2" s="73"/>
      <c r="J2" s="73"/>
      <c r="K2" s="73"/>
      <c r="L2" s="35"/>
      <c r="M2" s="82"/>
      <c r="N2" s="100" t="s">
        <v>417</v>
      </c>
      <c r="O2" s="101"/>
      <c r="P2" s="102"/>
      <c r="Q2" s="102"/>
      <c r="R2" s="102"/>
      <c r="S2" s="101"/>
      <c r="T2" s="103"/>
      <c r="U2" s="103"/>
      <c r="V2" s="104"/>
      <c r="W2" s="248"/>
      <c r="X2" s="77"/>
      <c r="Z2" s="365"/>
      <c r="AA2" s="365"/>
      <c r="AB2" s="365"/>
      <c r="AC2" s="365"/>
      <c r="AD2" s="365"/>
      <c r="AE2" s="365"/>
      <c r="AF2" s="365"/>
      <c r="AG2" s="365"/>
      <c r="AH2" s="365"/>
      <c r="AI2" s="366"/>
    </row>
    <row r="3" spans="1:43" x14ac:dyDescent="0.25">
      <c r="A3" s="274"/>
      <c r="B3" s="406"/>
      <c r="C3" s="98"/>
      <c r="D3" s="75"/>
      <c r="E3" s="75"/>
      <c r="F3" s="75"/>
      <c r="G3" s="75"/>
      <c r="H3" s="75"/>
      <c r="I3" s="75"/>
      <c r="J3" s="75"/>
      <c r="K3" s="75"/>
      <c r="L3" s="394"/>
      <c r="N3" s="92" t="s">
        <v>416</v>
      </c>
      <c r="O3" s="85"/>
      <c r="P3" s="85"/>
      <c r="Q3" s="85"/>
      <c r="R3" s="85"/>
      <c r="S3" s="85"/>
      <c r="T3" s="85"/>
      <c r="U3" s="85"/>
      <c r="V3" s="105"/>
      <c r="W3" s="322"/>
    </row>
    <row r="4" spans="1:43" x14ac:dyDescent="0.25">
      <c r="A4" s="274"/>
      <c r="C4" s="113" t="s">
        <v>445</v>
      </c>
      <c r="I4" s="84"/>
      <c r="J4" s="35"/>
      <c r="K4" s="43"/>
      <c r="L4" s="395"/>
      <c r="N4" s="398">
        <v>8511.9500000000007</v>
      </c>
      <c r="O4" s="399">
        <v>9043.6200000000008</v>
      </c>
      <c r="P4" s="399">
        <v>7573.36</v>
      </c>
      <c r="Q4" s="399">
        <v>12981.41</v>
      </c>
      <c r="R4" s="399">
        <v>4139.3100000000004</v>
      </c>
      <c r="S4" s="399">
        <v>1022.15</v>
      </c>
      <c r="T4" s="399">
        <v>2017.02</v>
      </c>
      <c r="U4" s="399">
        <v>5626.27</v>
      </c>
      <c r="V4" s="399">
        <v>19451.07</v>
      </c>
      <c r="W4" s="355" t="s">
        <v>421</v>
      </c>
      <c r="Y4" s="77"/>
      <c r="Z4" s="43"/>
      <c r="AA4" s="43"/>
      <c r="AB4" s="43"/>
      <c r="AC4" s="43"/>
      <c r="AD4" s="43"/>
      <c r="AE4" s="43"/>
      <c r="AF4" s="62"/>
      <c r="AG4" s="62"/>
      <c r="AH4" s="62"/>
      <c r="AI4" s="247"/>
    </row>
    <row r="5" spans="1:43" x14ac:dyDescent="0.25">
      <c r="B5" s="407">
        <v>294</v>
      </c>
      <c r="C5" s="12" t="s">
        <v>1</v>
      </c>
      <c r="L5" s="141"/>
      <c r="M5" s="214"/>
      <c r="N5" s="221"/>
      <c r="O5" s="401"/>
      <c r="P5" s="401"/>
      <c r="Q5" s="401"/>
      <c r="R5" s="401"/>
      <c r="S5" s="401"/>
      <c r="T5" s="401"/>
      <c r="U5" s="401"/>
      <c r="V5" s="400"/>
      <c r="W5" s="355" t="s">
        <v>420</v>
      </c>
      <c r="Y5" s="81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367"/>
    </row>
    <row r="6" spans="1:43" x14ac:dyDescent="0.25">
      <c r="A6" s="274"/>
      <c r="C6" s="408" t="s">
        <v>405</v>
      </c>
      <c r="D6" s="43" t="s">
        <v>406</v>
      </c>
      <c r="E6" s="43" t="s">
        <v>407</v>
      </c>
      <c r="F6" s="43" t="s">
        <v>408</v>
      </c>
      <c r="G6" s="43" t="s">
        <v>409</v>
      </c>
      <c r="H6" s="43" t="s">
        <v>410</v>
      </c>
      <c r="I6" s="62" t="s">
        <v>411</v>
      </c>
      <c r="J6" s="62" t="s">
        <v>412</v>
      </c>
      <c r="K6" s="62" t="s">
        <v>413</v>
      </c>
      <c r="L6" s="41" t="s">
        <v>387</v>
      </c>
      <c r="M6" s="80"/>
      <c r="N6" s="93" t="s">
        <v>405</v>
      </c>
      <c r="O6" s="42" t="s">
        <v>406</v>
      </c>
      <c r="P6" s="42" t="s">
        <v>407</v>
      </c>
      <c r="Q6" s="42" t="s">
        <v>408</v>
      </c>
      <c r="R6" s="42" t="s">
        <v>409</v>
      </c>
      <c r="S6" s="42" t="s">
        <v>410</v>
      </c>
      <c r="T6" s="62" t="s">
        <v>411</v>
      </c>
      <c r="U6" s="62" t="s">
        <v>412</v>
      </c>
      <c r="V6" s="62" t="s">
        <v>413</v>
      </c>
      <c r="W6" s="356" t="s">
        <v>414</v>
      </c>
      <c r="Y6" s="358"/>
      <c r="Z6" s="359"/>
      <c r="AA6" s="359"/>
      <c r="AB6" s="359"/>
      <c r="AC6" s="359"/>
      <c r="AD6" s="359"/>
      <c r="AE6" s="247"/>
      <c r="AF6" s="247"/>
      <c r="AG6" s="247"/>
      <c r="AH6" s="247"/>
      <c r="AI6" s="247"/>
      <c r="AJ6" s="247"/>
      <c r="AK6" s="360"/>
      <c r="AL6" s="368"/>
      <c r="AM6" s="368"/>
      <c r="AN6" s="368"/>
      <c r="AO6" s="368"/>
    </row>
    <row r="7" spans="1:43" x14ac:dyDescent="0.25">
      <c r="A7" s="274"/>
      <c r="C7" s="408" t="s">
        <v>419</v>
      </c>
      <c r="D7" s="43" t="s">
        <v>419</v>
      </c>
      <c r="E7" s="43" t="s">
        <v>419</v>
      </c>
      <c r="F7" s="43" t="s">
        <v>419</v>
      </c>
      <c r="G7" s="43" t="s">
        <v>419</v>
      </c>
      <c r="H7" s="43" t="s">
        <v>419</v>
      </c>
      <c r="I7" s="43" t="s">
        <v>419</v>
      </c>
      <c r="J7" s="43" t="s">
        <v>419</v>
      </c>
      <c r="K7" s="43" t="s">
        <v>419</v>
      </c>
      <c r="L7" s="44"/>
      <c r="M7" s="80"/>
      <c r="N7" s="397"/>
      <c r="O7" s="179"/>
      <c r="P7" s="179"/>
      <c r="Q7" s="179"/>
      <c r="R7" s="179"/>
      <c r="S7" s="179"/>
      <c r="T7" s="179"/>
      <c r="U7" s="179"/>
      <c r="V7" s="179"/>
      <c r="W7" s="356" t="s">
        <v>418</v>
      </c>
      <c r="Y7" s="81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369"/>
      <c r="AL7" s="370"/>
      <c r="AM7" s="371"/>
      <c r="AO7" s="368"/>
      <c r="AP7" s="372"/>
      <c r="AQ7" s="372"/>
    </row>
    <row r="8" spans="1:43" x14ac:dyDescent="0.25">
      <c r="A8" s="274"/>
      <c r="C8" s="9"/>
      <c r="D8" s="11"/>
      <c r="E8" s="11"/>
      <c r="F8" s="11"/>
      <c r="G8" s="11"/>
      <c r="H8" s="11"/>
      <c r="I8" s="60"/>
      <c r="J8" s="60"/>
      <c r="K8" s="60"/>
      <c r="L8" s="44"/>
      <c r="N8" s="8"/>
      <c r="O8" s="6"/>
      <c r="P8" s="6"/>
      <c r="Q8" s="6"/>
      <c r="R8" s="6"/>
      <c r="S8" s="6"/>
      <c r="T8" s="6"/>
      <c r="U8" s="6"/>
      <c r="V8" s="6"/>
      <c r="W8" s="248"/>
      <c r="Y8" s="81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369"/>
      <c r="AL8" s="370"/>
      <c r="AM8" s="371"/>
      <c r="AP8" s="372"/>
      <c r="AQ8" s="372"/>
    </row>
    <row r="9" spans="1:43" x14ac:dyDescent="0.25">
      <c r="B9" s="274" t="s">
        <v>415</v>
      </c>
      <c r="C9" s="28">
        <v>325647</v>
      </c>
      <c r="D9" s="27">
        <v>61037</v>
      </c>
      <c r="E9" s="27">
        <v>370716</v>
      </c>
      <c r="F9" s="27">
        <v>178679</v>
      </c>
      <c r="G9" s="27">
        <v>175405</v>
      </c>
      <c r="H9" s="27">
        <v>3178429</v>
      </c>
      <c r="I9" s="27">
        <v>689053</v>
      </c>
      <c r="J9" s="27">
        <v>362353</v>
      </c>
      <c r="K9" s="27">
        <v>146811</v>
      </c>
      <c r="L9" s="27">
        <v>5488130</v>
      </c>
      <c r="M9" s="27"/>
      <c r="N9" s="28">
        <v>2771890981.6500006</v>
      </c>
      <c r="O9" s="27">
        <v>551995433.94000018</v>
      </c>
      <c r="P9" s="27">
        <v>2807565725.7599993</v>
      </c>
      <c r="Q9" s="27">
        <v>2319505357.3899999</v>
      </c>
      <c r="R9" s="27">
        <v>726055670.54999959</v>
      </c>
      <c r="S9" s="27">
        <v>3248831202.3500004</v>
      </c>
      <c r="T9" s="27">
        <v>1389833682.0600011</v>
      </c>
      <c r="U9" s="27">
        <v>2038695813.3100014</v>
      </c>
      <c r="V9" s="16">
        <v>2855631037.7699995</v>
      </c>
      <c r="W9" s="262">
        <v>18710004904.78001</v>
      </c>
      <c r="Y9" s="81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</row>
    <row r="10" spans="1:43" x14ac:dyDescent="0.25"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94"/>
      <c r="O10" s="237"/>
      <c r="P10" s="237"/>
      <c r="Q10" s="237"/>
      <c r="R10" s="237"/>
      <c r="S10" s="237"/>
      <c r="T10" s="237"/>
      <c r="U10" s="237"/>
      <c r="V10" s="237"/>
      <c r="W10" s="434"/>
      <c r="Y10" s="81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</row>
    <row r="11" spans="1:43" x14ac:dyDescent="0.25">
      <c r="A11" s="193">
        <v>5</v>
      </c>
      <c r="B11" s="274" t="s">
        <v>14</v>
      </c>
      <c r="C11" s="9">
        <v>570</v>
      </c>
      <c r="D11" s="11">
        <v>118</v>
      </c>
      <c r="E11" s="11">
        <v>767</v>
      </c>
      <c r="F11" s="11">
        <v>367</v>
      </c>
      <c r="G11" s="11">
        <v>375</v>
      </c>
      <c r="H11" s="11">
        <v>4865</v>
      </c>
      <c r="I11" s="11">
        <v>1447</v>
      </c>
      <c r="J11" s="11">
        <v>798</v>
      </c>
      <c r="K11" s="11">
        <v>393</v>
      </c>
      <c r="L11" s="16">
        <v>9700</v>
      </c>
      <c r="N11" s="95">
        <v>4851811.5</v>
      </c>
      <c r="O11" s="95">
        <v>1067147.1600000001</v>
      </c>
      <c r="P11" s="95">
        <v>5808767.1200000001</v>
      </c>
      <c r="Q11" s="95">
        <v>4764177.47</v>
      </c>
      <c r="R11" s="95">
        <v>1552241.2500000002</v>
      </c>
      <c r="S11" s="95">
        <v>4972759.75</v>
      </c>
      <c r="T11" s="95">
        <v>2918627.94</v>
      </c>
      <c r="U11" s="95">
        <v>4489763.46</v>
      </c>
      <c r="V11" s="95">
        <v>7644270.5099999998</v>
      </c>
      <c r="W11" s="357">
        <v>38069566.160000004</v>
      </c>
      <c r="Y11" s="77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</row>
    <row r="12" spans="1:43" x14ac:dyDescent="0.25">
      <c r="A12" s="193">
        <v>9</v>
      </c>
      <c r="B12" s="274" t="s">
        <v>15</v>
      </c>
      <c r="C12" s="9">
        <v>181</v>
      </c>
      <c r="D12" s="11">
        <v>36</v>
      </c>
      <c r="E12" s="11">
        <v>215</v>
      </c>
      <c r="F12" s="11">
        <v>109</v>
      </c>
      <c r="G12" s="11">
        <v>100</v>
      </c>
      <c r="H12" s="11">
        <v>1323</v>
      </c>
      <c r="I12" s="11">
        <v>306</v>
      </c>
      <c r="J12" s="11">
        <v>208</v>
      </c>
      <c r="K12" s="11">
        <v>95</v>
      </c>
      <c r="L12" s="16">
        <v>2573</v>
      </c>
      <c r="N12" s="95">
        <v>1540662.9500000002</v>
      </c>
      <c r="O12" s="95">
        <v>325570.32</v>
      </c>
      <c r="P12" s="95">
        <v>1628272.4</v>
      </c>
      <c r="Q12" s="95">
        <v>1414973.69</v>
      </c>
      <c r="R12" s="95">
        <v>413931.00000000006</v>
      </c>
      <c r="S12" s="95">
        <v>1352304.45</v>
      </c>
      <c r="T12" s="95">
        <v>617208.12</v>
      </c>
      <c r="U12" s="95">
        <v>1170264.1600000001</v>
      </c>
      <c r="V12" s="95">
        <v>1847851.65</v>
      </c>
      <c r="W12" s="357">
        <v>10311038.74</v>
      </c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L12" s="253"/>
      <c r="AM12" s="77"/>
      <c r="AN12" s="77"/>
      <c r="AO12" s="77"/>
      <c r="AP12" s="77"/>
    </row>
    <row r="13" spans="1:43" x14ac:dyDescent="0.25">
      <c r="A13" s="193">
        <v>10</v>
      </c>
      <c r="B13" s="274" t="s">
        <v>16</v>
      </c>
      <c r="C13" s="9">
        <v>690</v>
      </c>
      <c r="D13" s="11">
        <v>134</v>
      </c>
      <c r="E13" s="11">
        <v>829</v>
      </c>
      <c r="F13" s="11">
        <v>431</v>
      </c>
      <c r="G13" s="11">
        <v>412</v>
      </c>
      <c r="H13" s="11">
        <v>5937</v>
      </c>
      <c r="I13" s="11">
        <v>1673</v>
      </c>
      <c r="J13" s="11">
        <v>1003</v>
      </c>
      <c r="K13" s="11">
        <v>435</v>
      </c>
      <c r="L13" s="16">
        <v>11544</v>
      </c>
      <c r="N13" s="95">
        <v>5873245.5000000009</v>
      </c>
      <c r="O13" s="95">
        <v>1211845.08</v>
      </c>
      <c r="P13" s="95">
        <v>6278315.4399999995</v>
      </c>
      <c r="Q13" s="95">
        <v>5594987.71</v>
      </c>
      <c r="R13" s="95">
        <v>1705395.7200000002</v>
      </c>
      <c r="S13" s="95">
        <v>6068504.5499999998</v>
      </c>
      <c r="T13" s="95">
        <v>3374474.46</v>
      </c>
      <c r="U13" s="95">
        <v>5643148.8100000005</v>
      </c>
      <c r="V13" s="95">
        <v>8461215.4499999993</v>
      </c>
      <c r="W13" s="357">
        <v>44211132.719999999</v>
      </c>
      <c r="AL13" s="254"/>
      <c r="AM13" s="253"/>
      <c r="AN13" s="77"/>
      <c r="AO13" s="77"/>
      <c r="AP13" s="254"/>
      <c r="AQ13" s="255"/>
    </row>
    <row r="14" spans="1:43" x14ac:dyDescent="0.25">
      <c r="A14" s="193">
        <v>16</v>
      </c>
      <c r="B14" s="274" t="s">
        <v>17</v>
      </c>
      <c r="C14" s="9">
        <v>374</v>
      </c>
      <c r="D14" s="11">
        <v>71</v>
      </c>
      <c r="E14" s="11">
        <v>510</v>
      </c>
      <c r="F14" s="11">
        <v>262</v>
      </c>
      <c r="G14" s="11">
        <v>269</v>
      </c>
      <c r="H14" s="11">
        <v>4036</v>
      </c>
      <c r="I14" s="11">
        <v>1553</v>
      </c>
      <c r="J14" s="11">
        <v>789</v>
      </c>
      <c r="K14" s="11">
        <v>285</v>
      </c>
      <c r="L14" s="16">
        <v>8149</v>
      </c>
      <c r="N14" s="95">
        <v>3183469.3000000003</v>
      </c>
      <c r="O14" s="95">
        <v>642097.02</v>
      </c>
      <c r="P14" s="95">
        <v>3862413.5999999996</v>
      </c>
      <c r="Q14" s="95">
        <v>3401129.42</v>
      </c>
      <c r="R14" s="95">
        <v>1113474.3900000001</v>
      </c>
      <c r="S14" s="95">
        <v>4125397.4</v>
      </c>
      <c r="T14" s="95">
        <v>3132432.06</v>
      </c>
      <c r="U14" s="95">
        <v>4439127.03</v>
      </c>
      <c r="V14" s="95">
        <v>5543554.9500000002</v>
      </c>
      <c r="W14" s="357">
        <v>29443095.170000002</v>
      </c>
      <c r="Y14" s="211"/>
      <c r="Z14" s="43"/>
      <c r="AA14" s="43"/>
      <c r="AB14" s="43"/>
      <c r="AC14" s="43"/>
      <c r="AD14" s="43"/>
      <c r="AE14" s="43"/>
      <c r="AF14" s="62"/>
      <c r="AG14" s="62"/>
      <c r="AH14" s="361"/>
      <c r="AI14" s="361"/>
      <c r="AJ14" s="288"/>
      <c r="AK14" s="288"/>
      <c r="AL14" s="254"/>
      <c r="AM14" s="374"/>
    </row>
    <row r="15" spans="1:43" x14ac:dyDescent="0.25">
      <c r="A15" s="193">
        <v>18</v>
      </c>
      <c r="B15" s="274" t="s">
        <v>18</v>
      </c>
      <c r="C15" s="9">
        <v>356</v>
      </c>
      <c r="D15" s="11">
        <v>67</v>
      </c>
      <c r="E15" s="11">
        <v>433</v>
      </c>
      <c r="F15" s="11">
        <v>219</v>
      </c>
      <c r="G15" s="11">
        <v>199</v>
      </c>
      <c r="H15" s="11">
        <v>2739</v>
      </c>
      <c r="I15" s="11">
        <v>588</v>
      </c>
      <c r="J15" s="11">
        <v>260</v>
      </c>
      <c r="K15" s="11">
        <v>97</v>
      </c>
      <c r="L15" s="16">
        <v>4958</v>
      </c>
      <c r="N15" s="95">
        <v>3030254.2</v>
      </c>
      <c r="O15" s="95">
        <v>605922.54</v>
      </c>
      <c r="P15" s="95">
        <v>3279264.88</v>
      </c>
      <c r="Q15" s="95">
        <v>2842928.79</v>
      </c>
      <c r="R15" s="95">
        <v>823722.69000000006</v>
      </c>
      <c r="S15" s="95">
        <v>2799668.85</v>
      </c>
      <c r="T15" s="95">
        <v>1186007.76</v>
      </c>
      <c r="U15" s="95">
        <v>1462830.2000000002</v>
      </c>
      <c r="V15" s="95">
        <v>1886753.79</v>
      </c>
      <c r="W15" s="357">
        <v>17917353.699999999</v>
      </c>
      <c r="Y15" s="375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376"/>
      <c r="AL15" s="374"/>
      <c r="AM15" s="374"/>
    </row>
    <row r="16" spans="1:43" x14ac:dyDescent="0.25">
      <c r="A16" s="193">
        <v>19</v>
      </c>
      <c r="B16" s="274" t="s">
        <v>19</v>
      </c>
      <c r="C16" s="9">
        <v>285</v>
      </c>
      <c r="D16" s="11">
        <v>53</v>
      </c>
      <c r="E16" s="11">
        <v>327</v>
      </c>
      <c r="F16" s="11">
        <v>167</v>
      </c>
      <c r="G16" s="11">
        <v>156</v>
      </c>
      <c r="H16" s="11">
        <v>2255</v>
      </c>
      <c r="I16" s="11">
        <v>458</v>
      </c>
      <c r="J16" s="11">
        <v>210</v>
      </c>
      <c r="K16" s="11">
        <v>73</v>
      </c>
      <c r="L16" s="16">
        <v>3984</v>
      </c>
      <c r="N16" s="95">
        <v>2425905.75</v>
      </c>
      <c r="O16" s="95">
        <v>479311.86000000004</v>
      </c>
      <c r="P16" s="95">
        <v>2476488.7199999997</v>
      </c>
      <c r="Q16" s="95">
        <v>2167895.4700000002</v>
      </c>
      <c r="R16" s="95">
        <v>645732.3600000001</v>
      </c>
      <c r="S16" s="95">
        <v>2304948.25</v>
      </c>
      <c r="T16" s="95">
        <v>923795.16</v>
      </c>
      <c r="U16" s="95">
        <v>1181516.7000000002</v>
      </c>
      <c r="V16" s="95">
        <v>1419928.1099999999</v>
      </c>
      <c r="W16" s="357">
        <v>14025522.379999999</v>
      </c>
      <c r="Y16" s="375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376"/>
      <c r="AL16" s="377"/>
      <c r="AM16" s="374"/>
    </row>
    <row r="17" spans="1:41" x14ac:dyDescent="0.25">
      <c r="A17" s="193">
        <v>20</v>
      </c>
      <c r="B17" s="274" t="s">
        <v>20</v>
      </c>
      <c r="C17" s="9">
        <v>925</v>
      </c>
      <c r="D17" s="11">
        <v>218</v>
      </c>
      <c r="E17" s="11">
        <v>1322</v>
      </c>
      <c r="F17" s="11">
        <v>679</v>
      </c>
      <c r="G17" s="11">
        <v>568</v>
      </c>
      <c r="H17" s="11">
        <v>9103</v>
      </c>
      <c r="I17" s="11">
        <v>2238</v>
      </c>
      <c r="J17" s="11">
        <v>1065</v>
      </c>
      <c r="K17" s="11">
        <v>493</v>
      </c>
      <c r="L17" s="16">
        <v>16611</v>
      </c>
      <c r="N17" s="95">
        <v>7873553.7500000009</v>
      </c>
      <c r="O17" s="95">
        <v>1971509.1600000001</v>
      </c>
      <c r="P17" s="95">
        <v>10011981.92</v>
      </c>
      <c r="Q17" s="95">
        <v>8814377.3900000006</v>
      </c>
      <c r="R17" s="95">
        <v>2351128.08</v>
      </c>
      <c r="S17" s="95">
        <v>9304631.4499999993</v>
      </c>
      <c r="T17" s="95">
        <v>4514090.76</v>
      </c>
      <c r="U17" s="95">
        <v>5991977.5500000007</v>
      </c>
      <c r="V17" s="95">
        <v>9589377.5099999998</v>
      </c>
      <c r="W17" s="357">
        <v>60422627.57</v>
      </c>
      <c r="Y17" s="37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376"/>
      <c r="AL17" s="377"/>
      <c r="AM17" s="374"/>
    </row>
    <row r="18" spans="1:41" x14ac:dyDescent="0.25">
      <c r="A18" s="193">
        <v>46</v>
      </c>
      <c r="B18" s="274" t="s">
        <v>21</v>
      </c>
      <c r="C18" s="9">
        <v>56</v>
      </c>
      <c r="D18" s="11">
        <v>14</v>
      </c>
      <c r="E18" s="11">
        <v>71</v>
      </c>
      <c r="F18" s="11">
        <v>40</v>
      </c>
      <c r="G18" s="11">
        <v>29</v>
      </c>
      <c r="H18" s="11">
        <v>663</v>
      </c>
      <c r="I18" s="11">
        <v>295</v>
      </c>
      <c r="J18" s="11">
        <v>166</v>
      </c>
      <c r="K18" s="11">
        <v>71</v>
      </c>
      <c r="L18" s="16">
        <v>1405</v>
      </c>
      <c r="N18" s="95">
        <v>476669.20000000007</v>
      </c>
      <c r="O18" s="95">
        <v>126610.68000000001</v>
      </c>
      <c r="P18" s="95">
        <v>537708.55999999994</v>
      </c>
      <c r="Q18" s="95">
        <v>519256.4</v>
      </c>
      <c r="R18" s="95">
        <v>120039.99</v>
      </c>
      <c r="S18" s="95">
        <v>677685.45</v>
      </c>
      <c r="T18" s="95">
        <v>595020.9</v>
      </c>
      <c r="U18" s="95">
        <v>933960.82000000007</v>
      </c>
      <c r="V18" s="95">
        <v>1381025.97</v>
      </c>
      <c r="W18" s="357">
        <v>5367977.97</v>
      </c>
      <c r="Y18" s="375"/>
      <c r="Z18" s="288"/>
      <c r="AA18" s="288"/>
      <c r="AB18" s="288"/>
      <c r="AC18" s="288"/>
      <c r="AD18" s="288"/>
      <c r="AE18" s="288"/>
      <c r="AF18" s="288"/>
      <c r="AG18" s="288"/>
      <c r="AH18" s="288"/>
      <c r="AI18" s="379"/>
      <c r="AJ18" s="288"/>
      <c r="AK18" s="376"/>
      <c r="AL18" s="377"/>
      <c r="AM18" s="374"/>
    </row>
    <row r="19" spans="1:41" x14ac:dyDescent="0.25">
      <c r="A19" s="193">
        <v>47</v>
      </c>
      <c r="B19" s="274" t="s">
        <v>22</v>
      </c>
      <c r="C19" s="9">
        <v>75</v>
      </c>
      <c r="D19" s="11">
        <v>23</v>
      </c>
      <c r="E19" s="11">
        <v>109</v>
      </c>
      <c r="F19" s="11">
        <v>42</v>
      </c>
      <c r="G19" s="11">
        <v>38</v>
      </c>
      <c r="H19" s="11">
        <v>1056</v>
      </c>
      <c r="I19" s="11">
        <v>334</v>
      </c>
      <c r="J19" s="11">
        <v>133</v>
      </c>
      <c r="K19" s="11">
        <v>42</v>
      </c>
      <c r="L19" s="16">
        <v>1852</v>
      </c>
      <c r="N19" s="95">
        <v>638396.25</v>
      </c>
      <c r="O19" s="95">
        <v>208003.26</v>
      </c>
      <c r="P19" s="95">
        <v>825496.24</v>
      </c>
      <c r="Q19" s="95">
        <v>545219.22</v>
      </c>
      <c r="R19" s="95">
        <v>157293.78000000003</v>
      </c>
      <c r="S19" s="95">
        <v>1079390.3999999999</v>
      </c>
      <c r="T19" s="95">
        <v>673684.68</v>
      </c>
      <c r="U19" s="95">
        <v>748293.91</v>
      </c>
      <c r="V19" s="95">
        <v>816944.94</v>
      </c>
      <c r="W19" s="357">
        <v>5692722.6799999997</v>
      </c>
      <c r="Y19" s="375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376"/>
      <c r="AL19" s="380"/>
      <c r="AO19" s="253"/>
    </row>
    <row r="20" spans="1:41" x14ac:dyDescent="0.25">
      <c r="A20" s="193">
        <v>49</v>
      </c>
      <c r="B20" s="274" t="s">
        <v>23</v>
      </c>
      <c r="C20" s="9">
        <v>21164</v>
      </c>
      <c r="D20" s="11">
        <v>3835</v>
      </c>
      <c r="E20" s="11">
        <v>22667</v>
      </c>
      <c r="F20" s="11">
        <v>10353</v>
      </c>
      <c r="G20" s="11">
        <v>9686</v>
      </c>
      <c r="H20" s="11">
        <v>174296</v>
      </c>
      <c r="I20" s="11">
        <v>25405</v>
      </c>
      <c r="J20" s="11">
        <v>12142</v>
      </c>
      <c r="K20" s="11">
        <v>4084</v>
      </c>
      <c r="L20" s="16">
        <v>283632</v>
      </c>
      <c r="N20" s="95">
        <v>180146909.80000001</v>
      </c>
      <c r="O20" s="95">
        <v>34682282.700000003</v>
      </c>
      <c r="P20" s="95">
        <v>171665351.12</v>
      </c>
      <c r="Q20" s="95">
        <v>134396537.72999999</v>
      </c>
      <c r="R20" s="95">
        <v>40093356.660000004</v>
      </c>
      <c r="S20" s="95">
        <v>178156656.40000001</v>
      </c>
      <c r="T20" s="95">
        <v>51242393.100000001</v>
      </c>
      <c r="U20" s="95">
        <v>68314170.340000004</v>
      </c>
      <c r="V20" s="95">
        <v>79438169.879999995</v>
      </c>
      <c r="W20" s="357">
        <v>938135827.73000002</v>
      </c>
      <c r="Y20" s="375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376"/>
    </row>
    <row r="21" spans="1:41" x14ac:dyDescent="0.25">
      <c r="A21" s="193">
        <v>50</v>
      </c>
      <c r="B21" s="274" t="s">
        <v>24</v>
      </c>
      <c r="C21" s="9">
        <v>672</v>
      </c>
      <c r="D21" s="11">
        <v>118</v>
      </c>
      <c r="E21" s="11">
        <v>805</v>
      </c>
      <c r="F21" s="11">
        <v>437</v>
      </c>
      <c r="G21" s="11">
        <v>360</v>
      </c>
      <c r="H21" s="11">
        <v>6126</v>
      </c>
      <c r="I21" s="11">
        <v>1815</v>
      </c>
      <c r="J21" s="11">
        <v>975</v>
      </c>
      <c r="K21" s="11">
        <v>440</v>
      </c>
      <c r="L21" s="16">
        <v>11748</v>
      </c>
      <c r="N21" s="95">
        <v>5720030.4000000004</v>
      </c>
      <c r="O21" s="95">
        <v>1067147.1600000001</v>
      </c>
      <c r="P21" s="95">
        <v>6096554.7999999998</v>
      </c>
      <c r="Q21" s="95">
        <v>5672876.1699999999</v>
      </c>
      <c r="R21" s="95">
        <v>1490151.6</v>
      </c>
      <c r="S21" s="95">
        <v>6261690.8999999994</v>
      </c>
      <c r="T21" s="95">
        <v>3660891.3</v>
      </c>
      <c r="U21" s="95">
        <v>5485613.25</v>
      </c>
      <c r="V21" s="95">
        <v>8558470.8000000007</v>
      </c>
      <c r="W21" s="357">
        <v>44013426.379999995</v>
      </c>
      <c r="Y21" s="375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376"/>
      <c r="AL21" s="38"/>
    </row>
    <row r="22" spans="1:41" x14ac:dyDescent="0.25">
      <c r="A22" s="193">
        <v>51</v>
      </c>
      <c r="B22" s="274" t="s">
        <v>25</v>
      </c>
      <c r="C22" s="28">
        <v>585</v>
      </c>
      <c r="D22" s="27">
        <v>111</v>
      </c>
      <c r="E22" s="27">
        <v>751</v>
      </c>
      <c r="F22" s="27">
        <v>335</v>
      </c>
      <c r="G22" s="27">
        <v>314</v>
      </c>
      <c r="H22" s="27">
        <v>4976</v>
      </c>
      <c r="I22" s="27">
        <v>1443</v>
      </c>
      <c r="J22" s="27">
        <v>689</v>
      </c>
      <c r="K22" s="27">
        <v>250</v>
      </c>
      <c r="L22" s="16">
        <v>9454</v>
      </c>
      <c r="N22" s="95">
        <v>4979490.75</v>
      </c>
      <c r="O22" s="95">
        <v>1003841.8200000001</v>
      </c>
      <c r="P22" s="95">
        <v>5687593.3599999994</v>
      </c>
      <c r="Q22" s="95">
        <v>4348772.3499999996</v>
      </c>
      <c r="R22" s="95">
        <v>1299743.3400000001</v>
      </c>
      <c r="S22" s="95">
        <v>5086218.3999999994</v>
      </c>
      <c r="T22" s="95">
        <v>2910559.86</v>
      </c>
      <c r="U22" s="95">
        <v>3876500.0300000003</v>
      </c>
      <c r="V22" s="95">
        <v>4862767.5</v>
      </c>
      <c r="W22" s="357">
        <v>34055487.409999996</v>
      </c>
      <c r="Y22" s="375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376"/>
      <c r="AL22" s="253"/>
    </row>
    <row r="23" spans="1:41" x14ac:dyDescent="0.25">
      <c r="A23" s="193">
        <v>52</v>
      </c>
      <c r="B23" s="274" t="s">
        <v>26</v>
      </c>
      <c r="C23" s="9">
        <v>140</v>
      </c>
      <c r="D23" s="11">
        <v>24</v>
      </c>
      <c r="E23" s="11">
        <v>190</v>
      </c>
      <c r="F23" s="11">
        <v>72</v>
      </c>
      <c r="G23" s="11">
        <v>87</v>
      </c>
      <c r="H23" s="11">
        <v>1280</v>
      </c>
      <c r="I23" s="11">
        <v>363</v>
      </c>
      <c r="J23" s="11">
        <v>212</v>
      </c>
      <c r="K23" s="11">
        <v>105</v>
      </c>
      <c r="L23" s="16">
        <v>2473</v>
      </c>
      <c r="N23" s="95">
        <v>1191673</v>
      </c>
      <c r="O23" s="95">
        <v>217046.88</v>
      </c>
      <c r="P23" s="95">
        <v>1438938.4</v>
      </c>
      <c r="Q23" s="95">
        <v>934661.52</v>
      </c>
      <c r="R23" s="95">
        <v>360119.97000000003</v>
      </c>
      <c r="S23" s="95">
        <v>1308352</v>
      </c>
      <c r="T23" s="95">
        <v>732178.26</v>
      </c>
      <c r="U23" s="95">
        <v>1192769.24</v>
      </c>
      <c r="V23" s="95">
        <v>2042362.3499999999</v>
      </c>
      <c r="W23" s="357">
        <v>9418101.6199999992</v>
      </c>
      <c r="Y23" s="77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376"/>
      <c r="AL23" s="253"/>
    </row>
    <row r="24" spans="1:41" x14ac:dyDescent="0.25">
      <c r="A24" s="193">
        <v>61</v>
      </c>
      <c r="B24" s="274" t="s">
        <v>27</v>
      </c>
      <c r="C24" s="9">
        <v>740</v>
      </c>
      <c r="D24" s="11">
        <v>122</v>
      </c>
      <c r="E24" s="11">
        <v>949</v>
      </c>
      <c r="F24" s="11">
        <v>487</v>
      </c>
      <c r="G24" s="11">
        <v>529</v>
      </c>
      <c r="H24" s="11">
        <v>9093</v>
      </c>
      <c r="I24" s="11">
        <v>2881</v>
      </c>
      <c r="J24" s="11">
        <v>1586</v>
      </c>
      <c r="K24" s="11">
        <v>641</v>
      </c>
      <c r="L24" s="16">
        <v>17028</v>
      </c>
      <c r="N24" s="95">
        <v>6298843.0000000009</v>
      </c>
      <c r="O24" s="95">
        <v>1103321.6400000001</v>
      </c>
      <c r="P24" s="95">
        <v>7187118.6399999997</v>
      </c>
      <c r="Q24" s="95">
        <v>6321946.6699999999</v>
      </c>
      <c r="R24" s="95">
        <v>2189694.9900000002</v>
      </c>
      <c r="S24" s="95">
        <v>9294409.9499999993</v>
      </c>
      <c r="T24" s="95">
        <v>5811034.6200000001</v>
      </c>
      <c r="U24" s="95">
        <v>8923264.2200000007</v>
      </c>
      <c r="V24" s="95">
        <v>12468135.869999999</v>
      </c>
      <c r="W24" s="357">
        <v>59597769.600000001</v>
      </c>
      <c r="Y24" s="253"/>
      <c r="Z24" s="288"/>
      <c r="AA24" s="288"/>
      <c r="AB24" s="288"/>
      <c r="AC24" s="288"/>
      <c r="AD24" s="288"/>
      <c r="AE24" s="288"/>
      <c r="AF24" s="288"/>
      <c r="AG24" s="288"/>
      <c r="AH24" s="288"/>
      <c r="AI24" s="381"/>
      <c r="AJ24" s="288"/>
      <c r="AK24" s="376"/>
    </row>
    <row r="25" spans="1:41" x14ac:dyDescent="0.25">
      <c r="A25" s="193">
        <v>69</v>
      </c>
      <c r="B25" s="274" t="s">
        <v>28</v>
      </c>
      <c r="C25" s="9">
        <v>464</v>
      </c>
      <c r="D25" s="11">
        <v>89</v>
      </c>
      <c r="E25" s="11">
        <v>582</v>
      </c>
      <c r="F25" s="11">
        <v>312</v>
      </c>
      <c r="G25" s="11">
        <v>310</v>
      </c>
      <c r="H25" s="11">
        <v>3711</v>
      </c>
      <c r="I25" s="11">
        <v>978</v>
      </c>
      <c r="J25" s="11">
        <v>503</v>
      </c>
      <c r="K25" s="11">
        <v>198</v>
      </c>
      <c r="L25" s="16">
        <v>7147</v>
      </c>
      <c r="N25" s="95">
        <v>3949544.8000000003</v>
      </c>
      <c r="O25" s="95">
        <v>804882.18</v>
      </c>
      <c r="P25" s="95">
        <v>4407695.5199999996</v>
      </c>
      <c r="Q25" s="95">
        <v>4050199.92</v>
      </c>
      <c r="R25" s="95">
        <v>1283186.1000000001</v>
      </c>
      <c r="S25" s="95">
        <v>3793198.65</v>
      </c>
      <c r="T25" s="95">
        <v>1972645.56</v>
      </c>
      <c r="U25" s="95">
        <v>2830013.81</v>
      </c>
      <c r="V25" s="95">
        <v>3851311.86</v>
      </c>
      <c r="W25" s="357">
        <v>26942678.399999995</v>
      </c>
      <c r="Y25" s="253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376"/>
    </row>
    <row r="26" spans="1:41" x14ac:dyDescent="0.25">
      <c r="A26" s="193">
        <v>71</v>
      </c>
      <c r="B26" s="274" t="s">
        <v>29</v>
      </c>
      <c r="C26" s="9">
        <v>519</v>
      </c>
      <c r="D26" s="11">
        <v>101</v>
      </c>
      <c r="E26" s="11">
        <v>599</v>
      </c>
      <c r="F26" s="11">
        <v>302</v>
      </c>
      <c r="G26" s="11">
        <v>308</v>
      </c>
      <c r="H26" s="11">
        <v>3496</v>
      </c>
      <c r="I26" s="11">
        <v>883</v>
      </c>
      <c r="J26" s="11">
        <v>463</v>
      </c>
      <c r="K26" s="11">
        <v>183</v>
      </c>
      <c r="L26" s="16">
        <v>6854</v>
      </c>
      <c r="N26" s="95">
        <v>4417702.0500000007</v>
      </c>
      <c r="O26" s="95">
        <v>913405.62000000011</v>
      </c>
      <c r="P26" s="95">
        <v>4536442.6399999997</v>
      </c>
      <c r="Q26" s="95">
        <v>3920385.82</v>
      </c>
      <c r="R26" s="95">
        <v>1274907.4800000002</v>
      </c>
      <c r="S26" s="95">
        <v>3573436.4</v>
      </c>
      <c r="T26" s="95">
        <v>1781028.66</v>
      </c>
      <c r="U26" s="95">
        <v>2604963.0100000002</v>
      </c>
      <c r="V26" s="95">
        <v>3559545.81</v>
      </c>
      <c r="W26" s="357">
        <v>26581817.490000002</v>
      </c>
      <c r="Y26" s="253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376"/>
    </row>
    <row r="27" spans="1:41" x14ac:dyDescent="0.25">
      <c r="A27" s="193">
        <v>72</v>
      </c>
      <c r="B27" s="274" t="s">
        <v>30</v>
      </c>
      <c r="C27" s="9">
        <v>55</v>
      </c>
      <c r="D27" s="11">
        <v>5</v>
      </c>
      <c r="E27" s="11">
        <v>59</v>
      </c>
      <c r="F27" s="11">
        <v>20</v>
      </c>
      <c r="G27" s="11">
        <v>18</v>
      </c>
      <c r="H27" s="11">
        <v>451</v>
      </c>
      <c r="I27" s="11">
        <v>213</v>
      </c>
      <c r="J27" s="11">
        <v>122</v>
      </c>
      <c r="K27" s="11">
        <v>31</v>
      </c>
      <c r="L27" s="16">
        <v>974</v>
      </c>
      <c r="N27" s="95">
        <v>468157.25000000006</v>
      </c>
      <c r="O27" s="95">
        <v>45218.100000000006</v>
      </c>
      <c r="P27" s="95">
        <v>446828.24</v>
      </c>
      <c r="Q27" s="95">
        <v>259628.2</v>
      </c>
      <c r="R27" s="95">
        <v>74507.58</v>
      </c>
      <c r="S27" s="95">
        <v>460989.64999999997</v>
      </c>
      <c r="T27" s="95">
        <v>429625.26</v>
      </c>
      <c r="U27" s="95">
        <v>686404.94000000006</v>
      </c>
      <c r="V27" s="95">
        <v>602983.17000000004</v>
      </c>
      <c r="W27" s="357">
        <v>3474342.39</v>
      </c>
      <c r="Y27" s="382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376"/>
    </row>
    <row r="28" spans="1:41" x14ac:dyDescent="0.25">
      <c r="A28" s="193">
        <v>74</v>
      </c>
      <c r="B28" s="274" t="s">
        <v>31</v>
      </c>
      <c r="C28" s="9">
        <v>51</v>
      </c>
      <c r="D28" s="11">
        <v>14</v>
      </c>
      <c r="E28" s="11">
        <v>64</v>
      </c>
      <c r="F28" s="11">
        <v>35</v>
      </c>
      <c r="G28" s="11">
        <v>42</v>
      </c>
      <c r="H28" s="11">
        <v>567</v>
      </c>
      <c r="I28" s="11">
        <v>210</v>
      </c>
      <c r="J28" s="11">
        <v>127</v>
      </c>
      <c r="K28" s="11">
        <v>55</v>
      </c>
      <c r="L28" s="16">
        <v>1165</v>
      </c>
      <c r="N28" s="95">
        <v>434109.45</v>
      </c>
      <c r="O28" s="95">
        <v>126610.68000000001</v>
      </c>
      <c r="P28" s="95">
        <v>484695.03999999998</v>
      </c>
      <c r="Q28" s="95">
        <v>454349.35</v>
      </c>
      <c r="R28" s="95">
        <v>173851.02000000002</v>
      </c>
      <c r="S28" s="95">
        <v>579559.04999999993</v>
      </c>
      <c r="T28" s="95">
        <v>423574.2</v>
      </c>
      <c r="U28" s="95">
        <v>714536.29</v>
      </c>
      <c r="V28" s="95">
        <v>1069808.8500000001</v>
      </c>
      <c r="W28" s="357">
        <v>4461093.93</v>
      </c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</row>
    <row r="29" spans="1:41" x14ac:dyDescent="0.25">
      <c r="A29" s="193">
        <v>75</v>
      </c>
      <c r="B29" s="274" t="s">
        <v>32</v>
      </c>
      <c r="C29" s="9">
        <v>888</v>
      </c>
      <c r="D29" s="11">
        <v>189</v>
      </c>
      <c r="E29" s="11">
        <v>1195</v>
      </c>
      <c r="F29" s="11">
        <v>623</v>
      </c>
      <c r="G29" s="11">
        <v>654</v>
      </c>
      <c r="H29" s="11">
        <v>10873</v>
      </c>
      <c r="I29" s="11">
        <v>3251</v>
      </c>
      <c r="J29" s="11">
        <v>1849</v>
      </c>
      <c r="K29" s="11">
        <v>764</v>
      </c>
      <c r="L29" s="16">
        <v>20286</v>
      </c>
      <c r="N29" s="95">
        <v>7558611.6000000006</v>
      </c>
      <c r="O29" s="95">
        <v>1709244.1800000002</v>
      </c>
      <c r="P29" s="95">
        <v>9050165.1999999993</v>
      </c>
      <c r="Q29" s="95">
        <v>8087418.4299999997</v>
      </c>
      <c r="R29" s="95">
        <v>2707108.74</v>
      </c>
      <c r="S29" s="95">
        <v>11113836.949999999</v>
      </c>
      <c r="T29" s="95">
        <v>6557332.0199999996</v>
      </c>
      <c r="U29" s="95">
        <v>10402973.23</v>
      </c>
      <c r="V29" s="95">
        <v>14860617.48</v>
      </c>
      <c r="W29" s="357">
        <v>72047307.829999998</v>
      </c>
      <c r="Z29" s="383"/>
      <c r="AA29" s="383"/>
      <c r="AB29" s="383"/>
      <c r="AC29" s="383"/>
      <c r="AD29" s="383"/>
      <c r="AE29" s="383"/>
      <c r="AF29" s="383"/>
      <c r="AG29" s="383"/>
      <c r="AH29" s="383"/>
      <c r="AI29" s="383"/>
      <c r="AJ29" s="288"/>
      <c r="AK29" s="288"/>
    </row>
    <row r="30" spans="1:41" x14ac:dyDescent="0.25">
      <c r="A30" s="193">
        <v>77</v>
      </c>
      <c r="B30" s="274" t="s">
        <v>33</v>
      </c>
      <c r="C30" s="9">
        <v>237</v>
      </c>
      <c r="D30" s="11">
        <v>53</v>
      </c>
      <c r="E30" s="11">
        <v>348</v>
      </c>
      <c r="F30" s="11">
        <v>158</v>
      </c>
      <c r="G30" s="11">
        <v>141</v>
      </c>
      <c r="H30" s="11">
        <v>2518</v>
      </c>
      <c r="I30" s="11">
        <v>800</v>
      </c>
      <c r="J30" s="11">
        <v>463</v>
      </c>
      <c r="K30" s="11">
        <v>221</v>
      </c>
      <c r="L30" s="16">
        <v>4939</v>
      </c>
      <c r="N30" s="95">
        <v>2017332.1500000001</v>
      </c>
      <c r="O30" s="95">
        <v>479311.86000000004</v>
      </c>
      <c r="P30" s="95">
        <v>2635529.2799999998</v>
      </c>
      <c r="Q30" s="95">
        <v>2051062.78</v>
      </c>
      <c r="R30" s="95">
        <v>583642.71000000008</v>
      </c>
      <c r="S30" s="95">
        <v>2573773.6999999997</v>
      </c>
      <c r="T30" s="95">
        <v>1613616</v>
      </c>
      <c r="U30" s="95">
        <v>2604963.0100000002</v>
      </c>
      <c r="V30" s="95">
        <v>4298686.47</v>
      </c>
      <c r="W30" s="357">
        <v>18857917.960000001</v>
      </c>
      <c r="Y30" s="384"/>
      <c r="Z30" s="385"/>
      <c r="AA30" s="385"/>
      <c r="AB30" s="385"/>
      <c r="AC30" s="385"/>
      <c r="AD30" s="385"/>
      <c r="AE30" s="385"/>
      <c r="AF30" s="385"/>
      <c r="AG30" s="385"/>
      <c r="AH30" s="385"/>
      <c r="AI30" s="386"/>
      <c r="AJ30" s="288"/>
      <c r="AK30" s="288"/>
    </row>
    <row r="31" spans="1:41" x14ac:dyDescent="0.25">
      <c r="A31" s="193">
        <v>78</v>
      </c>
      <c r="B31" s="274" t="s">
        <v>34</v>
      </c>
      <c r="C31" s="9">
        <v>328</v>
      </c>
      <c r="D31" s="11">
        <v>73</v>
      </c>
      <c r="E31" s="11">
        <v>494</v>
      </c>
      <c r="F31" s="11">
        <v>255</v>
      </c>
      <c r="G31" s="11">
        <v>260</v>
      </c>
      <c r="H31" s="11">
        <v>4344</v>
      </c>
      <c r="I31" s="11">
        <v>1592</v>
      </c>
      <c r="J31" s="11">
        <v>809</v>
      </c>
      <c r="K31" s="11">
        <v>224</v>
      </c>
      <c r="L31" s="16">
        <v>8379</v>
      </c>
      <c r="N31" s="95">
        <v>2791919.6</v>
      </c>
      <c r="O31" s="95">
        <v>660184.26</v>
      </c>
      <c r="P31" s="95">
        <v>3741239.84</v>
      </c>
      <c r="Q31" s="95">
        <v>3310259.55</v>
      </c>
      <c r="R31" s="95">
        <v>1076220.6000000001</v>
      </c>
      <c r="S31" s="95">
        <v>4440219.5999999996</v>
      </c>
      <c r="T31" s="95">
        <v>3211095.84</v>
      </c>
      <c r="U31" s="95">
        <v>4551652.4300000006</v>
      </c>
      <c r="V31" s="95">
        <v>4357039.68</v>
      </c>
      <c r="W31" s="357">
        <v>28139831.399999999</v>
      </c>
      <c r="Z31" s="387"/>
      <c r="AA31" s="387"/>
      <c r="AB31" s="387"/>
      <c r="AC31" s="387"/>
      <c r="AD31" s="387"/>
      <c r="AE31" s="387"/>
      <c r="AF31" s="387"/>
      <c r="AG31" s="387"/>
      <c r="AH31" s="387"/>
    </row>
    <row r="32" spans="1:41" x14ac:dyDescent="0.25">
      <c r="A32" s="193">
        <v>79</v>
      </c>
      <c r="B32" s="274" t="s">
        <v>35</v>
      </c>
      <c r="C32" s="9">
        <v>373</v>
      </c>
      <c r="D32" s="11">
        <v>61</v>
      </c>
      <c r="E32" s="11">
        <v>408</v>
      </c>
      <c r="F32" s="11">
        <v>222</v>
      </c>
      <c r="G32" s="11">
        <v>219</v>
      </c>
      <c r="H32" s="11">
        <v>3569</v>
      </c>
      <c r="I32" s="11">
        <v>1218</v>
      </c>
      <c r="J32" s="11">
        <v>678</v>
      </c>
      <c r="K32" s="11">
        <v>270</v>
      </c>
      <c r="L32" s="16">
        <v>7018</v>
      </c>
      <c r="N32" s="95">
        <v>3174957.35</v>
      </c>
      <c r="O32" s="95">
        <v>551660.82000000007</v>
      </c>
      <c r="P32" s="95">
        <v>3089930.88</v>
      </c>
      <c r="Q32" s="95">
        <v>2881873.02</v>
      </c>
      <c r="R32" s="95">
        <v>906508.89000000013</v>
      </c>
      <c r="S32" s="95">
        <v>3648053.35</v>
      </c>
      <c r="T32" s="95">
        <v>2456730.36</v>
      </c>
      <c r="U32" s="95">
        <v>3814611.0600000005</v>
      </c>
      <c r="V32" s="95">
        <v>5251788.9000000004</v>
      </c>
      <c r="W32" s="357">
        <v>25776114.630000003</v>
      </c>
      <c r="Z32" s="388"/>
      <c r="AA32" s="388"/>
      <c r="AB32" s="77"/>
      <c r="AC32" s="77"/>
      <c r="AD32" s="77"/>
      <c r="AE32" s="77"/>
      <c r="AF32" s="77"/>
      <c r="AG32" s="77"/>
      <c r="AH32" s="77"/>
      <c r="AI32" s="77"/>
    </row>
    <row r="33" spans="1:37" x14ac:dyDescent="0.25">
      <c r="A33" s="193">
        <v>81</v>
      </c>
      <c r="B33" s="274" t="s">
        <v>36</v>
      </c>
      <c r="C33" s="9">
        <v>97</v>
      </c>
      <c r="D33" s="11">
        <v>13</v>
      </c>
      <c r="E33" s="11">
        <v>110</v>
      </c>
      <c r="F33" s="11">
        <v>69</v>
      </c>
      <c r="G33" s="11">
        <v>81</v>
      </c>
      <c r="H33" s="11">
        <v>1368</v>
      </c>
      <c r="I33" s="11">
        <v>582</v>
      </c>
      <c r="J33" s="11">
        <v>313</v>
      </c>
      <c r="K33" s="11">
        <v>147</v>
      </c>
      <c r="L33" s="16">
        <v>2780</v>
      </c>
      <c r="N33" s="95">
        <v>825659.15</v>
      </c>
      <c r="O33" s="95">
        <v>117567.06000000001</v>
      </c>
      <c r="P33" s="95">
        <v>833069.6</v>
      </c>
      <c r="Q33" s="95">
        <v>895717.29</v>
      </c>
      <c r="R33" s="95">
        <v>335284.11000000004</v>
      </c>
      <c r="S33" s="95">
        <v>1398301.2</v>
      </c>
      <c r="T33" s="95">
        <v>1173905.6399999999</v>
      </c>
      <c r="U33" s="95">
        <v>1761022.5100000002</v>
      </c>
      <c r="V33" s="95">
        <v>2859307.29</v>
      </c>
      <c r="W33" s="357">
        <v>10199833.850000001</v>
      </c>
      <c r="Z33" s="365"/>
      <c r="AA33" s="365"/>
      <c r="AB33" s="365"/>
      <c r="AC33" s="365"/>
      <c r="AD33" s="365"/>
      <c r="AE33" s="365"/>
      <c r="AF33" s="365"/>
      <c r="AG33" s="365"/>
      <c r="AH33" s="365"/>
      <c r="AI33" s="365"/>
      <c r="AJ33" s="389"/>
    </row>
    <row r="34" spans="1:37" x14ac:dyDescent="0.25">
      <c r="A34" s="193">
        <v>82</v>
      </c>
      <c r="B34" s="274" t="s">
        <v>37</v>
      </c>
      <c r="C34" s="9">
        <v>580</v>
      </c>
      <c r="D34" s="11">
        <v>116</v>
      </c>
      <c r="E34" s="11">
        <v>746</v>
      </c>
      <c r="F34" s="11">
        <v>363</v>
      </c>
      <c r="G34" s="11">
        <v>355</v>
      </c>
      <c r="H34" s="11">
        <v>5214</v>
      </c>
      <c r="I34" s="11">
        <v>1266</v>
      </c>
      <c r="J34" s="11">
        <v>620</v>
      </c>
      <c r="K34" s="11">
        <v>215</v>
      </c>
      <c r="L34" s="16">
        <v>9475</v>
      </c>
      <c r="N34" s="95">
        <v>4936931</v>
      </c>
      <c r="O34" s="95">
        <v>1049059.9200000002</v>
      </c>
      <c r="P34" s="95">
        <v>5649726.5599999996</v>
      </c>
      <c r="Q34" s="95">
        <v>4712251.83</v>
      </c>
      <c r="R34" s="95">
        <v>1469455.05</v>
      </c>
      <c r="S34" s="95">
        <v>5329490.0999999996</v>
      </c>
      <c r="T34" s="95">
        <v>2553547.3199999998</v>
      </c>
      <c r="U34" s="95">
        <v>3488287.4000000004</v>
      </c>
      <c r="V34" s="95">
        <v>4181980.05</v>
      </c>
      <c r="W34" s="357">
        <v>33370729.23</v>
      </c>
      <c r="Z34" s="390"/>
      <c r="AA34" s="390"/>
      <c r="AB34" s="390"/>
      <c r="AC34" s="390"/>
      <c r="AD34" s="390"/>
      <c r="AE34" s="390"/>
      <c r="AF34" s="390"/>
      <c r="AG34" s="390"/>
      <c r="AH34" s="390"/>
      <c r="AI34" s="77"/>
    </row>
    <row r="35" spans="1:37" x14ac:dyDescent="0.25">
      <c r="A35" s="193">
        <v>86</v>
      </c>
      <c r="B35" s="274" t="s">
        <v>38</v>
      </c>
      <c r="C35" s="9">
        <v>506</v>
      </c>
      <c r="D35" s="11">
        <v>121</v>
      </c>
      <c r="E35" s="11">
        <v>709</v>
      </c>
      <c r="F35" s="11">
        <v>337</v>
      </c>
      <c r="G35" s="11">
        <v>292</v>
      </c>
      <c r="H35" s="11">
        <v>4714</v>
      </c>
      <c r="I35" s="11">
        <v>1068</v>
      </c>
      <c r="J35" s="11">
        <v>467</v>
      </c>
      <c r="K35" s="11">
        <v>203</v>
      </c>
      <c r="L35" s="16">
        <v>8417</v>
      </c>
      <c r="N35" s="95">
        <v>4307046.7</v>
      </c>
      <c r="O35" s="95">
        <v>1094278.02</v>
      </c>
      <c r="P35" s="95">
        <v>5369512.2400000002</v>
      </c>
      <c r="Q35" s="95">
        <v>4374735.17</v>
      </c>
      <c r="R35" s="95">
        <v>1208678.52</v>
      </c>
      <c r="S35" s="95">
        <v>4818415.0999999996</v>
      </c>
      <c r="T35" s="95">
        <v>2154177.36</v>
      </c>
      <c r="U35" s="95">
        <v>2627468.0900000003</v>
      </c>
      <c r="V35" s="95">
        <v>3948567.21</v>
      </c>
      <c r="W35" s="357">
        <v>29902878.41</v>
      </c>
      <c r="Z35" s="77"/>
      <c r="AA35" s="77"/>
      <c r="AB35" s="254"/>
      <c r="AC35" s="254"/>
      <c r="AD35" s="254"/>
      <c r="AE35" s="247"/>
      <c r="AF35" s="77"/>
      <c r="AG35" s="77"/>
      <c r="AH35" s="77"/>
      <c r="AI35" s="254"/>
      <c r="AJ35" s="253"/>
    </row>
    <row r="36" spans="1:37" x14ac:dyDescent="0.25">
      <c r="A36" s="193">
        <v>90</v>
      </c>
      <c r="B36" s="274" t="s">
        <v>39</v>
      </c>
      <c r="C36" s="9">
        <v>100</v>
      </c>
      <c r="D36" s="11">
        <v>19</v>
      </c>
      <c r="E36" s="11">
        <v>168</v>
      </c>
      <c r="F36" s="11">
        <v>103</v>
      </c>
      <c r="G36" s="11">
        <v>85</v>
      </c>
      <c r="H36" s="11">
        <v>1598</v>
      </c>
      <c r="I36" s="11">
        <v>668</v>
      </c>
      <c r="J36" s="11">
        <v>409</v>
      </c>
      <c r="K36" s="11">
        <v>179</v>
      </c>
      <c r="L36" s="16">
        <v>3329</v>
      </c>
      <c r="N36" s="95">
        <v>851195.00000000012</v>
      </c>
      <c r="O36" s="95">
        <v>171828.78000000003</v>
      </c>
      <c r="P36" s="95">
        <v>1272324.48</v>
      </c>
      <c r="Q36" s="95">
        <v>1337085.23</v>
      </c>
      <c r="R36" s="95">
        <v>351841.35000000003</v>
      </c>
      <c r="S36" s="95">
        <v>1633395.7</v>
      </c>
      <c r="T36" s="95">
        <v>1347369.36</v>
      </c>
      <c r="U36" s="95">
        <v>2301144.4300000002</v>
      </c>
      <c r="V36" s="95">
        <v>3481741.53</v>
      </c>
      <c r="W36" s="357">
        <v>12747925.859999999</v>
      </c>
      <c r="Z36" s="77"/>
      <c r="AA36" s="391"/>
      <c r="AB36" s="77"/>
      <c r="AC36" s="77"/>
      <c r="AD36" s="77"/>
      <c r="AE36" s="77"/>
      <c r="AF36" s="77"/>
      <c r="AG36" s="77"/>
      <c r="AH36" s="77"/>
      <c r="AI36" s="77"/>
    </row>
    <row r="37" spans="1:37" x14ac:dyDescent="0.25">
      <c r="A37" s="193">
        <v>91</v>
      </c>
      <c r="B37" s="274" t="s">
        <v>40</v>
      </c>
      <c r="C37" s="9">
        <v>39331</v>
      </c>
      <c r="D37" s="11">
        <v>6468</v>
      </c>
      <c r="E37" s="11">
        <v>36113</v>
      </c>
      <c r="F37" s="11">
        <v>16140</v>
      </c>
      <c r="G37" s="11">
        <v>16097</v>
      </c>
      <c r="H37" s="11">
        <v>423590</v>
      </c>
      <c r="I37" s="11">
        <v>63695</v>
      </c>
      <c r="J37" s="11">
        <v>32946</v>
      </c>
      <c r="K37" s="11">
        <v>13662</v>
      </c>
      <c r="L37" s="16">
        <v>648042</v>
      </c>
      <c r="N37" s="95">
        <v>334783505.45000005</v>
      </c>
      <c r="O37" s="95">
        <v>58494134.160000004</v>
      </c>
      <c r="P37" s="95">
        <v>273496749.68000001</v>
      </c>
      <c r="Q37" s="95">
        <v>209519957.40000001</v>
      </c>
      <c r="R37" s="95">
        <v>66630473.070000008</v>
      </c>
      <c r="S37" s="95">
        <v>432972518.5</v>
      </c>
      <c r="T37" s="95">
        <v>128474088.90000001</v>
      </c>
      <c r="U37" s="95">
        <v>185363091.42000002</v>
      </c>
      <c r="V37" s="95">
        <v>265740518.34</v>
      </c>
      <c r="W37" s="357">
        <v>1955475036.9200003</v>
      </c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</row>
    <row r="38" spans="1:37" x14ac:dyDescent="0.25">
      <c r="A38" s="193">
        <v>92</v>
      </c>
      <c r="B38" s="274" t="s">
        <v>41</v>
      </c>
      <c r="C38" s="9">
        <v>15905</v>
      </c>
      <c r="D38" s="11">
        <v>2666</v>
      </c>
      <c r="E38" s="11">
        <v>16345</v>
      </c>
      <c r="F38" s="11">
        <v>7545</v>
      </c>
      <c r="G38" s="11">
        <v>7372</v>
      </c>
      <c r="H38" s="11">
        <v>143389</v>
      </c>
      <c r="I38" s="11">
        <v>21543</v>
      </c>
      <c r="J38" s="11">
        <v>10344</v>
      </c>
      <c r="K38" s="11">
        <v>3057</v>
      </c>
      <c r="L38" s="16">
        <v>228166</v>
      </c>
      <c r="N38" s="95">
        <v>135382564.75</v>
      </c>
      <c r="O38" s="95">
        <v>24110290.920000002</v>
      </c>
      <c r="P38" s="95">
        <v>123786569.19999999</v>
      </c>
      <c r="Q38" s="95">
        <v>97944738.450000003</v>
      </c>
      <c r="R38" s="95">
        <v>30514993.320000004</v>
      </c>
      <c r="S38" s="95">
        <v>146565066.34999999</v>
      </c>
      <c r="T38" s="95">
        <v>43452661.859999999</v>
      </c>
      <c r="U38" s="95">
        <v>58198136.880000003</v>
      </c>
      <c r="V38" s="95">
        <v>59461920.990000002</v>
      </c>
      <c r="W38" s="357">
        <v>719416942.72000003</v>
      </c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392"/>
    </row>
    <row r="39" spans="1:37" x14ac:dyDescent="0.25">
      <c r="A39" s="193">
        <v>97</v>
      </c>
      <c r="B39" s="274" t="s">
        <v>42</v>
      </c>
      <c r="C39" s="9">
        <v>88</v>
      </c>
      <c r="D39" s="11">
        <v>12</v>
      </c>
      <c r="E39" s="11">
        <v>99</v>
      </c>
      <c r="F39" s="11">
        <v>44</v>
      </c>
      <c r="G39" s="11">
        <v>63</v>
      </c>
      <c r="H39" s="11">
        <v>1083</v>
      </c>
      <c r="I39" s="11">
        <v>424</v>
      </c>
      <c r="J39" s="11">
        <v>228</v>
      </c>
      <c r="K39" s="11">
        <v>111</v>
      </c>
      <c r="L39" s="16">
        <v>2152</v>
      </c>
      <c r="N39" s="95">
        <v>749051.60000000009</v>
      </c>
      <c r="O39" s="95">
        <v>108523.44</v>
      </c>
      <c r="P39" s="95">
        <v>749762.64</v>
      </c>
      <c r="Q39" s="95">
        <v>571182.04</v>
      </c>
      <c r="R39" s="95">
        <v>260776.53000000003</v>
      </c>
      <c r="S39" s="95">
        <v>1106988.45</v>
      </c>
      <c r="T39" s="95">
        <v>855216.48</v>
      </c>
      <c r="U39" s="95">
        <v>1282789.56</v>
      </c>
      <c r="V39" s="95">
        <v>2159068.77</v>
      </c>
      <c r="W39" s="357">
        <v>7843359.5099999998</v>
      </c>
      <c r="Z39" s="255"/>
      <c r="AA39" s="255"/>
      <c r="AB39" s="255"/>
      <c r="AC39" s="255"/>
      <c r="AD39" s="255"/>
      <c r="AE39" s="255"/>
      <c r="AF39" s="255"/>
      <c r="AG39" s="255"/>
      <c r="AH39" s="255"/>
    </row>
    <row r="40" spans="1:37" x14ac:dyDescent="0.25">
      <c r="A40" s="193">
        <v>98</v>
      </c>
      <c r="B40" s="274" t="s">
        <v>43</v>
      </c>
      <c r="C40" s="28">
        <v>1389</v>
      </c>
      <c r="D40" s="28">
        <v>307</v>
      </c>
      <c r="E40" s="28">
        <v>1852</v>
      </c>
      <c r="F40" s="28">
        <v>1034</v>
      </c>
      <c r="G40" s="28">
        <v>866</v>
      </c>
      <c r="H40" s="28">
        <v>12540</v>
      </c>
      <c r="I40" s="28">
        <v>3346</v>
      </c>
      <c r="J40" s="28">
        <v>1693</v>
      </c>
      <c r="K40" s="28">
        <v>575</v>
      </c>
      <c r="L40" s="16">
        <v>23602</v>
      </c>
      <c r="N40" s="95">
        <v>11823098.550000001</v>
      </c>
      <c r="O40" s="95">
        <v>2776391.3400000003</v>
      </c>
      <c r="P40" s="95">
        <v>14025862.719999999</v>
      </c>
      <c r="Q40" s="95">
        <v>13422777.939999999</v>
      </c>
      <c r="R40" s="95">
        <v>3584642.4600000004</v>
      </c>
      <c r="S40" s="95">
        <v>12817761</v>
      </c>
      <c r="T40" s="95">
        <v>6748948.9199999999</v>
      </c>
      <c r="U40" s="95">
        <v>9525275.1100000013</v>
      </c>
      <c r="V40" s="95">
        <v>11184365.25</v>
      </c>
      <c r="W40" s="357">
        <v>85909123.290000007</v>
      </c>
      <c r="Z40" s="363"/>
      <c r="AA40" s="363"/>
      <c r="AB40" s="363"/>
      <c r="AC40" s="363"/>
      <c r="AD40" s="363"/>
      <c r="AE40" s="363"/>
      <c r="AF40" s="363"/>
      <c r="AG40" s="363"/>
      <c r="AH40" s="363"/>
      <c r="AI40" s="247"/>
    </row>
    <row r="41" spans="1:37" x14ac:dyDescent="0.25">
      <c r="A41" s="193">
        <v>99</v>
      </c>
      <c r="B41" s="274" t="s">
        <v>44</v>
      </c>
      <c r="C41" s="9">
        <v>87</v>
      </c>
      <c r="D41" s="11">
        <v>25</v>
      </c>
      <c r="E41" s="11">
        <v>91</v>
      </c>
      <c r="F41" s="11">
        <v>41</v>
      </c>
      <c r="G41" s="11">
        <v>45</v>
      </c>
      <c r="H41" s="11">
        <v>906</v>
      </c>
      <c r="I41" s="11">
        <v>270</v>
      </c>
      <c r="J41" s="11">
        <v>143</v>
      </c>
      <c r="K41" s="11">
        <v>58</v>
      </c>
      <c r="L41" s="16">
        <v>1666</v>
      </c>
      <c r="N41" s="95">
        <v>740539.65</v>
      </c>
      <c r="O41" s="95">
        <v>226090.50000000003</v>
      </c>
      <c r="P41" s="95">
        <v>689175.76</v>
      </c>
      <c r="Q41" s="95">
        <v>532237.80999999994</v>
      </c>
      <c r="R41" s="95">
        <v>186268.95</v>
      </c>
      <c r="S41" s="95">
        <v>926067.9</v>
      </c>
      <c r="T41" s="95">
        <v>544595.4</v>
      </c>
      <c r="U41" s="95">
        <v>804556.6100000001</v>
      </c>
      <c r="V41" s="95">
        <v>1128162.06</v>
      </c>
      <c r="W41" s="357">
        <v>5777694.6400000006</v>
      </c>
    </row>
    <row r="42" spans="1:37" x14ac:dyDescent="0.25">
      <c r="A42" s="193">
        <v>102</v>
      </c>
      <c r="B42" s="274" t="s">
        <v>45</v>
      </c>
      <c r="C42" s="9">
        <v>531</v>
      </c>
      <c r="D42" s="11">
        <v>96</v>
      </c>
      <c r="E42" s="11">
        <v>628</v>
      </c>
      <c r="F42" s="11">
        <v>312</v>
      </c>
      <c r="G42" s="11">
        <v>308</v>
      </c>
      <c r="H42" s="11">
        <v>5344</v>
      </c>
      <c r="I42" s="11">
        <v>1568</v>
      </c>
      <c r="J42" s="11">
        <v>928</v>
      </c>
      <c r="K42" s="11">
        <v>376</v>
      </c>
      <c r="L42" s="16">
        <v>10091</v>
      </c>
      <c r="N42" s="95">
        <v>4519845.45</v>
      </c>
      <c r="O42" s="95">
        <v>868187.52</v>
      </c>
      <c r="P42" s="95">
        <v>4756070.08</v>
      </c>
      <c r="Q42" s="95">
        <v>4050199.92</v>
      </c>
      <c r="R42" s="95">
        <v>1274907.4800000002</v>
      </c>
      <c r="S42" s="95">
        <v>5462369.5999999996</v>
      </c>
      <c r="T42" s="95">
        <v>3162687.36</v>
      </c>
      <c r="U42" s="95">
        <v>5221178.5600000005</v>
      </c>
      <c r="V42" s="95">
        <v>7313602.3200000003</v>
      </c>
      <c r="W42" s="357">
        <v>36629048.289999999</v>
      </c>
    </row>
    <row r="43" spans="1:37" x14ac:dyDescent="0.25">
      <c r="A43" s="193">
        <v>103</v>
      </c>
      <c r="B43" s="274" t="s">
        <v>46</v>
      </c>
      <c r="C43" s="9">
        <v>99</v>
      </c>
      <c r="D43" s="11">
        <v>23</v>
      </c>
      <c r="E43" s="11">
        <v>152</v>
      </c>
      <c r="F43" s="11">
        <v>81</v>
      </c>
      <c r="G43" s="11">
        <v>74</v>
      </c>
      <c r="H43" s="11">
        <v>1184</v>
      </c>
      <c r="I43" s="11">
        <v>374</v>
      </c>
      <c r="J43" s="11">
        <v>153</v>
      </c>
      <c r="K43" s="11">
        <v>95</v>
      </c>
      <c r="L43" s="16">
        <v>2235</v>
      </c>
      <c r="N43" s="95">
        <v>842683.05</v>
      </c>
      <c r="O43" s="95">
        <v>208003.26</v>
      </c>
      <c r="P43" s="95">
        <v>1151150.72</v>
      </c>
      <c r="Q43" s="95">
        <v>1051494.21</v>
      </c>
      <c r="R43" s="95">
        <v>306308.94</v>
      </c>
      <c r="S43" s="95">
        <v>1210225.5999999999</v>
      </c>
      <c r="T43" s="95">
        <v>754365.48</v>
      </c>
      <c r="U43" s="95">
        <v>860819.31</v>
      </c>
      <c r="V43" s="95">
        <v>1847851.65</v>
      </c>
      <c r="W43" s="357">
        <v>8232902.2200000007</v>
      </c>
    </row>
    <row r="44" spans="1:37" x14ac:dyDescent="0.25">
      <c r="A44" s="193">
        <v>105</v>
      </c>
      <c r="B44" s="274" t="s">
        <v>47</v>
      </c>
      <c r="C44" s="9">
        <v>74</v>
      </c>
      <c r="D44" s="11">
        <v>12</v>
      </c>
      <c r="E44" s="11">
        <v>89</v>
      </c>
      <c r="F44" s="11">
        <v>48</v>
      </c>
      <c r="G44" s="11">
        <v>57</v>
      </c>
      <c r="H44" s="11">
        <v>1123</v>
      </c>
      <c r="I44" s="11">
        <v>489</v>
      </c>
      <c r="J44" s="11">
        <v>286</v>
      </c>
      <c r="K44" s="11">
        <v>109</v>
      </c>
      <c r="L44" s="16">
        <v>2287</v>
      </c>
      <c r="N44" s="95">
        <v>629884.30000000005</v>
      </c>
      <c r="O44" s="95">
        <v>108523.44</v>
      </c>
      <c r="P44" s="95">
        <v>674029.03999999992</v>
      </c>
      <c r="Q44" s="95">
        <v>623107.67999999993</v>
      </c>
      <c r="R44" s="95">
        <v>235940.67</v>
      </c>
      <c r="S44" s="95">
        <v>1147874.45</v>
      </c>
      <c r="T44" s="95">
        <v>986322.78</v>
      </c>
      <c r="U44" s="95">
        <v>1609113.2200000002</v>
      </c>
      <c r="V44" s="95">
        <v>2120166.63</v>
      </c>
      <c r="W44" s="357">
        <v>8134962.21</v>
      </c>
    </row>
    <row r="45" spans="1:37" x14ac:dyDescent="0.25">
      <c r="A45" s="193">
        <v>106</v>
      </c>
      <c r="B45" s="274" t="s">
        <v>48</v>
      </c>
      <c r="C45" s="9">
        <v>2566</v>
      </c>
      <c r="D45" s="11">
        <v>488</v>
      </c>
      <c r="E45" s="11">
        <v>3233</v>
      </c>
      <c r="F45" s="11">
        <v>1549</v>
      </c>
      <c r="G45" s="11">
        <v>1579</v>
      </c>
      <c r="H45" s="11">
        <v>27014</v>
      </c>
      <c r="I45" s="11">
        <v>5877</v>
      </c>
      <c r="J45" s="11">
        <v>2981</v>
      </c>
      <c r="K45" s="11">
        <v>1217</v>
      </c>
      <c r="L45" s="16">
        <v>46504</v>
      </c>
      <c r="N45" s="95">
        <v>21841663.700000003</v>
      </c>
      <c r="O45" s="95">
        <v>4413286.5600000005</v>
      </c>
      <c r="P45" s="95">
        <v>24484672.879999999</v>
      </c>
      <c r="Q45" s="95">
        <v>20108204.09</v>
      </c>
      <c r="R45" s="95">
        <v>6535970.4900000002</v>
      </c>
      <c r="S45" s="95">
        <v>27612360.099999998</v>
      </c>
      <c r="T45" s="95">
        <v>11854026.539999999</v>
      </c>
      <c r="U45" s="95">
        <v>16771910.870000001</v>
      </c>
      <c r="V45" s="95">
        <v>23671952.190000001</v>
      </c>
      <c r="W45" s="357">
        <v>157294047.41999999</v>
      </c>
    </row>
    <row r="46" spans="1:37" x14ac:dyDescent="0.25">
      <c r="A46" s="193">
        <v>108</v>
      </c>
      <c r="B46" s="274" t="s">
        <v>49</v>
      </c>
      <c r="C46" s="9">
        <v>682</v>
      </c>
      <c r="D46" s="11">
        <v>130</v>
      </c>
      <c r="E46" s="11">
        <v>755</v>
      </c>
      <c r="F46" s="11">
        <v>401</v>
      </c>
      <c r="G46" s="11">
        <v>404</v>
      </c>
      <c r="H46" s="11">
        <v>5710</v>
      </c>
      <c r="I46" s="11">
        <v>1393</v>
      </c>
      <c r="J46" s="11">
        <v>730</v>
      </c>
      <c r="K46" s="11">
        <v>305</v>
      </c>
      <c r="L46" s="16">
        <v>10510</v>
      </c>
      <c r="N46" s="95">
        <v>5805149.9000000004</v>
      </c>
      <c r="O46" s="95">
        <v>1175670.6000000001</v>
      </c>
      <c r="P46" s="95">
        <v>5717886.7999999998</v>
      </c>
      <c r="Q46" s="95">
        <v>5205545.41</v>
      </c>
      <c r="R46" s="95">
        <v>1672281.2400000002</v>
      </c>
      <c r="S46" s="95">
        <v>5836476.5</v>
      </c>
      <c r="T46" s="95">
        <v>2809708.86</v>
      </c>
      <c r="U46" s="95">
        <v>4107177.1</v>
      </c>
      <c r="V46" s="95">
        <v>5932576.3499999996</v>
      </c>
      <c r="W46" s="357">
        <v>38262472.760000005</v>
      </c>
    </row>
    <row r="47" spans="1:37" x14ac:dyDescent="0.25">
      <c r="A47" s="193">
        <v>109</v>
      </c>
      <c r="B47" s="274" t="s">
        <v>50</v>
      </c>
      <c r="C47" s="9">
        <v>3676</v>
      </c>
      <c r="D47" s="11">
        <v>671</v>
      </c>
      <c r="E47" s="11">
        <v>4316</v>
      </c>
      <c r="F47" s="11">
        <v>2145</v>
      </c>
      <c r="G47" s="11">
        <v>2065</v>
      </c>
      <c r="H47" s="11">
        <v>37576</v>
      </c>
      <c r="I47" s="11">
        <v>9623</v>
      </c>
      <c r="J47" s="11">
        <v>5209</v>
      </c>
      <c r="K47" s="11">
        <v>2251</v>
      </c>
      <c r="L47" s="16">
        <v>67532</v>
      </c>
      <c r="N47" s="95">
        <v>31289928.200000003</v>
      </c>
      <c r="O47" s="95">
        <v>6068269.0200000005</v>
      </c>
      <c r="P47" s="95">
        <v>32686621.759999998</v>
      </c>
      <c r="Q47" s="95">
        <v>27845124.449999999</v>
      </c>
      <c r="R47" s="95">
        <v>8547675.1500000004</v>
      </c>
      <c r="S47" s="95">
        <v>38408308.399999999</v>
      </c>
      <c r="T47" s="95">
        <v>19409783.460000001</v>
      </c>
      <c r="U47" s="95">
        <v>29307240.430000003</v>
      </c>
      <c r="V47" s="95">
        <v>43784358.57</v>
      </c>
      <c r="W47" s="357">
        <v>237347309.44000003</v>
      </c>
    </row>
    <row r="48" spans="1:37" x14ac:dyDescent="0.25">
      <c r="A48" s="193">
        <v>111</v>
      </c>
      <c r="B48" s="274" t="s">
        <v>51</v>
      </c>
      <c r="C48" s="9">
        <v>725</v>
      </c>
      <c r="D48" s="11">
        <v>145</v>
      </c>
      <c r="E48" s="11">
        <v>948</v>
      </c>
      <c r="F48" s="11">
        <v>571</v>
      </c>
      <c r="G48" s="11">
        <v>532</v>
      </c>
      <c r="H48" s="11">
        <v>9772</v>
      </c>
      <c r="I48" s="11">
        <v>3519</v>
      </c>
      <c r="J48" s="11">
        <v>1948</v>
      </c>
      <c r="K48" s="11">
        <v>729</v>
      </c>
      <c r="L48" s="16">
        <v>18889</v>
      </c>
      <c r="N48" s="95">
        <v>6171163.7500000009</v>
      </c>
      <c r="O48" s="95">
        <v>1311324.9000000001</v>
      </c>
      <c r="P48" s="95">
        <v>7179545.2799999993</v>
      </c>
      <c r="Q48" s="95">
        <v>7412385.1100000003</v>
      </c>
      <c r="R48" s="95">
        <v>2202112.9200000004</v>
      </c>
      <c r="S48" s="95">
        <v>9988449.7999999989</v>
      </c>
      <c r="T48" s="95">
        <v>7097893.3799999999</v>
      </c>
      <c r="U48" s="95">
        <v>10959973.960000001</v>
      </c>
      <c r="V48" s="95">
        <v>14179830.029999999</v>
      </c>
      <c r="W48" s="357">
        <v>66502679.130000003</v>
      </c>
    </row>
    <row r="49" spans="1:23" x14ac:dyDescent="0.25">
      <c r="A49" s="193">
        <v>139</v>
      </c>
      <c r="B49" s="274" t="s">
        <v>52</v>
      </c>
      <c r="C49" s="9">
        <v>803</v>
      </c>
      <c r="D49" s="11">
        <v>156</v>
      </c>
      <c r="E49" s="11">
        <v>979</v>
      </c>
      <c r="F49" s="11">
        <v>471</v>
      </c>
      <c r="G49" s="11">
        <v>409</v>
      </c>
      <c r="H49" s="11">
        <v>5034</v>
      </c>
      <c r="I49" s="11">
        <v>1132</v>
      </c>
      <c r="J49" s="11">
        <v>614</v>
      </c>
      <c r="K49" s="11">
        <v>264</v>
      </c>
      <c r="L49" s="16">
        <v>9862</v>
      </c>
      <c r="N49" s="95">
        <v>6835095.8500000006</v>
      </c>
      <c r="O49" s="95">
        <v>1410804.7200000002</v>
      </c>
      <c r="P49" s="95">
        <v>7414319.4399999995</v>
      </c>
      <c r="Q49" s="95">
        <v>6114244.1100000003</v>
      </c>
      <c r="R49" s="95">
        <v>1692977.7900000003</v>
      </c>
      <c r="S49" s="95">
        <v>5145503.0999999996</v>
      </c>
      <c r="T49" s="95">
        <v>2283266.64</v>
      </c>
      <c r="U49" s="95">
        <v>3454529.7800000003</v>
      </c>
      <c r="V49" s="95">
        <v>5135082.4799999995</v>
      </c>
      <c r="W49" s="357">
        <v>39485823.909999996</v>
      </c>
    </row>
    <row r="50" spans="1:23" x14ac:dyDescent="0.25">
      <c r="A50" s="193">
        <v>140</v>
      </c>
      <c r="B50" s="274" t="s">
        <v>53</v>
      </c>
      <c r="C50" s="9">
        <v>1237</v>
      </c>
      <c r="D50" s="11">
        <v>201</v>
      </c>
      <c r="E50" s="11">
        <v>1406</v>
      </c>
      <c r="F50" s="11">
        <v>674</v>
      </c>
      <c r="G50" s="11">
        <v>691</v>
      </c>
      <c r="H50" s="11">
        <v>11801</v>
      </c>
      <c r="I50" s="11">
        <v>3169</v>
      </c>
      <c r="J50" s="11">
        <v>1579</v>
      </c>
      <c r="K50" s="11">
        <v>714</v>
      </c>
      <c r="L50" s="16">
        <v>21472</v>
      </c>
      <c r="N50" s="95">
        <v>10529282.15</v>
      </c>
      <c r="O50" s="95">
        <v>1817767.62</v>
      </c>
      <c r="P50" s="95">
        <v>10648144.16</v>
      </c>
      <c r="Q50" s="95">
        <v>8749470.3399999999</v>
      </c>
      <c r="R50" s="95">
        <v>2860263.2100000004</v>
      </c>
      <c r="S50" s="95">
        <v>12062392.15</v>
      </c>
      <c r="T50" s="95">
        <v>6391936.3799999999</v>
      </c>
      <c r="U50" s="95">
        <v>8883880.3300000001</v>
      </c>
      <c r="V50" s="95">
        <v>13888063.98</v>
      </c>
      <c r="W50" s="357">
        <v>75831200.319999993</v>
      </c>
    </row>
    <row r="51" spans="1:23" x14ac:dyDescent="0.25">
      <c r="A51" s="193">
        <v>142</v>
      </c>
      <c r="B51" s="274" t="s">
        <v>54</v>
      </c>
      <c r="C51" s="9">
        <v>368</v>
      </c>
      <c r="D51" s="11">
        <v>65</v>
      </c>
      <c r="E51" s="11">
        <v>400</v>
      </c>
      <c r="F51" s="11">
        <v>218</v>
      </c>
      <c r="G51" s="11">
        <v>195</v>
      </c>
      <c r="H51" s="11">
        <v>3501</v>
      </c>
      <c r="I51" s="11">
        <v>1115</v>
      </c>
      <c r="J51" s="11">
        <v>618</v>
      </c>
      <c r="K51" s="11">
        <v>285</v>
      </c>
      <c r="L51" s="16">
        <v>6765</v>
      </c>
      <c r="N51" s="95">
        <v>3132397.6</v>
      </c>
      <c r="O51" s="95">
        <v>587835.30000000005</v>
      </c>
      <c r="P51" s="95">
        <v>3029344</v>
      </c>
      <c r="Q51" s="95">
        <v>2829947.38</v>
      </c>
      <c r="R51" s="95">
        <v>807165.45000000007</v>
      </c>
      <c r="S51" s="95">
        <v>3578547.15</v>
      </c>
      <c r="T51" s="95">
        <v>2248977.2999999998</v>
      </c>
      <c r="U51" s="95">
        <v>3477034.8600000003</v>
      </c>
      <c r="V51" s="95">
        <v>5543554.9500000002</v>
      </c>
      <c r="W51" s="357">
        <v>25234803.989999998</v>
      </c>
    </row>
    <row r="52" spans="1:23" x14ac:dyDescent="0.25">
      <c r="A52" s="193">
        <v>143</v>
      </c>
      <c r="B52" s="274" t="s">
        <v>55</v>
      </c>
      <c r="C52" s="9">
        <v>360</v>
      </c>
      <c r="D52" s="11">
        <v>72</v>
      </c>
      <c r="E52" s="11">
        <v>432</v>
      </c>
      <c r="F52" s="11">
        <v>211</v>
      </c>
      <c r="G52" s="11">
        <v>210</v>
      </c>
      <c r="H52" s="11">
        <v>3563</v>
      </c>
      <c r="I52" s="11">
        <v>1252</v>
      </c>
      <c r="J52" s="11">
        <v>640</v>
      </c>
      <c r="K52" s="11">
        <v>263</v>
      </c>
      <c r="L52" s="16">
        <v>7003</v>
      </c>
      <c r="N52" s="95">
        <v>3064302.0000000005</v>
      </c>
      <c r="O52" s="95">
        <v>651140.64</v>
      </c>
      <c r="P52" s="95">
        <v>3271691.52</v>
      </c>
      <c r="Q52" s="95">
        <v>2739077.51</v>
      </c>
      <c r="R52" s="95">
        <v>869255.10000000009</v>
      </c>
      <c r="S52" s="95">
        <v>3641920.4499999997</v>
      </c>
      <c r="T52" s="95">
        <v>2525309.04</v>
      </c>
      <c r="U52" s="95">
        <v>3600812.8000000003</v>
      </c>
      <c r="V52" s="95">
        <v>5115631.41</v>
      </c>
      <c r="W52" s="357">
        <v>25479140.469999999</v>
      </c>
    </row>
    <row r="53" spans="1:23" x14ac:dyDescent="0.25">
      <c r="A53" s="193">
        <v>145</v>
      </c>
      <c r="B53" s="274" t="s">
        <v>56</v>
      </c>
      <c r="C53" s="9">
        <v>878</v>
      </c>
      <c r="D53" s="11">
        <v>195</v>
      </c>
      <c r="E53" s="11">
        <v>1045</v>
      </c>
      <c r="F53" s="11">
        <v>461</v>
      </c>
      <c r="G53" s="11">
        <v>457</v>
      </c>
      <c r="H53" s="11">
        <v>6547</v>
      </c>
      <c r="I53" s="11">
        <v>1488</v>
      </c>
      <c r="J53" s="11">
        <v>718</v>
      </c>
      <c r="K53" s="11">
        <v>398</v>
      </c>
      <c r="L53" s="16">
        <v>12187</v>
      </c>
      <c r="N53" s="95">
        <v>7473492.1000000006</v>
      </c>
      <c r="O53" s="95">
        <v>1763505.9000000001</v>
      </c>
      <c r="P53" s="95">
        <v>7914161.1999999993</v>
      </c>
      <c r="Q53" s="95">
        <v>5984430.0099999998</v>
      </c>
      <c r="R53" s="95">
        <v>1891664.6700000002</v>
      </c>
      <c r="S53" s="95">
        <v>6692016.0499999998</v>
      </c>
      <c r="T53" s="95">
        <v>3001325.76</v>
      </c>
      <c r="U53" s="95">
        <v>4039661.8600000003</v>
      </c>
      <c r="V53" s="95">
        <v>7741525.8600000003</v>
      </c>
      <c r="W53" s="357">
        <v>46501783.410000004</v>
      </c>
    </row>
    <row r="54" spans="1:23" x14ac:dyDescent="0.25">
      <c r="A54" s="193">
        <v>146</v>
      </c>
      <c r="B54" s="274" t="s">
        <v>57</v>
      </c>
      <c r="C54" s="9">
        <v>158</v>
      </c>
      <c r="D54" s="11">
        <v>33</v>
      </c>
      <c r="E54" s="11">
        <v>210</v>
      </c>
      <c r="F54" s="11">
        <v>121</v>
      </c>
      <c r="G54" s="11">
        <v>101</v>
      </c>
      <c r="H54" s="11">
        <v>2447</v>
      </c>
      <c r="I54" s="11">
        <v>1046</v>
      </c>
      <c r="J54" s="11">
        <v>585</v>
      </c>
      <c r="K54" s="11">
        <v>272</v>
      </c>
      <c r="L54" s="16">
        <v>4973</v>
      </c>
      <c r="N54" s="95">
        <v>1344888.1</v>
      </c>
      <c r="O54" s="95">
        <v>298439.46000000002</v>
      </c>
      <c r="P54" s="95">
        <v>1590405.5999999999</v>
      </c>
      <c r="Q54" s="95">
        <v>1570750.6099999999</v>
      </c>
      <c r="R54" s="95">
        <v>418070.31000000006</v>
      </c>
      <c r="S54" s="95">
        <v>2501201.0499999998</v>
      </c>
      <c r="T54" s="95">
        <v>2109802.92</v>
      </c>
      <c r="U54" s="95">
        <v>3291367.95</v>
      </c>
      <c r="V54" s="95">
        <v>5290691.04</v>
      </c>
      <c r="W54" s="357">
        <v>18415617.039999999</v>
      </c>
    </row>
    <row r="55" spans="1:23" x14ac:dyDescent="0.25">
      <c r="A55" s="193">
        <v>148</v>
      </c>
      <c r="B55" s="274" t="s">
        <v>58</v>
      </c>
      <c r="C55" s="9">
        <v>305</v>
      </c>
      <c r="D55" s="11">
        <v>49</v>
      </c>
      <c r="E55" s="11">
        <v>392</v>
      </c>
      <c r="F55" s="11">
        <v>186</v>
      </c>
      <c r="G55" s="11">
        <v>172</v>
      </c>
      <c r="H55" s="11">
        <v>4074</v>
      </c>
      <c r="I55" s="11">
        <v>1050</v>
      </c>
      <c r="J55" s="11">
        <v>516</v>
      </c>
      <c r="K55" s="11">
        <v>186</v>
      </c>
      <c r="L55" s="16">
        <v>6930</v>
      </c>
      <c r="N55" s="95">
        <v>2596144.75</v>
      </c>
      <c r="O55" s="95">
        <v>443137.38000000006</v>
      </c>
      <c r="P55" s="95">
        <v>2968757.1199999996</v>
      </c>
      <c r="Q55" s="95">
        <v>2414542.2599999998</v>
      </c>
      <c r="R55" s="95">
        <v>711961.32000000007</v>
      </c>
      <c r="S55" s="95">
        <v>4164239.1</v>
      </c>
      <c r="T55" s="95">
        <v>2117871</v>
      </c>
      <c r="U55" s="95">
        <v>2903155.3200000003</v>
      </c>
      <c r="V55" s="95">
        <v>3617899.02</v>
      </c>
      <c r="W55" s="357">
        <v>21937707.27</v>
      </c>
    </row>
    <row r="56" spans="1:23" x14ac:dyDescent="0.25">
      <c r="A56" s="193">
        <v>149</v>
      </c>
      <c r="B56" s="274" t="s">
        <v>59</v>
      </c>
      <c r="C56" s="9">
        <v>267</v>
      </c>
      <c r="D56" s="11">
        <v>57</v>
      </c>
      <c r="E56" s="11">
        <v>402</v>
      </c>
      <c r="F56" s="11">
        <v>223</v>
      </c>
      <c r="G56" s="11">
        <v>187</v>
      </c>
      <c r="H56" s="11">
        <v>2940</v>
      </c>
      <c r="I56" s="11">
        <v>760</v>
      </c>
      <c r="J56" s="11">
        <v>398</v>
      </c>
      <c r="K56" s="11">
        <v>169</v>
      </c>
      <c r="L56" s="16">
        <v>5403</v>
      </c>
      <c r="N56" s="95">
        <v>2272690.6500000004</v>
      </c>
      <c r="O56" s="95">
        <v>515486.34</v>
      </c>
      <c r="P56" s="95">
        <v>3044490.7199999997</v>
      </c>
      <c r="Q56" s="95">
        <v>2894854.43</v>
      </c>
      <c r="R56" s="95">
        <v>774050.97000000009</v>
      </c>
      <c r="S56" s="95">
        <v>3005121</v>
      </c>
      <c r="T56" s="95">
        <v>1532935.2</v>
      </c>
      <c r="U56" s="95">
        <v>2239255.46</v>
      </c>
      <c r="V56" s="95">
        <v>3287230.83</v>
      </c>
      <c r="W56" s="357">
        <v>19566115.600000001</v>
      </c>
    </row>
    <row r="57" spans="1:23" x14ac:dyDescent="0.25">
      <c r="A57" s="193">
        <v>151</v>
      </c>
      <c r="B57" s="274" t="s">
        <v>60</v>
      </c>
      <c r="C57" s="9">
        <v>73</v>
      </c>
      <c r="D57" s="11">
        <v>14</v>
      </c>
      <c r="E57" s="11">
        <v>101</v>
      </c>
      <c r="F57" s="11">
        <v>63</v>
      </c>
      <c r="G57" s="11">
        <v>70</v>
      </c>
      <c r="H57" s="11">
        <v>1020</v>
      </c>
      <c r="I57" s="11">
        <v>342</v>
      </c>
      <c r="J57" s="11">
        <v>181</v>
      </c>
      <c r="K57" s="11">
        <v>112</v>
      </c>
      <c r="L57" s="16">
        <v>1976</v>
      </c>
      <c r="N57" s="95">
        <v>621372.35000000009</v>
      </c>
      <c r="O57" s="95">
        <v>126610.68000000001</v>
      </c>
      <c r="P57" s="95">
        <v>764909.36</v>
      </c>
      <c r="Q57" s="95">
        <v>817828.83</v>
      </c>
      <c r="R57" s="95">
        <v>289751.7</v>
      </c>
      <c r="S57" s="95">
        <v>1042593</v>
      </c>
      <c r="T57" s="95">
        <v>689820.84</v>
      </c>
      <c r="U57" s="95">
        <v>1018354.8700000001</v>
      </c>
      <c r="V57" s="95">
        <v>2178519.84</v>
      </c>
      <c r="W57" s="357">
        <v>7549761.4700000007</v>
      </c>
    </row>
    <row r="58" spans="1:23" x14ac:dyDescent="0.25">
      <c r="A58" s="193">
        <v>152</v>
      </c>
      <c r="B58" s="274" t="s">
        <v>61</v>
      </c>
      <c r="C58" s="9">
        <v>250</v>
      </c>
      <c r="D58" s="11">
        <v>57</v>
      </c>
      <c r="E58" s="11">
        <v>351</v>
      </c>
      <c r="F58" s="11">
        <v>176</v>
      </c>
      <c r="G58" s="11">
        <v>164</v>
      </c>
      <c r="H58" s="11">
        <v>2370</v>
      </c>
      <c r="I58" s="11">
        <v>645</v>
      </c>
      <c r="J58" s="11">
        <v>399</v>
      </c>
      <c r="K58" s="11">
        <v>189</v>
      </c>
      <c r="L58" s="16">
        <v>4601</v>
      </c>
      <c r="N58" s="95">
        <v>2127987.5</v>
      </c>
      <c r="O58" s="95">
        <v>515486.34</v>
      </c>
      <c r="P58" s="95">
        <v>2658249.36</v>
      </c>
      <c r="Q58" s="95">
        <v>2284728.16</v>
      </c>
      <c r="R58" s="95">
        <v>678846.84000000008</v>
      </c>
      <c r="S58" s="95">
        <v>2422495.5</v>
      </c>
      <c r="T58" s="95">
        <v>1300977.8999999999</v>
      </c>
      <c r="U58" s="95">
        <v>2244881.73</v>
      </c>
      <c r="V58" s="95">
        <v>3676252.23</v>
      </c>
      <c r="W58" s="357">
        <v>17909905.559999999</v>
      </c>
    </row>
    <row r="59" spans="1:23" x14ac:dyDescent="0.25">
      <c r="A59" s="193">
        <v>153</v>
      </c>
      <c r="B59" s="274" t="s">
        <v>62</v>
      </c>
      <c r="C59" s="9">
        <v>1178</v>
      </c>
      <c r="D59" s="11">
        <v>220</v>
      </c>
      <c r="E59" s="11">
        <v>1462</v>
      </c>
      <c r="F59" s="11">
        <v>787</v>
      </c>
      <c r="G59" s="11">
        <v>786</v>
      </c>
      <c r="H59" s="11">
        <v>14538</v>
      </c>
      <c r="I59" s="11">
        <v>4290</v>
      </c>
      <c r="J59" s="11">
        <v>2675</v>
      </c>
      <c r="K59" s="11">
        <v>996</v>
      </c>
      <c r="L59" s="16">
        <v>26932</v>
      </c>
      <c r="N59" s="95">
        <v>10027077.100000001</v>
      </c>
      <c r="O59" s="95">
        <v>1989596.4000000001</v>
      </c>
      <c r="P59" s="95">
        <v>11072252.32</v>
      </c>
      <c r="Q59" s="95">
        <v>10216369.67</v>
      </c>
      <c r="R59" s="95">
        <v>3253497.66</v>
      </c>
      <c r="S59" s="95">
        <v>14860016.699999999</v>
      </c>
      <c r="T59" s="95">
        <v>8653015.8000000007</v>
      </c>
      <c r="U59" s="95">
        <v>15050272.250000002</v>
      </c>
      <c r="V59" s="95">
        <v>19373265.719999999</v>
      </c>
      <c r="W59" s="357">
        <v>94495363.620000005</v>
      </c>
    </row>
    <row r="60" spans="1:23" x14ac:dyDescent="0.25">
      <c r="A60" s="193">
        <v>165</v>
      </c>
      <c r="B60" s="274" t="s">
        <v>63</v>
      </c>
      <c r="C60" s="9">
        <v>938</v>
      </c>
      <c r="D60" s="11">
        <v>183</v>
      </c>
      <c r="E60" s="11">
        <v>1216</v>
      </c>
      <c r="F60" s="11">
        <v>618</v>
      </c>
      <c r="G60" s="11">
        <v>596</v>
      </c>
      <c r="H60" s="11">
        <v>8995</v>
      </c>
      <c r="I60" s="11">
        <v>2231</v>
      </c>
      <c r="J60" s="11">
        <v>1239</v>
      </c>
      <c r="K60" s="11">
        <v>431</v>
      </c>
      <c r="L60" s="16">
        <v>16447</v>
      </c>
      <c r="N60" s="95">
        <v>7984209.1000000006</v>
      </c>
      <c r="O60" s="95">
        <v>1654982.4600000002</v>
      </c>
      <c r="P60" s="95">
        <v>9209205.7599999998</v>
      </c>
      <c r="Q60" s="95">
        <v>8022511.3799999999</v>
      </c>
      <c r="R60" s="95">
        <v>2467028.7600000002</v>
      </c>
      <c r="S60" s="95">
        <v>9194239.25</v>
      </c>
      <c r="T60" s="95">
        <v>4499971.62</v>
      </c>
      <c r="U60" s="95">
        <v>6970948.5300000003</v>
      </c>
      <c r="V60" s="95">
        <v>8383411.1699999999</v>
      </c>
      <c r="W60" s="357">
        <v>58386508.030000001</v>
      </c>
    </row>
    <row r="61" spans="1:23" x14ac:dyDescent="0.25">
      <c r="A61" s="193">
        <v>167</v>
      </c>
      <c r="B61" s="274" t="s">
        <v>64</v>
      </c>
      <c r="C61" s="9">
        <v>4048</v>
      </c>
      <c r="D61" s="11">
        <v>760</v>
      </c>
      <c r="E61" s="11">
        <v>4368</v>
      </c>
      <c r="F61" s="11">
        <v>2155</v>
      </c>
      <c r="G61" s="11">
        <v>2361</v>
      </c>
      <c r="H61" s="11">
        <v>46463</v>
      </c>
      <c r="I61" s="11">
        <v>9482</v>
      </c>
      <c r="J61" s="11">
        <v>4912</v>
      </c>
      <c r="K61" s="11">
        <v>2002</v>
      </c>
      <c r="L61" s="16">
        <v>76551</v>
      </c>
      <c r="N61" s="95">
        <v>34456373.600000001</v>
      </c>
      <c r="O61" s="95">
        <v>6873151.2000000002</v>
      </c>
      <c r="P61" s="95">
        <v>33080436.479999997</v>
      </c>
      <c r="Q61" s="95">
        <v>27974938.550000001</v>
      </c>
      <c r="R61" s="95">
        <v>9772910.9100000001</v>
      </c>
      <c r="S61" s="95">
        <v>47492155.449999996</v>
      </c>
      <c r="T61" s="95">
        <v>19125383.640000001</v>
      </c>
      <c r="U61" s="95">
        <v>27636238.240000002</v>
      </c>
      <c r="V61" s="95">
        <v>38941042.140000001</v>
      </c>
      <c r="W61" s="357">
        <v>245352630.20999998</v>
      </c>
    </row>
    <row r="62" spans="1:23" x14ac:dyDescent="0.25">
      <c r="A62" s="193">
        <v>169</v>
      </c>
      <c r="B62" s="274" t="s">
        <v>65</v>
      </c>
      <c r="C62" s="9">
        <v>246</v>
      </c>
      <c r="D62" s="11">
        <v>57</v>
      </c>
      <c r="E62" s="11">
        <v>368</v>
      </c>
      <c r="F62" s="11">
        <v>211</v>
      </c>
      <c r="G62" s="11">
        <v>205</v>
      </c>
      <c r="H62" s="11">
        <v>2776</v>
      </c>
      <c r="I62" s="11">
        <v>799</v>
      </c>
      <c r="J62" s="11">
        <v>361</v>
      </c>
      <c r="K62" s="11">
        <v>172</v>
      </c>
      <c r="L62" s="16">
        <v>5195</v>
      </c>
      <c r="N62" s="95">
        <v>2093939.7000000002</v>
      </c>
      <c r="O62" s="95">
        <v>515486.34</v>
      </c>
      <c r="P62" s="95">
        <v>2786996.48</v>
      </c>
      <c r="Q62" s="95">
        <v>2739077.51</v>
      </c>
      <c r="R62" s="95">
        <v>848558.55</v>
      </c>
      <c r="S62" s="95">
        <v>2837488.4</v>
      </c>
      <c r="T62" s="95">
        <v>1611598.98</v>
      </c>
      <c r="U62" s="95">
        <v>2031083.4700000002</v>
      </c>
      <c r="V62" s="95">
        <v>3345584.04</v>
      </c>
      <c r="W62" s="357">
        <v>18809813.470000003</v>
      </c>
    </row>
    <row r="63" spans="1:23" x14ac:dyDescent="0.25">
      <c r="A63" s="193">
        <v>171</v>
      </c>
      <c r="B63" s="274" t="s">
        <v>66</v>
      </c>
      <c r="C63" s="9">
        <v>231</v>
      </c>
      <c r="D63" s="11">
        <v>45</v>
      </c>
      <c r="E63" s="11">
        <v>298</v>
      </c>
      <c r="F63" s="11">
        <v>168</v>
      </c>
      <c r="G63" s="11">
        <v>137</v>
      </c>
      <c r="H63" s="11">
        <v>2529</v>
      </c>
      <c r="I63" s="11">
        <v>832</v>
      </c>
      <c r="J63" s="11">
        <v>419</v>
      </c>
      <c r="K63" s="11">
        <v>153</v>
      </c>
      <c r="L63" s="16">
        <v>4812</v>
      </c>
      <c r="N63" s="95">
        <v>1966260.4500000002</v>
      </c>
      <c r="O63" s="95">
        <v>406962.9</v>
      </c>
      <c r="P63" s="95">
        <v>2256861.2799999998</v>
      </c>
      <c r="Q63" s="95">
        <v>2180876.88</v>
      </c>
      <c r="R63" s="95">
        <v>567085.47000000009</v>
      </c>
      <c r="S63" s="95">
        <v>2585017.35</v>
      </c>
      <c r="T63" s="95">
        <v>1678160.64</v>
      </c>
      <c r="U63" s="95">
        <v>2357407.1300000004</v>
      </c>
      <c r="V63" s="95">
        <v>2976013.71</v>
      </c>
      <c r="W63" s="357">
        <v>16974645.810000002</v>
      </c>
    </row>
    <row r="64" spans="1:23" x14ac:dyDescent="0.25">
      <c r="A64" s="193">
        <v>172</v>
      </c>
      <c r="B64" s="274" t="s">
        <v>67</v>
      </c>
      <c r="C64" s="9">
        <v>142</v>
      </c>
      <c r="D64" s="11">
        <v>31</v>
      </c>
      <c r="E64" s="11">
        <v>228</v>
      </c>
      <c r="F64" s="11">
        <v>121</v>
      </c>
      <c r="G64" s="11">
        <v>98</v>
      </c>
      <c r="H64" s="11">
        <v>2156</v>
      </c>
      <c r="I64" s="11">
        <v>919</v>
      </c>
      <c r="J64" s="11">
        <v>548</v>
      </c>
      <c r="K64" s="11">
        <v>224</v>
      </c>
      <c r="L64" s="16">
        <v>4467</v>
      </c>
      <c r="N64" s="95">
        <v>1208696.9000000001</v>
      </c>
      <c r="O64" s="95">
        <v>280352.22000000003</v>
      </c>
      <c r="P64" s="95">
        <v>1726726.0799999998</v>
      </c>
      <c r="Q64" s="95">
        <v>1570750.6099999999</v>
      </c>
      <c r="R64" s="95">
        <v>405652.38000000006</v>
      </c>
      <c r="S64" s="95">
        <v>2203755.4</v>
      </c>
      <c r="T64" s="95">
        <v>1853641.38</v>
      </c>
      <c r="U64" s="95">
        <v>3083195.9600000004</v>
      </c>
      <c r="V64" s="95">
        <v>4357039.68</v>
      </c>
      <c r="W64" s="357">
        <v>16689810.609999999</v>
      </c>
    </row>
    <row r="65" spans="1:23" x14ac:dyDescent="0.25">
      <c r="A65" s="193">
        <v>176</v>
      </c>
      <c r="B65" s="274" t="s">
        <v>68</v>
      </c>
      <c r="C65" s="9">
        <v>154</v>
      </c>
      <c r="D65" s="11">
        <v>21</v>
      </c>
      <c r="E65" s="11">
        <v>228</v>
      </c>
      <c r="F65" s="11">
        <v>149</v>
      </c>
      <c r="G65" s="11">
        <v>106</v>
      </c>
      <c r="H65" s="11">
        <v>2389</v>
      </c>
      <c r="I65" s="11">
        <v>918</v>
      </c>
      <c r="J65" s="11">
        <v>536</v>
      </c>
      <c r="K65" s="11">
        <v>208</v>
      </c>
      <c r="L65" s="16">
        <v>4709</v>
      </c>
      <c r="N65" s="95">
        <v>1310840.3</v>
      </c>
      <c r="O65" s="95">
        <v>189916.02000000002</v>
      </c>
      <c r="P65" s="95">
        <v>1726726.0799999998</v>
      </c>
      <c r="Q65" s="95">
        <v>1934230.09</v>
      </c>
      <c r="R65" s="95">
        <v>438766.86000000004</v>
      </c>
      <c r="S65" s="95">
        <v>2441916.35</v>
      </c>
      <c r="T65" s="95">
        <v>1851624.3599999999</v>
      </c>
      <c r="U65" s="95">
        <v>3015680.72</v>
      </c>
      <c r="V65" s="95">
        <v>4045822.56</v>
      </c>
      <c r="W65" s="357">
        <v>16955523.34</v>
      </c>
    </row>
    <row r="66" spans="1:23" x14ac:dyDescent="0.25">
      <c r="A66" s="193">
        <v>177</v>
      </c>
      <c r="B66" s="274" t="s">
        <v>69</v>
      </c>
      <c r="C66" s="9">
        <v>91</v>
      </c>
      <c r="D66" s="11">
        <v>30</v>
      </c>
      <c r="E66" s="11">
        <v>118</v>
      </c>
      <c r="F66" s="11">
        <v>76</v>
      </c>
      <c r="G66" s="11">
        <v>52</v>
      </c>
      <c r="H66" s="11">
        <v>938</v>
      </c>
      <c r="I66" s="11">
        <v>322</v>
      </c>
      <c r="J66" s="11">
        <v>181</v>
      </c>
      <c r="K66" s="11">
        <v>76</v>
      </c>
      <c r="L66" s="16">
        <v>1884</v>
      </c>
      <c r="N66" s="95">
        <v>774587.45000000007</v>
      </c>
      <c r="O66" s="95">
        <v>271308.60000000003</v>
      </c>
      <c r="P66" s="95">
        <v>893656.48</v>
      </c>
      <c r="Q66" s="95">
        <v>986587.16</v>
      </c>
      <c r="R66" s="95">
        <v>215244.12000000002</v>
      </c>
      <c r="S66" s="95">
        <v>958776.7</v>
      </c>
      <c r="T66" s="95">
        <v>649480.43999999994</v>
      </c>
      <c r="U66" s="95">
        <v>1018354.8700000001</v>
      </c>
      <c r="V66" s="95">
        <v>1478281.32</v>
      </c>
      <c r="W66" s="357">
        <v>7246277.1399999997</v>
      </c>
    </row>
    <row r="67" spans="1:23" x14ac:dyDescent="0.25">
      <c r="A67" s="193">
        <v>178</v>
      </c>
      <c r="B67" s="274" t="s">
        <v>70</v>
      </c>
      <c r="C67" s="9">
        <v>261</v>
      </c>
      <c r="D67" s="11">
        <v>46</v>
      </c>
      <c r="E67" s="11">
        <v>323</v>
      </c>
      <c r="F67" s="11">
        <v>180</v>
      </c>
      <c r="G67" s="11">
        <v>195</v>
      </c>
      <c r="H67" s="11">
        <v>3096</v>
      </c>
      <c r="I67" s="11">
        <v>1130</v>
      </c>
      <c r="J67" s="11">
        <v>706</v>
      </c>
      <c r="K67" s="11">
        <v>288</v>
      </c>
      <c r="L67" s="16">
        <v>6225</v>
      </c>
      <c r="N67" s="95">
        <v>2221618.9500000002</v>
      </c>
      <c r="O67" s="95">
        <v>416006.52</v>
      </c>
      <c r="P67" s="95">
        <v>2446195.2799999998</v>
      </c>
      <c r="Q67" s="95">
        <v>2336653.7999999998</v>
      </c>
      <c r="R67" s="95">
        <v>807165.45000000007</v>
      </c>
      <c r="S67" s="95">
        <v>3164576.4</v>
      </c>
      <c r="T67" s="95">
        <v>2279232.6</v>
      </c>
      <c r="U67" s="95">
        <v>3972146.62</v>
      </c>
      <c r="V67" s="95">
        <v>5601908.1600000001</v>
      </c>
      <c r="W67" s="357">
        <v>23245503.780000001</v>
      </c>
    </row>
    <row r="68" spans="1:23" x14ac:dyDescent="0.25">
      <c r="A68" s="193">
        <v>179</v>
      </c>
      <c r="B68" s="274" t="s">
        <v>71</v>
      </c>
      <c r="C68" s="9">
        <v>8511</v>
      </c>
      <c r="D68" s="11">
        <v>1515</v>
      </c>
      <c r="E68" s="11">
        <v>9277</v>
      </c>
      <c r="F68" s="11">
        <v>4217</v>
      </c>
      <c r="G68" s="11">
        <v>4337</v>
      </c>
      <c r="H68" s="11">
        <v>88044</v>
      </c>
      <c r="I68" s="11">
        <v>14876</v>
      </c>
      <c r="J68" s="11">
        <v>7517</v>
      </c>
      <c r="K68" s="11">
        <v>3011</v>
      </c>
      <c r="L68" s="16">
        <v>141305</v>
      </c>
      <c r="N68" s="95">
        <v>72445206.450000003</v>
      </c>
      <c r="O68" s="95">
        <v>13701084.300000001</v>
      </c>
      <c r="P68" s="95">
        <v>70258060.719999999</v>
      </c>
      <c r="Q68" s="95">
        <v>54742605.969999999</v>
      </c>
      <c r="R68" s="95">
        <v>17952187.470000003</v>
      </c>
      <c r="S68" s="95">
        <v>89994174.599999994</v>
      </c>
      <c r="T68" s="95">
        <v>30005189.52</v>
      </c>
      <c r="U68" s="95">
        <v>42292671.590000004</v>
      </c>
      <c r="V68" s="95">
        <v>58567171.769999996</v>
      </c>
      <c r="W68" s="357">
        <v>449958352.38999999</v>
      </c>
    </row>
    <row r="69" spans="1:23" x14ac:dyDescent="0.25">
      <c r="A69" s="193">
        <v>181</v>
      </c>
      <c r="B69" s="274" t="s">
        <v>72</v>
      </c>
      <c r="C69" s="9">
        <v>100</v>
      </c>
      <c r="D69" s="11">
        <v>17</v>
      </c>
      <c r="E69" s="11">
        <v>106</v>
      </c>
      <c r="F69" s="11">
        <v>59</v>
      </c>
      <c r="G69" s="11">
        <v>60</v>
      </c>
      <c r="H69" s="11">
        <v>920</v>
      </c>
      <c r="I69" s="11">
        <v>315</v>
      </c>
      <c r="J69" s="11">
        <v>152</v>
      </c>
      <c r="K69" s="11">
        <v>80</v>
      </c>
      <c r="L69" s="16">
        <v>1809</v>
      </c>
      <c r="N69" s="95">
        <v>851195.00000000012</v>
      </c>
      <c r="O69" s="95">
        <v>153741.54</v>
      </c>
      <c r="P69" s="95">
        <v>802776.15999999992</v>
      </c>
      <c r="Q69" s="95">
        <v>765903.19</v>
      </c>
      <c r="R69" s="95">
        <v>248358.60000000003</v>
      </c>
      <c r="S69" s="95">
        <v>940378</v>
      </c>
      <c r="T69" s="95">
        <v>635361.30000000005</v>
      </c>
      <c r="U69" s="95">
        <v>855193.04</v>
      </c>
      <c r="V69" s="95">
        <v>1556085.6</v>
      </c>
      <c r="W69" s="357">
        <v>6808992.4299999997</v>
      </c>
    </row>
    <row r="70" spans="1:23" x14ac:dyDescent="0.25">
      <c r="A70" s="193">
        <v>182</v>
      </c>
      <c r="B70" s="274" t="s">
        <v>73</v>
      </c>
      <c r="C70" s="9">
        <v>869</v>
      </c>
      <c r="D70" s="11">
        <v>206</v>
      </c>
      <c r="E70" s="11">
        <v>1256</v>
      </c>
      <c r="F70" s="11">
        <v>624</v>
      </c>
      <c r="G70" s="11">
        <v>700</v>
      </c>
      <c r="H70" s="11">
        <v>10730</v>
      </c>
      <c r="I70" s="11">
        <v>3482</v>
      </c>
      <c r="J70" s="11">
        <v>1949</v>
      </c>
      <c r="K70" s="11">
        <v>791</v>
      </c>
      <c r="L70" s="16">
        <v>20607</v>
      </c>
      <c r="N70" s="95">
        <v>7396884.5500000007</v>
      </c>
      <c r="O70" s="95">
        <v>1862985.7200000002</v>
      </c>
      <c r="P70" s="95">
        <v>9512140.1600000001</v>
      </c>
      <c r="Q70" s="95">
        <v>8100399.8399999999</v>
      </c>
      <c r="R70" s="95">
        <v>2897517.0000000005</v>
      </c>
      <c r="S70" s="95">
        <v>10967669.5</v>
      </c>
      <c r="T70" s="95">
        <v>7023263.6399999997</v>
      </c>
      <c r="U70" s="95">
        <v>10965600.23</v>
      </c>
      <c r="V70" s="95">
        <v>15385796.369999999</v>
      </c>
      <c r="W70" s="357">
        <v>74112257.010000005</v>
      </c>
    </row>
    <row r="71" spans="1:23" x14ac:dyDescent="0.25">
      <c r="A71" s="193">
        <v>186</v>
      </c>
      <c r="B71" s="274" t="s">
        <v>74</v>
      </c>
      <c r="C71" s="9">
        <v>2885</v>
      </c>
      <c r="D71" s="11">
        <v>513</v>
      </c>
      <c r="E71" s="11">
        <v>3101</v>
      </c>
      <c r="F71" s="11">
        <v>1505</v>
      </c>
      <c r="G71" s="11">
        <v>1417</v>
      </c>
      <c r="H71" s="11">
        <v>26343</v>
      </c>
      <c r="I71" s="11">
        <v>4875</v>
      </c>
      <c r="J71" s="11">
        <v>2102</v>
      </c>
      <c r="K71" s="11">
        <v>669</v>
      </c>
      <c r="L71" s="16">
        <v>43410</v>
      </c>
      <c r="N71" s="95">
        <v>24556975.750000004</v>
      </c>
      <c r="O71" s="95">
        <v>4639377.0600000005</v>
      </c>
      <c r="P71" s="95">
        <v>23484989.359999999</v>
      </c>
      <c r="Q71" s="95">
        <v>19537022.050000001</v>
      </c>
      <c r="R71" s="95">
        <v>5865402.2700000005</v>
      </c>
      <c r="S71" s="95">
        <v>26926497.449999999</v>
      </c>
      <c r="T71" s="95">
        <v>9832972.5</v>
      </c>
      <c r="U71" s="95">
        <v>11826419.540000001</v>
      </c>
      <c r="V71" s="95">
        <v>13012765.83</v>
      </c>
      <c r="W71" s="357">
        <v>139682421.81</v>
      </c>
    </row>
    <row r="72" spans="1:23" x14ac:dyDescent="0.25">
      <c r="A72" s="193">
        <v>202</v>
      </c>
      <c r="B72" s="274" t="s">
        <v>75</v>
      </c>
      <c r="C72" s="9">
        <v>2320</v>
      </c>
      <c r="D72" s="11">
        <v>425</v>
      </c>
      <c r="E72" s="11">
        <v>2725</v>
      </c>
      <c r="F72" s="11">
        <v>1256</v>
      </c>
      <c r="G72" s="11">
        <v>1176</v>
      </c>
      <c r="H72" s="11">
        <v>18680</v>
      </c>
      <c r="I72" s="11">
        <v>4085</v>
      </c>
      <c r="J72" s="11">
        <v>2104</v>
      </c>
      <c r="K72" s="11">
        <v>687</v>
      </c>
      <c r="L72" s="16">
        <v>33458</v>
      </c>
      <c r="N72" s="95">
        <v>19747724</v>
      </c>
      <c r="O72" s="95">
        <v>3843538.5000000005</v>
      </c>
      <c r="P72" s="95">
        <v>20637406</v>
      </c>
      <c r="Q72" s="95">
        <v>16304650.959999999</v>
      </c>
      <c r="R72" s="95">
        <v>4867828.5600000005</v>
      </c>
      <c r="S72" s="95">
        <v>19093762</v>
      </c>
      <c r="T72" s="95">
        <v>8239526.7000000002</v>
      </c>
      <c r="U72" s="95">
        <v>11837672.08</v>
      </c>
      <c r="V72" s="95">
        <v>13362885.09</v>
      </c>
      <c r="W72" s="357">
        <v>117934993.89000002</v>
      </c>
    </row>
    <row r="73" spans="1:23" x14ac:dyDescent="0.25">
      <c r="A73" s="193">
        <v>204</v>
      </c>
      <c r="B73" s="274" t="s">
        <v>76</v>
      </c>
      <c r="C73" s="9">
        <v>119</v>
      </c>
      <c r="D73" s="11">
        <v>22</v>
      </c>
      <c r="E73" s="11">
        <v>154</v>
      </c>
      <c r="F73" s="11">
        <v>103</v>
      </c>
      <c r="G73" s="11">
        <v>81</v>
      </c>
      <c r="H73" s="11">
        <v>1504</v>
      </c>
      <c r="I73" s="11">
        <v>536</v>
      </c>
      <c r="J73" s="11">
        <v>344</v>
      </c>
      <c r="K73" s="11">
        <v>127</v>
      </c>
      <c r="L73" s="16">
        <v>2990</v>
      </c>
      <c r="N73" s="95">
        <v>1012922.05</v>
      </c>
      <c r="O73" s="95">
        <v>198959.64</v>
      </c>
      <c r="P73" s="95">
        <v>1166297.44</v>
      </c>
      <c r="Q73" s="95">
        <v>1337085.23</v>
      </c>
      <c r="R73" s="95">
        <v>335284.11000000004</v>
      </c>
      <c r="S73" s="95">
        <v>1537313.5999999999</v>
      </c>
      <c r="T73" s="95">
        <v>1081122.72</v>
      </c>
      <c r="U73" s="95">
        <v>1935436.8800000001</v>
      </c>
      <c r="V73" s="95">
        <v>2470285.89</v>
      </c>
      <c r="W73" s="357">
        <v>11074707.560000001</v>
      </c>
    </row>
    <row r="74" spans="1:23" x14ac:dyDescent="0.25">
      <c r="A74" s="193">
        <v>205</v>
      </c>
      <c r="B74" s="274" t="s">
        <v>77</v>
      </c>
      <c r="C74" s="9">
        <v>2150</v>
      </c>
      <c r="D74" s="11">
        <v>418</v>
      </c>
      <c r="E74" s="11">
        <v>2538</v>
      </c>
      <c r="F74" s="11">
        <v>1179</v>
      </c>
      <c r="G74" s="11">
        <v>1212</v>
      </c>
      <c r="H74" s="11">
        <v>21129</v>
      </c>
      <c r="I74" s="11">
        <v>4760</v>
      </c>
      <c r="J74" s="11">
        <v>2552</v>
      </c>
      <c r="K74" s="11">
        <v>1035</v>
      </c>
      <c r="L74" s="16">
        <v>36973</v>
      </c>
      <c r="N74" s="95">
        <v>18300692.5</v>
      </c>
      <c r="O74" s="95">
        <v>3780233.16</v>
      </c>
      <c r="P74" s="95">
        <v>19221187.68</v>
      </c>
      <c r="Q74" s="95">
        <v>15305082.390000001</v>
      </c>
      <c r="R74" s="95">
        <v>5016843.7200000007</v>
      </c>
      <c r="S74" s="95">
        <v>21597007.349999998</v>
      </c>
      <c r="T74" s="95">
        <v>9601015.1999999993</v>
      </c>
      <c r="U74" s="95">
        <v>14358241.040000001</v>
      </c>
      <c r="V74" s="95">
        <v>20131857.449999999</v>
      </c>
      <c r="W74" s="357">
        <v>127312160.49000001</v>
      </c>
    </row>
    <row r="75" spans="1:23" x14ac:dyDescent="0.25">
      <c r="A75" s="193">
        <v>208</v>
      </c>
      <c r="B75" s="274" t="s">
        <v>78</v>
      </c>
      <c r="C75" s="9">
        <v>796</v>
      </c>
      <c r="D75" s="11">
        <v>164</v>
      </c>
      <c r="E75" s="11">
        <v>980</v>
      </c>
      <c r="F75" s="11">
        <v>512</v>
      </c>
      <c r="G75" s="11">
        <v>438</v>
      </c>
      <c r="H75" s="11">
        <v>6427</v>
      </c>
      <c r="I75" s="11">
        <v>1761</v>
      </c>
      <c r="J75" s="11">
        <v>924</v>
      </c>
      <c r="K75" s="11">
        <v>385</v>
      </c>
      <c r="L75" s="16">
        <v>12387</v>
      </c>
      <c r="N75" s="95">
        <v>6775512.2000000002</v>
      </c>
      <c r="O75" s="95">
        <v>1483153.6800000002</v>
      </c>
      <c r="P75" s="95">
        <v>7421892.7999999998</v>
      </c>
      <c r="Q75" s="95">
        <v>6646481.9199999999</v>
      </c>
      <c r="R75" s="95">
        <v>1813017.7800000003</v>
      </c>
      <c r="S75" s="95">
        <v>6569358.0499999998</v>
      </c>
      <c r="T75" s="95">
        <v>3551972.2199999997</v>
      </c>
      <c r="U75" s="95">
        <v>5198673.4800000004</v>
      </c>
      <c r="V75" s="95">
        <v>7488661.9500000002</v>
      </c>
      <c r="W75" s="357">
        <v>46948724.080000013</v>
      </c>
    </row>
    <row r="76" spans="1:23" x14ac:dyDescent="0.25">
      <c r="A76" s="193">
        <v>211</v>
      </c>
      <c r="B76" s="274" t="s">
        <v>79</v>
      </c>
      <c r="C76" s="9">
        <v>2203</v>
      </c>
      <c r="D76" s="11">
        <v>438</v>
      </c>
      <c r="E76" s="11">
        <v>2675</v>
      </c>
      <c r="F76" s="11">
        <v>1304</v>
      </c>
      <c r="G76" s="11">
        <v>1124</v>
      </c>
      <c r="H76" s="11">
        <v>17619</v>
      </c>
      <c r="I76" s="11">
        <v>3661</v>
      </c>
      <c r="J76" s="11">
        <v>1972</v>
      </c>
      <c r="K76" s="11">
        <v>680</v>
      </c>
      <c r="L76" s="16">
        <v>31676</v>
      </c>
      <c r="N76" s="95">
        <v>18751825.850000001</v>
      </c>
      <c r="O76" s="95">
        <v>3961105.5600000005</v>
      </c>
      <c r="P76" s="95">
        <v>20258738</v>
      </c>
      <c r="Q76" s="95">
        <v>16927758.640000001</v>
      </c>
      <c r="R76" s="95">
        <v>4652584.4400000004</v>
      </c>
      <c r="S76" s="95">
        <v>18009260.849999998</v>
      </c>
      <c r="T76" s="95">
        <v>7384310.2199999997</v>
      </c>
      <c r="U76" s="95">
        <v>11095004.440000001</v>
      </c>
      <c r="V76" s="95">
        <v>13226727.6</v>
      </c>
      <c r="W76" s="357">
        <v>114267315.59999999</v>
      </c>
    </row>
    <row r="77" spans="1:23" x14ac:dyDescent="0.25">
      <c r="A77" s="193">
        <v>213</v>
      </c>
      <c r="B77" s="274" t="s">
        <v>80</v>
      </c>
      <c r="C77" s="9">
        <v>214</v>
      </c>
      <c r="D77" s="11">
        <v>46</v>
      </c>
      <c r="E77" s="11">
        <v>298</v>
      </c>
      <c r="F77" s="11">
        <v>151</v>
      </c>
      <c r="G77" s="11">
        <v>132</v>
      </c>
      <c r="H77" s="11">
        <v>2634</v>
      </c>
      <c r="I77" s="11">
        <v>1088</v>
      </c>
      <c r="J77" s="11">
        <v>626</v>
      </c>
      <c r="K77" s="11">
        <v>263</v>
      </c>
      <c r="L77" s="16">
        <v>5452</v>
      </c>
      <c r="N77" s="95">
        <v>1821557.3</v>
      </c>
      <c r="O77" s="95">
        <v>416006.52</v>
      </c>
      <c r="P77" s="95">
        <v>2256861.2799999998</v>
      </c>
      <c r="Q77" s="95">
        <v>1960192.91</v>
      </c>
      <c r="R77" s="95">
        <v>546388.92000000004</v>
      </c>
      <c r="S77" s="95">
        <v>2692343.1</v>
      </c>
      <c r="T77" s="95">
        <v>2194517.7599999998</v>
      </c>
      <c r="U77" s="95">
        <v>3522045.0200000005</v>
      </c>
      <c r="V77" s="95">
        <v>5115631.41</v>
      </c>
      <c r="W77" s="357">
        <v>20525544.219999999</v>
      </c>
    </row>
    <row r="78" spans="1:23" x14ac:dyDescent="0.25">
      <c r="A78" s="193">
        <v>214</v>
      </c>
      <c r="B78" s="274" t="s">
        <v>81</v>
      </c>
      <c r="C78" s="9">
        <v>638</v>
      </c>
      <c r="D78" s="11">
        <v>123</v>
      </c>
      <c r="E78" s="11">
        <v>692</v>
      </c>
      <c r="F78" s="11">
        <v>345</v>
      </c>
      <c r="G78" s="11">
        <v>384</v>
      </c>
      <c r="H78" s="11">
        <v>6288</v>
      </c>
      <c r="I78" s="11">
        <v>1744</v>
      </c>
      <c r="J78" s="11">
        <v>923</v>
      </c>
      <c r="K78" s="11">
        <v>334</v>
      </c>
      <c r="L78" s="16">
        <v>11471</v>
      </c>
      <c r="N78" s="95">
        <v>5430624.1000000006</v>
      </c>
      <c r="O78" s="95">
        <v>1112365.26</v>
      </c>
      <c r="P78" s="95">
        <v>5240765.12</v>
      </c>
      <c r="Q78" s="95">
        <v>4478586.45</v>
      </c>
      <c r="R78" s="95">
        <v>1589495.04</v>
      </c>
      <c r="S78" s="95">
        <v>6427279.2000000002</v>
      </c>
      <c r="T78" s="95">
        <v>3517682.88</v>
      </c>
      <c r="U78" s="95">
        <v>5193047.21</v>
      </c>
      <c r="V78" s="95">
        <v>6496657.3799999999</v>
      </c>
      <c r="W78" s="357">
        <v>39486502.640000001</v>
      </c>
    </row>
    <row r="79" spans="1:23" x14ac:dyDescent="0.25">
      <c r="A79" s="193">
        <v>216</v>
      </c>
      <c r="B79" s="274" t="s">
        <v>82</v>
      </c>
      <c r="C79" s="9">
        <v>51</v>
      </c>
      <c r="D79" s="11">
        <v>9</v>
      </c>
      <c r="E79" s="11">
        <v>83</v>
      </c>
      <c r="F79" s="11">
        <v>58</v>
      </c>
      <c r="G79" s="11">
        <v>42</v>
      </c>
      <c r="H79" s="11">
        <v>643</v>
      </c>
      <c r="I79" s="11">
        <v>245</v>
      </c>
      <c r="J79" s="11">
        <v>148</v>
      </c>
      <c r="K79" s="11">
        <v>74</v>
      </c>
      <c r="L79" s="16">
        <v>1353</v>
      </c>
      <c r="N79" s="95">
        <v>434109.45</v>
      </c>
      <c r="O79" s="95">
        <v>81392.58</v>
      </c>
      <c r="P79" s="95">
        <v>628588.88</v>
      </c>
      <c r="Q79" s="95">
        <v>752921.78</v>
      </c>
      <c r="R79" s="95">
        <v>173851.02000000002</v>
      </c>
      <c r="S79" s="95">
        <v>657242.44999999995</v>
      </c>
      <c r="T79" s="95">
        <v>494169.9</v>
      </c>
      <c r="U79" s="95">
        <v>832687.96000000008</v>
      </c>
      <c r="V79" s="95">
        <v>1439379.18</v>
      </c>
      <c r="W79" s="357">
        <v>5494343.2000000002</v>
      </c>
    </row>
    <row r="80" spans="1:23" x14ac:dyDescent="0.25">
      <c r="A80" s="193">
        <v>217</v>
      </c>
      <c r="B80" s="274" t="s">
        <v>83</v>
      </c>
      <c r="C80" s="9">
        <v>398</v>
      </c>
      <c r="D80" s="11">
        <v>81</v>
      </c>
      <c r="E80" s="11">
        <v>395</v>
      </c>
      <c r="F80" s="11">
        <v>223</v>
      </c>
      <c r="G80" s="11">
        <v>229</v>
      </c>
      <c r="H80" s="11">
        <v>2917</v>
      </c>
      <c r="I80" s="11">
        <v>732</v>
      </c>
      <c r="J80" s="11">
        <v>367</v>
      </c>
      <c r="K80" s="11">
        <v>160</v>
      </c>
      <c r="L80" s="16">
        <v>5502</v>
      </c>
      <c r="N80" s="95">
        <v>3387756.1</v>
      </c>
      <c r="O80" s="95">
        <v>732533.22000000009</v>
      </c>
      <c r="P80" s="95">
        <v>2991477.1999999997</v>
      </c>
      <c r="Q80" s="95">
        <v>2894854.43</v>
      </c>
      <c r="R80" s="95">
        <v>947901.99000000011</v>
      </c>
      <c r="S80" s="95">
        <v>2981611.55</v>
      </c>
      <c r="T80" s="95">
        <v>1476458.64</v>
      </c>
      <c r="U80" s="95">
        <v>2064841.09</v>
      </c>
      <c r="V80" s="95">
        <v>3112171.2</v>
      </c>
      <c r="W80" s="357">
        <v>20589605.419999998</v>
      </c>
    </row>
    <row r="81" spans="1:23" x14ac:dyDescent="0.25">
      <c r="A81" s="193">
        <v>218</v>
      </c>
      <c r="B81" s="274" t="s">
        <v>84</v>
      </c>
      <c r="C81" s="9">
        <v>53</v>
      </c>
      <c r="D81" s="11">
        <v>14</v>
      </c>
      <c r="E81" s="11">
        <v>50</v>
      </c>
      <c r="F81" s="11">
        <v>35</v>
      </c>
      <c r="G81" s="11">
        <v>26</v>
      </c>
      <c r="H81" s="11">
        <v>655</v>
      </c>
      <c r="I81" s="11">
        <v>212</v>
      </c>
      <c r="J81" s="11">
        <v>142</v>
      </c>
      <c r="K81" s="11">
        <v>87</v>
      </c>
      <c r="L81" s="16">
        <v>1274</v>
      </c>
      <c r="N81" s="95">
        <v>451133.35000000003</v>
      </c>
      <c r="O81" s="95">
        <v>126610.68000000001</v>
      </c>
      <c r="P81" s="95">
        <v>378668</v>
      </c>
      <c r="Q81" s="95">
        <v>454349.35</v>
      </c>
      <c r="R81" s="95">
        <v>107622.06000000001</v>
      </c>
      <c r="S81" s="95">
        <v>669508.25</v>
      </c>
      <c r="T81" s="95">
        <v>427608.24</v>
      </c>
      <c r="U81" s="95">
        <v>798930.34000000008</v>
      </c>
      <c r="V81" s="95">
        <v>1692243.09</v>
      </c>
      <c r="W81" s="357">
        <v>5106673.3599999994</v>
      </c>
    </row>
    <row r="82" spans="1:23" x14ac:dyDescent="0.25">
      <c r="A82" s="193">
        <v>224</v>
      </c>
      <c r="B82" s="274" t="s">
        <v>85</v>
      </c>
      <c r="C82" s="9">
        <v>458</v>
      </c>
      <c r="D82" s="11">
        <v>83</v>
      </c>
      <c r="E82" s="11">
        <v>641</v>
      </c>
      <c r="F82" s="11">
        <v>331</v>
      </c>
      <c r="G82" s="11">
        <v>300</v>
      </c>
      <c r="H82" s="11">
        <v>4737</v>
      </c>
      <c r="I82" s="11">
        <v>1320</v>
      </c>
      <c r="J82" s="11">
        <v>610</v>
      </c>
      <c r="K82" s="11">
        <v>298</v>
      </c>
      <c r="L82" s="16">
        <v>8778</v>
      </c>
      <c r="N82" s="95">
        <v>3898473.1000000006</v>
      </c>
      <c r="O82" s="95">
        <v>750620.46000000008</v>
      </c>
      <c r="P82" s="95">
        <v>4854523.76</v>
      </c>
      <c r="Q82" s="95">
        <v>4296846.71</v>
      </c>
      <c r="R82" s="95">
        <v>1241793.0000000002</v>
      </c>
      <c r="S82" s="95">
        <v>4841924.55</v>
      </c>
      <c r="T82" s="95">
        <v>2662466.4</v>
      </c>
      <c r="U82" s="95">
        <v>3432024.7</v>
      </c>
      <c r="V82" s="95">
        <v>5796418.8600000003</v>
      </c>
      <c r="W82" s="357">
        <v>31775091.539999999</v>
      </c>
    </row>
    <row r="83" spans="1:23" x14ac:dyDescent="0.25">
      <c r="A83" s="193">
        <v>226</v>
      </c>
      <c r="B83" s="274" t="s">
        <v>86</v>
      </c>
      <c r="C83" s="9">
        <v>158</v>
      </c>
      <c r="D83" s="11">
        <v>36</v>
      </c>
      <c r="E83" s="11">
        <v>241</v>
      </c>
      <c r="F83" s="11">
        <v>145</v>
      </c>
      <c r="G83" s="11">
        <v>141</v>
      </c>
      <c r="H83" s="11">
        <v>1978</v>
      </c>
      <c r="I83" s="11">
        <v>723</v>
      </c>
      <c r="J83" s="11">
        <v>435</v>
      </c>
      <c r="K83" s="11">
        <v>174</v>
      </c>
      <c r="L83" s="16">
        <v>4031</v>
      </c>
      <c r="N83" s="95">
        <v>1344888.1</v>
      </c>
      <c r="O83" s="95">
        <v>325570.32</v>
      </c>
      <c r="P83" s="95">
        <v>1825179.76</v>
      </c>
      <c r="Q83" s="95">
        <v>1882304.45</v>
      </c>
      <c r="R83" s="95">
        <v>583642.71000000008</v>
      </c>
      <c r="S83" s="95">
        <v>2021812.7</v>
      </c>
      <c r="T83" s="95">
        <v>1458305.46</v>
      </c>
      <c r="U83" s="95">
        <v>2447427.4500000002</v>
      </c>
      <c r="V83" s="95">
        <v>3384486.18</v>
      </c>
      <c r="W83" s="357">
        <v>15273617.129999999</v>
      </c>
    </row>
    <row r="84" spans="1:23" x14ac:dyDescent="0.25">
      <c r="A84" s="193">
        <v>230</v>
      </c>
      <c r="B84" s="274" t="s">
        <v>87</v>
      </c>
      <c r="C84" s="9">
        <v>118</v>
      </c>
      <c r="D84" s="11">
        <v>22</v>
      </c>
      <c r="E84" s="11">
        <v>104</v>
      </c>
      <c r="F84" s="11">
        <v>71</v>
      </c>
      <c r="G84" s="11">
        <v>67</v>
      </c>
      <c r="H84" s="11">
        <v>1222</v>
      </c>
      <c r="I84" s="11">
        <v>426</v>
      </c>
      <c r="J84" s="11">
        <v>242</v>
      </c>
      <c r="K84" s="11">
        <v>118</v>
      </c>
      <c r="L84" s="16">
        <v>2390</v>
      </c>
      <c r="N84" s="95">
        <v>1004410.1000000001</v>
      </c>
      <c r="O84" s="95">
        <v>198959.64</v>
      </c>
      <c r="P84" s="95">
        <v>787629.44</v>
      </c>
      <c r="Q84" s="95">
        <v>921680.11</v>
      </c>
      <c r="R84" s="95">
        <v>277333.77</v>
      </c>
      <c r="S84" s="95">
        <v>1249067.3</v>
      </c>
      <c r="T84" s="95">
        <v>859250.52</v>
      </c>
      <c r="U84" s="95">
        <v>1361557.34</v>
      </c>
      <c r="V84" s="95">
        <v>2295226.2599999998</v>
      </c>
      <c r="W84" s="357">
        <v>8955114.4800000004</v>
      </c>
    </row>
    <row r="85" spans="1:23" x14ac:dyDescent="0.25">
      <c r="A85" s="193">
        <v>231</v>
      </c>
      <c r="B85" s="274" t="s">
        <v>88</v>
      </c>
      <c r="C85" s="9">
        <v>54</v>
      </c>
      <c r="D85" s="11">
        <v>10</v>
      </c>
      <c r="E85" s="11">
        <v>53</v>
      </c>
      <c r="F85" s="11">
        <v>30</v>
      </c>
      <c r="G85" s="11">
        <v>32</v>
      </c>
      <c r="H85" s="11">
        <v>580</v>
      </c>
      <c r="I85" s="11">
        <v>311</v>
      </c>
      <c r="J85" s="11">
        <v>151</v>
      </c>
      <c r="K85" s="11">
        <v>41</v>
      </c>
      <c r="L85" s="16">
        <v>1262</v>
      </c>
      <c r="N85" s="95">
        <v>459645.30000000005</v>
      </c>
      <c r="O85" s="95">
        <v>90436.200000000012</v>
      </c>
      <c r="P85" s="95">
        <v>401388.07999999996</v>
      </c>
      <c r="Q85" s="95">
        <v>389442.3</v>
      </c>
      <c r="R85" s="95">
        <v>132457.92000000001</v>
      </c>
      <c r="S85" s="95">
        <v>592847</v>
      </c>
      <c r="T85" s="95">
        <v>627293.22</v>
      </c>
      <c r="U85" s="95">
        <v>849566.77</v>
      </c>
      <c r="V85" s="95">
        <v>797493.87</v>
      </c>
      <c r="W85" s="357">
        <v>4340570.6599999992</v>
      </c>
    </row>
    <row r="86" spans="1:23" x14ac:dyDescent="0.25">
      <c r="A86" s="193">
        <v>232</v>
      </c>
      <c r="B86" s="274" t="s">
        <v>89</v>
      </c>
      <c r="C86" s="9">
        <v>744</v>
      </c>
      <c r="D86" s="11">
        <v>135</v>
      </c>
      <c r="E86" s="11">
        <v>906</v>
      </c>
      <c r="F86" s="11">
        <v>465</v>
      </c>
      <c r="G86" s="11">
        <v>477</v>
      </c>
      <c r="H86" s="11">
        <v>7140</v>
      </c>
      <c r="I86" s="11">
        <v>2058</v>
      </c>
      <c r="J86" s="11">
        <v>985</v>
      </c>
      <c r="K86" s="11">
        <v>465</v>
      </c>
      <c r="L86" s="16">
        <v>13375</v>
      </c>
      <c r="N86" s="95">
        <v>6332890.8000000007</v>
      </c>
      <c r="O86" s="95">
        <v>1220888.7000000002</v>
      </c>
      <c r="P86" s="95">
        <v>6861464.1600000001</v>
      </c>
      <c r="Q86" s="95">
        <v>6036355.6500000004</v>
      </c>
      <c r="R86" s="95">
        <v>1974450.87</v>
      </c>
      <c r="S86" s="95">
        <v>7298151</v>
      </c>
      <c r="T86" s="95">
        <v>4151027.16</v>
      </c>
      <c r="U86" s="95">
        <v>5541875.9500000002</v>
      </c>
      <c r="V86" s="95">
        <v>9044747.5500000007</v>
      </c>
      <c r="W86" s="357">
        <v>48461851.840000004</v>
      </c>
    </row>
    <row r="87" spans="1:23" x14ac:dyDescent="0.25">
      <c r="A87" s="193">
        <v>233</v>
      </c>
      <c r="B87" s="274" t="s">
        <v>90</v>
      </c>
      <c r="C87" s="9">
        <v>858</v>
      </c>
      <c r="D87" s="11">
        <v>166</v>
      </c>
      <c r="E87" s="11">
        <v>1164</v>
      </c>
      <c r="F87" s="11">
        <v>617</v>
      </c>
      <c r="G87" s="11">
        <v>525</v>
      </c>
      <c r="H87" s="11">
        <v>8239</v>
      </c>
      <c r="I87" s="11">
        <v>2395</v>
      </c>
      <c r="J87" s="11">
        <v>1360</v>
      </c>
      <c r="K87" s="11">
        <v>698</v>
      </c>
      <c r="L87" s="16">
        <v>16022</v>
      </c>
      <c r="N87" s="95">
        <v>7303253.1000000006</v>
      </c>
      <c r="O87" s="95">
        <v>1501240.9200000002</v>
      </c>
      <c r="P87" s="95">
        <v>8815391.0399999991</v>
      </c>
      <c r="Q87" s="95">
        <v>8009529.9699999997</v>
      </c>
      <c r="R87" s="95">
        <v>2173137.75</v>
      </c>
      <c r="S87" s="95">
        <v>8421493.8499999996</v>
      </c>
      <c r="T87" s="95">
        <v>4830762.9000000004</v>
      </c>
      <c r="U87" s="95">
        <v>7651727.2000000002</v>
      </c>
      <c r="V87" s="95">
        <v>13576846.859999999</v>
      </c>
      <c r="W87" s="357">
        <v>62283383.590000004</v>
      </c>
    </row>
    <row r="88" spans="1:23" x14ac:dyDescent="0.25">
      <c r="A88" s="193">
        <v>235</v>
      </c>
      <c r="B88" s="274" t="s">
        <v>91</v>
      </c>
      <c r="C88" s="9">
        <v>496</v>
      </c>
      <c r="D88" s="11">
        <v>135</v>
      </c>
      <c r="E88" s="11">
        <v>808</v>
      </c>
      <c r="F88" s="11">
        <v>445</v>
      </c>
      <c r="G88" s="11">
        <v>443</v>
      </c>
      <c r="H88" s="11">
        <v>5192</v>
      </c>
      <c r="I88" s="11">
        <v>1059</v>
      </c>
      <c r="J88" s="11">
        <v>763</v>
      </c>
      <c r="K88" s="11">
        <v>274</v>
      </c>
      <c r="L88" s="16">
        <v>9615</v>
      </c>
      <c r="N88" s="95">
        <v>4221927.2</v>
      </c>
      <c r="O88" s="95">
        <v>1220888.7000000002</v>
      </c>
      <c r="P88" s="95">
        <v>6119274.8799999999</v>
      </c>
      <c r="Q88" s="95">
        <v>5776727.4500000002</v>
      </c>
      <c r="R88" s="95">
        <v>1833714.33</v>
      </c>
      <c r="S88" s="95">
        <v>5307002.8</v>
      </c>
      <c r="T88" s="95">
        <v>2136024.1800000002</v>
      </c>
      <c r="U88" s="95">
        <v>4292844.0100000007</v>
      </c>
      <c r="V88" s="95">
        <v>5329593.18</v>
      </c>
      <c r="W88" s="357">
        <v>36237996.730000004</v>
      </c>
    </row>
    <row r="89" spans="1:23" x14ac:dyDescent="0.25">
      <c r="A89" s="193">
        <v>236</v>
      </c>
      <c r="B89" s="274" t="s">
        <v>92</v>
      </c>
      <c r="C89" s="9">
        <v>311</v>
      </c>
      <c r="D89" s="11">
        <v>66</v>
      </c>
      <c r="E89" s="11">
        <v>334</v>
      </c>
      <c r="F89" s="11">
        <v>159</v>
      </c>
      <c r="G89" s="11">
        <v>140</v>
      </c>
      <c r="H89" s="11">
        <v>2298</v>
      </c>
      <c r="I89" s="11">
        <v>535</v>
      </c>
      <c r="J89" s="11">
        <v>304</v>
      </c>
      <c r="K89" s="11">
        <v>126</v>
      </c>
      <c r="L89" s="16">
        <v>4273</v>
      </c>
      <c r="N89" s="95">
        <v>2647216.4500000002</v>
      </c>
      <c r="O89" s="95">
        <v>596878.92000000004</v>
      </c>
      <c r="P89" s="95">
        <v>2529502.2399999998</v>
      </c>
      <c r="Q89" s="95">
        <v>2064044.19</v>
      </c>
      <c r="R89" s="95">
        <v>579503.4</v>
      </c>
      <c r="S89" s="95">
        <v>2348900.6999999997</v>
      </c>
      <c r="T89" s="95">
        <v>1079105.7</v>
      </c>
      <c r="U89" s="95">
        <v>1710386.08</v>
      </c>
      <c r="V89" s="95">
        <v>2450834.8199999998</v>
      </c>
      <c r="W89" s="357">
        <v>16006372.499999998</v>
      </c>
    </row>
    <row r="90" spans="1:23" x14ac:dyDescent="0.25">
      <c r="A90" s="193">
        <v>239</v>
      </c>
      <c r="B90" s="274" t="s">
        <v>93</v>
      </c>
      <c r="C90" s="9">
        <v>97</v>
      </c>
      <c r="D90" s="11">
        <v>18</v>
      </c>
      <c r="E90" s="11">
        <v>102</v>
      </c>
      <c r="F90" s="11">
        <v>64</v>
      </c>
      <c r="G90" s="11">
        <v>64</v>
      </c>
      <c r="H90" s="11">
        <v>1134</v>
      </c>
      <c r="I90" s="11">
        <v>446</v>
      </c>
      <c r="J90" s="11">
        <v>219</v>
      </c>
      <c r="K90" s="11">
        <v>100</v>
      </c>
      <c r="L90" s="16">
        <v>2244</v>
      </c>
      <c r="N90" s="95">
        <v>825659.15</v>
      </c>
      <c r="O90" s="95">
        <v>162785.16</v>
      </c>
      <c r="P90" s="95">
        <v>772482.72</v>
      </c>
      <c r="Q90" s="95">
        <v>830810.24</v>
      </c>
      <c r="R90" s="95">
        <v>264915.84000000003</v>
      </c>
      <c r="S90" s="95">
        <v>1159118.0999999999</v>
      </c>
      <c r="T90" s="95">
        <v>899590.92</v>
      </c>
      <c r="U90" s="95">
        <v>1232153.1300000001</v>
      </c>
      <c r="V90" s="95">
        <v>1945107</v>
      </c>
      <c r="W90" s="357">
        <v>8092622.2599999998</v>
      </c>
    </row>
    <row r="91" spans="1:23" x14ac:dyDescent="0.25">
      <c r="A91" s="193">
        <v>240</v>
      </c>
      <c r="B91" s="274" t="s">
        <v>94</v>
      </c>
      <c r="C91" s="9">
        <v>1097</v>
      </c>
      <c r="D91" s="11">
        <v>218</v>
      </c>
      <c r="E91" s="11">
        <v>1361</v>
      </c>
      <c r="F91" s="11">
        <v>610</v>
      </c>
      <c r="G91" s="11">
        <v>629</v>
      </c>
      <c r="H91" s="11">
        <v>11562</v>
      </c>
      <c r="I91" s="11">
        <v>3126</v>
      </c>
      <c r="J91" s="11">
        <v>1684</v>
      </c>
      <c r="K91" s="11">
        <v>734</v>
      </c>
      <c r="L91" s="16">
        <v>21021</v>
      </c>
      <c r="N91" s="95">
        <v>9337609.1500000004</v>
      </c>
      <c r="O91" s="95">
        <v>1971509.1600000001</v>
      </c>
      <c r="P91" s="95">
        <v>10307342.959999999</v>
      </c>
      <c r="Q91" s="95">
        <v>7918660.0999999996</v>
      </c>
      <c r="R91" s="95">
        <v>2603625.9900000002</v>
      </c>
      <c r="S91" s="95">
        <v>11818098.299999999</v>
      </c>
      <c r="T91" s="95">
        <v>6305204.5199999996</v>
      </c>
      <c r="U91" s="95">
        <v>9474638.6800000016</v>
      </c>
      <c r="V91" s="95">
        <v>14277085.379999999</v>
      </c>
      <c r="W91" s="357">
        <v>74013774.239999995</v>
      </c>
    </row>
    <row r="92" spans="1:23" x14ac:dyDescent="0.25">
      <c r="A92" s="193">
        <v>241</v>
      </c>
      <c r="B92" s="274" t="s">
        <v>95</v>
      </c>
      <c r="C92" s="9">
        <v>498</v>
      </c>
      <c r="D92" s="11">
        <v>95</v>
      </c>
      <c r="E92" s="11">
        <v>600</v>
      </c>
      <c r="F92" s="11">
        <v>314</v>
      </c>
      <c r="G92" s="11">
        <v>298</v>
      </c>
      <c r="H92" s="11">
        <v>4363</v>
      </c>
      <c r="I92" s="11">
        <v>1231</v>
      </c>
      <c r="J92" s="11">
        <v>542</v>
      </c>
      <c r="K92" s="11">
        <v>206</v>
      </c>
      <c r="L92" s="16">
        <v>8147</v>
      </c>
      <c r="N92" s="95">
        <v>4238951.1000000006</v>
      </c>
      <c r="O92" s="95">
        <v>859143.9</v>
      </c>
      <c r="P92" s="95">
        <v>4544016</v>
      </c>
      <c r="Q92" s="95">
        <v>4076162.7399999998</v>
      </c>
      <c r="R92" s="95">
        <v>1233514.3800000001</v>
      </c>
      <c r="S92" s="95">
        <v>4459640.45</v>
      </c>
      <c r="T92" s="95">
        <v>2482951.62</v>
      </c>
      <c r="U92" s="95">
        <v>3049438.3400000003</v>
      </c>
      <c r="V92" s="95">
        <v>4006920.42</v>
      </c>
      <c r="W92" s="357">
        <v>28950738.950000003</v>
      </c>
    </row>
    <row r="93" spans="1:23" x14ac:dyDescent="0.25">
      <c r="A93" s="193">
        <v>244</v>
      </c>
      <c r="B93" s="274" t="s">
        <v>96</v>
      </c>
      <c r="C93" s="9">
        <v>1560</v>
      </c>
      <c r="D93" s="11">
        <v>314</v>
      </c>
      <c r="E93" s="11">
        <v>1880</v>
      </c>
      <c r="F93" s="11">
        <v>853</v>
      </c>
      <c r="G93" s="11">
        <v>749</v>
      </c>
      <c r="H93" s="11">
        <v>9817</v>
      </c>
      <c r="I93" s="11">
        <v>1641</v>
      </c>
      <c r="J93" s="11">
        <v>896</v>
      </c>
      <c r="K93" s="11">
        <v>213</v>
      </c>
      <c r="L93" s="16">
        <v>17923</v>
      </c>
      <c r="N93" s="95">
        <v>13278642.000000002</v>
      </c>
      <c r="O93" s="95">
        <v>2839696.68</v>
      </c>
      <c r="P93" s="95">
        <v>14237916.799999999</v>
      </c>
      <c r="Q93" s="95">
        <v>11073142.73</v>
      </c>
      <c r="R93" s="95">
        <v>3100343.1900000004</v>
      </c>
      <c r="S93" s="95">
        <v>10034446.549999999</v>
      </c>
      <c r="T93" s="95">
        <v>3309929.82</v>
      </c>
      <c r="U93" s="95">
        <v>5041137.92</v>
      </c>
      <c r="V93" s="95">
        <v>4143077.91</v>
      </c>
      <c r="W93" s="357">
        <v>67058333.599999994</v>
      </c>
    </row>
    <row r="94" spans="1:23" x14ac:dyDescent="0.25">
      <c r="A94" s="193">
        <v>245</v>
      </c>
      <c r="B94" s="274" t="s">
        <v>97</v>
      </c>
      <c r="C94" s="9">
        <v>2257</v>
      </c>
      <c r="D94" s="11">
        <v>377</v>
      </c>
      <c r="E94" s="11">
        <v>2572</v>
      </c>
      <c r="F94" s="11">
        <v>1194</v>
      </c>
      <c r="G94" s="11">
        <v>1200</v>
      </c>
      <c r="H94" s="11">
        <v>21751</v>
      </c>
      <c r="I94" s="11">
        <v>4362</v>
      </c>
      <c r="J94" s="11">
        <v>1943</v>
      </c>
      <c r="K94" s="11">
        <v>598</v>
      </c>
      <c r="L94" s="16">
        <v>36254</v>
      </c>
      <c r="N94" s="95">
        <v>19211471.150000002</v>
      </c>
      <c r="O94" s="95">
        <v>3409444.74</v>
      </c>
      <c r="P94" s="95">
        <v>19478681.919999998</v>
      </c>
      <c r="Q94" s="95">
        <v>15499803.539999999</v>
      </c>
      <c r="R94" s="95">
        <v>4967172.0000000009</v>
      </c>
      <c r="S94" s="95">
        <v>22232784.649999999</v>
      </c>
      <c r="T94" s="95">
        <v>8798241.2400000002</v>
      </c>
      <c r="U94" s="95">
        <v>10931842.610000001</v>
      </c>
      <c r="V94" s="95">
        <v>11631739.859999999</v>
      </c>
      <c r="W94" s="357">
        <v>116161181.70999999</v>
      </c>
    </row>
    <row r="95" spans="1:23" x14ac:dyDescent="0.25">
      <c r="A95" s="193">
        <v>249</v>
      </c>
      <c r="B95" s="274" t="s">
        <v>98</v>
      </c>
      <c r="C95" s="9">
        <v>483</v>
      </c>
      <c r="D95" s="11">
        <v>88</v>
      </c>
      <c r="E95" s="11">
        <v>594</v>
      </c>
      <c r="F95" s="11">
        <v>301</v>
      </c>
      <c r="G95" s="11">
        <v>257</v>
      </c>
      <c r="H95" s="11">
        <v>4856</v>
      </c>
      <c r="I95" s="11">
        <v>1825</v>
      </c>
      <c r="J95" s="11">
        <v>955</v>
      </c>
      <c r="K95" s="11">
        <v>403</v>
      </c>
      <c r="L95" s="16">
        <v>9762</v>
      </c>
      <c r="N95" s="95">
        <v>4111271.8500000006</v>
      </c>
      <c r="O95" s="95">
        <v>795838.56</v>
      </c>
      <c r="P95" s="95">
        <v>4498575.84</v>
      </c>
      <c r="Q95" s="95">
        <v>3907404.41</v>
      </c>
      <c r="R95" s="95">
        <v>1063802.6700000002</v>
      </c>
      <c r="S95" s="95">
        <v>4963560.3999999994</v>
      </c>
      <c r="T95" s="95">
        <v>3681061.5</v>
      </c>
      <c r="U95" s="95">
        <v>5373087.8500000006</v>
      </c>
      <c r="V95" s="95">
        <v>7838781.21</v>
      </c>
      <c r="W95" s="357">
        <v>36233384.289999999</v>
      </c>
    </row>
    <row r="96" spans="1:23" x14ac:dyDescent="0.25">
      <c r="A96" s="193">
        <v>250</v>
      </c>
      <c r="B96" s="274" t="s">
        <v>99</v>
      </c>
      <c r="C96" s="9">
        <v>86</v>
      </c>
      <c r="D96" s="11">
        <v>22</v>
      </c>
      <c r="E96" s="11">
        <v>105</v>
      </c>
      <c r="F96" s="11">
        <v>56</v>
      </c>
      <c r="G96" s="11">
        <v>56</v>
      </c>
      <c r="H96" s="11">
        <v>997</v>
      </c>
      <c r="I96" s="11">
        <v>316</v>
      </c>
      <c r="J96" s="11">
        <v>181</v>
      </c>
      <c r="K96" s="11">
        <v>91</v>
      </c>
      <c r="L96" s="16">
        <v>1910</v>
      </c>
      <c r="N96" s="95">
        <v>732027.70000000007</v>
      </c>
      <c r="O96" s="95">
        <v>198959.64</v>
      </c>
      <c r="P96" s="95">
        <v>795202.79999999993</v>
      </c>
      <c r="Q96" s="95">
        <v>726958.96</v>
      </c>
      <c r="R96" s="95">
        <v>231801.36000000002</v>
      </c>
      <c r="S96" s="95">
        <v>1019083.5499999999</v>
      </c>
      <c r="T96" s="95">
        <v>637378.31999999995</v>
      </c>
      <c r="U96" s="95">
        <v>1018354.8700000001</v>
      </c>
      <c r="V96" s="95">
        <v>1770047.3699999999</v>
      </c>
      <c r="W96" s="357">
        <v>7129814.5700000003</v>
      </c>
    </row>
    <row r="97" spans="1:23" x14ac:dyDescent="0.25">
      <c r="A97" s="193">
        <v>256</v>
      </c>
      <c r="B97" s="274" t="s">
        <v>100</v>
      </c>
      <c r="C97" s="9">
        <v>116</v>
      </c>
      <c r="D97" s="11">
        <v>23</v>
      </c>
      <c r="E97" s="11">
        <v>103</v>
      </c>
      <c r="F97" s="11">
        <v>53</v>
      </c>
      <c r="G97" s="11">
        <v>49</v>
      </c>
      <c r="H97" s="11">
        <v>771</v>
      </c>
      <c r="I97" s="11">
        <v>278</v>
      </c>
      <c r="J97" s="11">
        <v>163</v>
      </c>
      <c r="K97" s="11">
        <v>59</v>
      </c>
      <c r="L97" s="16">
        <v>1615</v>
      </c>
      <c r="N97" s="95">
        <v>987386.20000000007</v>
      </c>
      <c r="O97" s="95">
        <v>208003.26</v>
      </c>
      <c r="P97" s="95">
        <v>780056.08</v>
      </c>
      <c r="Q97" s="95">
        <v>688014.73</v>
      </c>
      <c r="R97" s="95">
        <v>202826.19000000003</v>
      </c>
      <c r="S97" s="95">
        <v>788077.65</v>
      </c>
      <c r="T97" s="95">
        <v>560731.55999999994</v>
      </c>
      <c r="U97" s="95">
        <v>917082.01000000013</v>
      </c>
      <c r="V97" s="95">
        <v>1147613.1299999999</v>
      </c>
      <c r="W97" s="357">
        <v>6279790.8099999996</v>
      </c>
    </row>
    <row r="98" spans="1:23" x14ac:dyDescent="0.25">
      <c r="A98" s="193">
        <v>257</v>
      </c>
      <c r="B98" s="274" t="s">
        <v>101</v>
      </c>
      <c r="C98" s="9">
        <v>2642</v>
      </c>
      <c r="D98" s="11">
        <v>547</v>
      </c>
      <c r="E98" s="11">
        <v>3548</v>
      </c>
      <c r="F98" s="11">
        <v>1753</v>
      </c>
      <c r="G98" s="11">
        <v>1621</v>
      </c>
      <c r="H98" s="11">
        <v>22813</v>
      </c>
      <c r="I98" s="11">
        <v>4069</v>
      </c>
      <c r="J98" s="11">
        <v>1793</v>
      </c>
      <c r="K98" s="11">
        <v>476</v>
      </c>
      <c r="L98" s="16">
        <v>39262</v>
      </c>
      <c r="N98" s="95">
        <v>22488571.900000002</v>
      </c>
      <c r="O98" s="95">
        <v>4946860.1400000006</v>
      </c>
      <c r="P98" s="95">
        <v>26870281.279999997</v>
      </c>
      <c r="Q98" s="95">
        <v>22756411.73</v>
      </c>
      <c r="R98" s="95">
        <v>6709821.5100000007</v>
      </c>
      <c r="S98" s="95">
        <v>23318307.949999999</v>
      </c>
      <c r="T98" s="95">
        <v>8207254.3799999999</v>
      </c>
      <c r="U98" s="95">
        <v>10087902.110000001</v>
      </c>
      <c r="V98" s="95">
        <v>9258709.3200000003</v>
      </c>
      <c r="W98" s="357">
        <v>134644120.31999999</v>
      </c>
    </row>
    <row r="99" spans="1:23" x14ac:dyDescent="0.25">
      <c r="A99" s="193">
        <v>260</v>
      </c>
      <c r="B99" s="274" t="s">
        <v>102</v>
      </c>
      <c r="C99" s="9">
        <v>418</v>
      </c>
      <c r="D99" s="11">
        <v>80</v>
      </c>
      <c r="E99" s="11">
        <v>526</v>
      </c>
      <c r="F99" s="11">
        <v>276</v>
      </c>
      <c r="G99" s="11">
        <v>312</v>
      </c>
      <c r="H99" s="11">
        <v>5229</v>
      </c>
      <c r="I99" s="11">
        <v>1944</v>
      </c>
      <c r="J99" s="11">
        <v>1113</v>
      </c>
      <c r="K99" s="11">
        <v>460</v>
      </c>
      <c r="L99" s="16">
        <v>10358</v>
      </c>
      <c r="N99" s="95">
        <v>3557995.1</v>
      </c>
      <c r="O99" s="95">
        <v>723489.60000000009</v>
      </c>
      <c r="P99" s="95">
        <v>3983587.36</v>
      </c>
      <c r="Q99" s="95">
        <v>3582869.16</v>
      </c>
      <c r="R99" s="95">
        <v>1291464.7200000002</v>
      </c>
      <c r="S99" s="95">
        <v>5344822.3499999996</v>
      </c>
      <c r="T99" s="95">
        <v>3921086.88</v>
      </c>
      <c r="U99" s="95">
        <v>6262038.5100000007</v>
      </c>
      <c r="V99" s="95">
        <v>8947492.1999999993</v>
      </c>
      <c r="W99" s="357">
        <v>37614845.879999995</v>
      </c>
    </row>
    <row r="100" spans="1:23" x14ac:dyDescent="0.25">
      <c r="A100" s="193">
        <v>261</v>
      </c>
      <c r="B100" s="274" t="s">
        <v>103</v>
      </c>
      <c r="C100" s="9">
        <v>380</v>
      </c>
      <c r="D100" s="11">
        <v>64</v>
      </c>
      <c r="E100" s="11">
        <v>396</v>
      </c>
      <c r="F100" s="11">
        <v>207</v>
      </c>
      <c r="G100" s="11">
        <v>162</v>
      </c>
      <c r="H100" s="11">
        <v>3859</v>
      </c>
      <c r="I100" s="11">
        <v>792</v>
      </c>
      <c r="J100" s="11">
        <v>403</v>
      </c>
      <c r="K100" s="11">
        <v>173</v>
      </c>
      <c r="L100" s="16">
        <v>6436</v>
      </c>
      <c r="N100" s="95">
        <v>3234541.0000000005</v>
      </c>
      <c r="O100" s="95">
        <v>578791.68000000005</v>
      </c>
      <c r="P100" s="95">
        <v>2999050.56</v>
      </c>
      <c r="Q100" s="95">
        <v>2687151.87</v>
      </c>
      <c r="R100" s="95">
        <v>670568.22000000009</v>
      </c>
      <c r="S100" s="95">
        <v>3944476.85</v>
      </c>
      <c r="T100" s="95">
        <v>1597479.84</v>
      </c>
      <c r="U100" s="95">
        <v>2267386.81</v>
      </c>
      <c r="V100" s="95">
        <v>3365035.11</v>
      </c>
      <c r="W100" s="357">
        <v>21344481.939999998</v>
      </c>
    </row>
    <row r="101" spans="1:23" x14ac:dyDescent="0.25">
      <c r="A101" s="193">
        <v>263</v>
      </c>
      <c r="B101" s="274" t="s">
        <v>104</v>
      </c>
      <c r="C101" s="9">
        <v>432</v>
      </c>
      <c r="D101" s="11">
        <v>82</v>
      </c>
      <c r="E101" s="11">
        <v>491</v>
      </c>
      <c r="F101" s="11">
        <v>263</v>
      </c>
      <c r="G101" s="11">
        <v>265</v>
      </c>
      <c r="H101" s="11">
        <v>4219</v>
      </c>
      <c r="I101" s="11">
        <v>1299</v>
      </c>
      <c r="J101" s="11">
        <v>728</v>
      </c>
      <c r="K101" s="11">
        <v>374</v>
      </c>
      <c r="L101" s="16">
        <v>8153</v>
      </c>
      <c r="N101" s="95">
        <v>3677162.4000000004</v>
      </c>
      <c r="O101" s="95">
        <v>741576.84000000008</v>
      </c>
      <c r="P101" s="95">
        <v>3718519.76</v>
      </c>
      <c r="Q101" s="95">
        <v>3414110.83</v>
      </c>
      <c r="R101" s="95">
        <v>1096917.1500000001</v>
      </c>
      <c r="S101" s="95">
        <v>4312450.8499999996</v>
      </c>
      <c r="T101" s="95">
        <v>2620108.98</v>
      </c>
      <c r="U101" s="95">
        <v>4095924.5600000005</v>
      </c>
      <c r="V101" s="95">
        <v>7274700.1799999997</v>
      </c>
      <c r="W101" s="357">
        <v>30951471.549999997</v>
      </c>
    </row>
    <row r="102" spans="1:23" x14ac:dyDescent="0.25">
      <c r="A102" s="193">
        <v>265</v>
      </c>
      <c r="B102" s="274" t="s">
        <v>105</v>
      </c>
      <c r="C102" s="9">
        <v>45</v>
      </c>
      <c r="D102" s="11">
        <v>9</v>
      </c>
      <c r="E102" s="11">
        <v>62</v>
      </c>
      <c r="F102" s="11">
        <v>33</v>
      </c>
      <c r="G102" s="11">
        <v>24</v>
      </c>
      <c r="H102" s="11">
        <v>511</v>
      </c>
      <c r="I102" s="11">
        <v>219</v>
      </c>
      <c r="J102" s="11">
        <v>150</v>
      </c>
      <c r="K102" s="11">
        <v>50</v>
      </c>
      <c r="L102" s="16">
        <v>1103</v>
      </c>
      <c r="N102" s="95">
        <v>383037.75000000006</v>
      </c>
      <c r="O102" s="95">
        <v>81392.58</v>
      </c>
      <c r="P102" s="95">
        <v>469548.32</v>
      </c>
      <c r="Q102" s="95">
        <v>428386.52999999997</v>
      </c>
      <c r="R102" s="95">
        <v>99343.44</v>
      </c>
      <c r="S102" s="95">
        <v>522318.64999999997</v>
      </c>
      <c r="T102" s="95">
        <v>441727.38</v>
      </c>
      <c r="U102" s="95">
        <v>843940.50000000012</v>
      </c>
      <c r="V102" s="95">
        <v>972553.5</v>
      </c>
      <c r="W102" s="357">
        <v>4242248.6500000004</v>
      </c>
    </row>
    <row r="103" spans="1:23" x14ac:dyDescent="0.25">
      <c r="A103" s="193">
        <v>271</v>
      </c>
      <c r="B103" s="274" t="s">
        <v>106</v>
      </c>
      <c r="C103" s="9">
        <v>333</v>
      </c>
      <c r="D103" s="11">
        <v>60</v>
      </c>
      <c r="E103" s="11">
        <v>417</v>
      </c>
      <c r="F103" s="11">
        <v>224</v>
      </c>
      <c r="G103" s="11">
        <v>215</v>
      </c>
      <c r="H103" s="11">
        <v>3815</v>
      </c>
      <c r="I103" s="11">
        <v>1199</v>
      </c>
      <c r="J103" s="11">
        <v>673</v>
      </c>
      <c r="K103" s="11">
        <v>290</v>
      </c>
      <c r="L103" s="16">
        <v>7226</v>
      </c>
      <c r="N103" s="95">
        <v>2834479.35</v>
      </c>
      <c r="O103" s="95">
        <v>542617.20000000007</v>
      </c>
      <c r="P103" s="95">
        <v>3158091.1199999996</v>
      </c>
      <c r="Q103" s="95">
        <v>2907835.84</v>
      </c>
      <c r="R103" s="95">
        <v>889951.65000000014</v>
      </c>
      <c r="S103" s="95">
        <v>3899502.25</v>
      </c>
      <c r="T103" s="95">
        <v>2418406.98</v>
      </c>
      <c r="U103" s="95">
        <v>3786479.7100000004</v>
      </c>
      <c r="V103" s="95">
        <v>5640810.2999999998</v>
      </c>
      <c r="W103" s="357">
        <v>26078174.400000002</v>
      </c>
    </row>
    <row r="104" spans="1:23" x14ac:dyDescent="0.25">
      <c r="A104" s="193">
        <v>272</v>
      </c>
      <c r="B104" s="274" t="s">
        <v>107</v>
      </c>
      <c r="C104" s="9">
        <v>3445</v>
      </c>
      <c r="D104" s="11">
        <v>640</v>
      </c>
      <c r="E104" s="11">
        <v>3778</v>
      </c>
      <c r="F104" s="11">
        <v>1715</v>
      </c>
      <c r="G104" s="11">
        <v>1732</v>
      </c>
      <c r="H104" s="11">
        <v>25981</v>
      </c>
      <c r="I104" s="11">
        <v>6069</v>
      </c>
      <c r="J104" s="11">
        <v>3037</v>
      </c>
      <c r="K104" s="11">
        <v>1260</v>
      </c>
      <c r="L104" s="16">
        <v>47657</v>
      </c>
      <c r="N104" s="95">
        <v>29323667.750000004</v>
      </c>
      <c r="O104" s="95">
        <v>5787916.8000000007</v>
      </c>
      <c r="P104" s="95">
        <v>28612154.079999998</v>
      </c>
      <c r="Q104" s="95">
        <v>22263118.149999999</v>
      </c>
      <c r="R104" s="95">
        <v>7169284.9200000009</v>
      </c>
      <c r="S104" s="95">
        <v>26556479.149999999</v>
      </c>
      <c r="T104" s="95">
        <v>12241294.380000001</v>
      </c>
      <c r="U104" s="95">
        <v>17086981.990000002</v>
      </c>
      <c r="V104" s="95">
        <v>24508348.199999999</v>
      </c>
      <c r="W104" s="357">
        <v>173549245.41999999</v>
      </c>
    </row>
    <row r="105" spans="1:23" x14ac:dyDescent="0.25">
      <c r="A105" s="193">
        <v>273</v>
      </c>
      <c r="B105" s="274" t="s">
        <v>108</v>
      </c>
      <c r="C105" s="9">
        <v>224</v>
      </c>
      <c r="D105" s="11">
        <v>30</v>
      </c>
      <c r="E105" s="11">
        <v>245</v>
      </c>
      <c r="F105" s="11">
        <v>99</v>
      </c>
      <c r="G105" s="11">
        <v>86</v>
      </c>
      <c r="H105" s="11">
        <v>2143</v>
      </c>
      <c r="I105" s="11">
        <v>585</v>
      </c>
      <c r="J105" s="11">
        <v>320</v>
      </c>
      <c r="K105" s="11">
        <v>102</v>
      </c>
      <c r="L105" s="16">
        <v>3834</v>
      </c>
      <c r="N105" s="95">
        <v>1906676.8000000003</v>
      </c>
      <c r="O105" s="95">
        <v>271308.60000000003</v>
      </c>
      <c r="P105" s="95">
        <v>1855473.2</v>
      </c>
      <c r="Q105" s="95">
        <v>1285159.5900000001</v>
      </c>
      <c r="R105" s="95">
        <v>355980.66000000003</v>
      </c>
      <c r="S105" s="95">
        <v>2190467.4499999997</v>
      </c>
      <c r="T105" s="95">
        <v>1179956.7</v>
      </c>
      <c r="U105" s="95">
        <v>1800406.4000000001</v>
      </c>
      <c r="V105" s="95">
        <v>1984009.14</v>
      </c>
      <c r="W105" s="357">
        <v>12829438.540000001</v>
      </c>
    </row>
    <row r="106" spans="1:23" x14ac:dyDescent="0.25">
      <c r="A106" s="193">
        <v>275</v>
      </c>
      <c r="B106" s="274" t="s">
        <v>109</v>
      </c>
      <c r="C106" s="9">
        <v>125</v>
      </c>
      <c r="D106" s="11">
        <v>17</v>
      </c>
      <c r="E106" s="11">
        <v>166</v>
      </c>
      <c r="F106" s="11">
        <v>96</v>
      </c>
      <c r="G106" s="11">
        <v>76</v>
      </c>
      <c r="H106" s="11">
        <v>1342</v>
      </c>
      <c r="I106" s="11">
        <v>471</v>
      </c>
      <c r="J106" s="11">
        <v>278</v>
      </c>
      <c r="K106" s="11">
        <v>127</v>
      </c>
      <c r="L106" s="16">
        <v>2698</v>
      </c>
      <c r="N106" s="95">
        <v>1063993.75</v>
      </c>
      <c r="O106" s="95">
        <v>153741.54</v>
      </c>
      <c r="P106" s="95">
        <v>1257177.76</v>
      </c>
      <c r="Q106" s="95">
        <v>1246215.3599999999</v>
      </c>
      <c r="R106" s="95">
        <v>314587.56000000006</v>
      </c>
      <c r="S106" s="95">
        <v>1371725.3</v>
      </c>
      <c r="T106" s="95">
        <v>950016.42</v>
      </c>
      <c r="U106" s="95">
        <v>1564103.06</v>
      </c>
      <c r="V106" s="95">
        <v>2470285.89</v>
      </c>
      <c r="W106" s="357">
        <v>10391846.640000001</v>
      </c>
    </row>
    <row r="107" spans="1:23" x14ac:dyDescent="0.25">
      <c r="A107" s="193">
        <v>276</v>
      </c>
      <c r="B107" s="274" t="s">
        <v>110</v>
      </c>
      <c r="C107" s="9">
        <v>1155</v>
      </c>
      <c r="D107" s="11">
        <v>224</v>
      </c>
      <c r="E107" s="11">
        <v>1395</v>
      </c>
      <c r="F107" s="11">
        <v>651</v>
      </c>
      <c r="G107" s="11">
        <v>609</v>
      </c>
      <c r="H107" s="11">
        <v>8359</v>
      </c>
      <c r="I107" s="11">
        <v>1594</v>
      </c>
      <c r="J107" s="11">
        <v>635</v>
      </c>
      <c r="K107" s="11">
        <v>227</v>
      </c>
      <c r="L107" s="16">
        <v>14849</v>
      </c>
      <c r="N107" s="95">
        <v>9831302.25</v>
      </c>
      <c r="O107" s="95">
        <v>2025770.8800000001</v>
      </c>
      <c r="P107" s="95">
        <v>10564837.199999999</v>
      </c>
      <c r="Q107" s="95">
        <v>8450897.9100000001</v>
      </c>
      <c r="R107" s="95">
        <v>2520839.79</v>
      </c>
      <c r="S107" s="95">
        <v>8544151.8499999996</v>
      </c>
      <c r="T107" s="95">
        <v>3215129.88</v>
      </c>
      <c r="U107" s="95">
        <v>3572681.45</v>
      </c>
      <c r="V107" s="95">
        <v>4415392.8899999997</v>
      </c>
      <c r="W107" s="357">
        <v>53141004.100000001</v>
      </c>
    </row>
    <row r="108" spans="1:23" x14ac:dyDescent="0.25">
      <c r="A108" s="193">
        <v>280</v>
      </c>
      <c r="B108" s="274" t="s">
        <v>111</v>
      </c>
      <c r="C108" s="9">
        <v>118</v>
      </c>
      <c r="D108" s="11">
        <v>20</v>
      </c>
      <c r="E108" s="11">
        <v>139</v>
      </c>
      <c r="F108" s="11">
        <v>57</v>
      </c>
      <c r="G108" s="11">
        <v>62</v>
      </c>
      <c r="H108" s="11">
        <v>1133</v>
      </c>
      <c r="I108" s="11">
        <v>325</v>
      </c>
      <c r="J108" s="11">
        <v>171</v>
      </c>
      <c r="K108" s="11">
        <v>97</v>
      </c>
      <c r="L108" s="16">
        <v>2122</v>
      </c>
      <c r="N108" s="95">
        <v>1004410.1000000001</v>
      </c>
      <c r="O108" s="95">
        <v>180872.40000000002</v>
      </c>
      <c r="P108" s="95">
        <v>1052697.04</v>
      </c>
      <c r="Q108" s="95">
        <v>739940.37</v>
      </c>
      <c r="R108" s="95">
        <v>256637.22000000003</v>
      </c>
      <c r="S108" s="95">
        <v>1158095.95</v>
      </c>
      <c r="T108" s="95">
        <v>655531.5</v>
      </c>
      <c r="U108" s="95">
        <v>962092.17</v>
      </c>
      <c r="V108" s="95">
        <v>1886753.79</v>
      </c>
      <c r="W108" s="357">
        <v>7897030.54</v>
      </c>
    </row>
    <row r="109" spans="1:23" x14ac:dyDescent="0.25">
      <c r="A109" s="193">
        <v>284</v>
      </c>
      <c r="B109" s="274" t="s">
        <v>112</v>
      </c>
      <c r="C109" s="9">
        <v>120</v>
      </c>
      <c r="D109" s="11">
        <v>21</v>
      </c>
      <c r="E109" s="11">
        <v>140</v>
      </c>
      <c r="F109" s="11">
        <v>65</v>
      </c>
      <c r="G109" s="11">
        <v>79</v>
      </c>
      <c r="H109" s="11">
        <v>1157</v>
      </c>
      <c r="I109" s="11">
        <v>370</v>
      </c>
      <c r="J109" s="11">
        <v>271</v>
      </c>
      <c r="K109" s="11">
        <v>117</v>
      </c>
      <c r="L109" s="16">
        <v>2340</v>
      </c>
      <c r="N109" s="95">
        <v>1021434.0000000001</v>
      </c>
      <c r="O109" s="95">
        <v>189916.02000000002</v>
      </c>
      <c r="P109" s="95">
        <v>1060270.3999999999</v>
      </c>
      <c r="Q109" s="95">
        <v>843791.65</v>
      </c>
      <c r="R109" s="95">
        <v>327005.49000000005</v>
      </c>
      <c r="S109" s="95">
        <v>1182627.55</v>
      </c>
      <c r="T109" s="95">
        <v>746297.4</v>
      </c>
      <c r="U109" s="95">
        <v>1524719.1700000002</v>
      </c>
      <c r="V109" s="95">
        <v>2275775.19</v>
      </c>
      <c r="W109" s="357">
        <v>9171836.870000001</v>
      </c>
    </row>
    <row r="110" spans="1:23" x14ac:dyDescent="0.25">
      <c r="A110" s="193">
        <v>285</v>
      </c>
      <c r="B110" s="274" t="s">
        <v>113</v>
      </c>
      <c r="C110" s="9">
        <v>2560</v>
      </c>
      <c r="D110" s="11">
        <v>499</v>
      </c>
      <c r="E110" s="11">
        <v>3074</v>
      </c>
      <c r="F110" s="11">
        <v>1581</v>
      </c>
      <c r="G110" s="11">
        <v>1635</v>
      </c>
      <c r="H110" s="11">
        <v>29623</v>
      </c>
      <c r="I110" s="11">
        <v>8030</v>
      </c>
      <c r="J110" s="11">
        <v>4083</v>
      </c>
      <c r="K110" s="11">
        <v>1798</v>
      </c>
      <c r="L110" s="16">
        <v>52883</v>
      </c>
      <c r="N110" s="95">
        <v>21790592</v>
      </c>
      <c r="O110" s="95">
        <v>4512766.3800000008</v>
      </c>
      <c r="P110" s="95">
        <v>23280508.640000001</v>
      </c>
      <c r="Q110" s="95">
        <v>20523609.210000001</v>
      </c>
      <c r="R110" s="95">
        <v>6767771.8500000006</v>
      </c>
      <c r="S110" s="95">
        <v>30279149.449999999</v>
      </c>
      <c r="T110" s="95">
        <v>16196670.6</v>
      </c>
      <c r="U110" s="95">
        <v>22972060.41</v>
      </c>
      <c r="V110" s="95">
        <v>34973023.859999999</v>
      </c>
      <c r="W110" s="357">
        <v>181296152.39999998</v>
      </c>
    </row>
    <row r="111" spans="1:23" x14ac:dyDescent="0.25">
      <c r="A111" s="193">
        <v>286</v>
      </c>
      <c r="B111" s="274" t="s">
        <v>114</v>
      </c>
      <c r="C111" s="9">
        <v>4040</v>
      </c>
      <c r="D111" s="11">
        <v>768</v>
      </c>
      <c r="E111" s="11">
        <v>4794</v>
      </c>
      <c r="F111" s="11">
        <v>2568</v>
      </c>
      <c r="G111" s="11">
        <v>2569</v>
      </c>
      <c r="H111" s="11">
        <v>45727</v>
      </c>
      <c r="I111" s="11">
        <v>12829</v>
      </c>
      <c r="J111" s="11">
        <v>6930</v>
      </c>
      <c r="K111" s="11">
        <v>2952</v>
      </c>
      <c r="L111" s="16">
        <v>83177</v>
      </c>
      <c r="N111" s="95">
        <v>34388278</v>
      </c>
      <c r="O111" s="95">
        <v>6945500.1600000001</v>
      </c>
      <c r="P111" s="95">
        <v>36306687.839999996</v>
      </c>
      <c r="Q111" s="95">
        <v>33336260.879999999</v>
      </c>
      <c r="R111" s="95">
        <v>10633887.390000001</v>
      </c>
      <c r="S111" s="95">
        <v>46739853.049999997</v>
      </c>
      <c r="T111" s="95">
        <v>25876349.579999998</v>
      </c>
      <c r="U111" s="95">
        <v>38990051.100000001</v>
      </c>
      <c r="V111" s="95">
        <v>57419558.640000001</v>
      </c>
      <c r="W111" s="357">
        <v>290636426.63999999</v>
      </c>
    </row>
    <row r="112" spans="1:23" x14ac:dyDescent="0.25">
      <c r="A112" s="193">
        <v>287</v>
      </c>
      <c r="B112" s="274" t="s">
        <v>115</v>
      </c>
      <c r="C112" s="9">
        <v>304</v>
      </c>
      <c r="D112" s="11">
        <v>48</v>
      </c>
      <c r="E112" s="11">
        <v>335</v>
      </c>
      <c r="F112" s="11">
        <v>165</v>
      </c>
      <c r="G112" s="11">
        <v>162</v>
      </c>
      <c r="H112" s="11">
        <v>3272</v>
      </c>
      <c r="I112" s="11">
        <v>1283</v>
      </c>
      <c r="J112" s="11">
        <v>667</v>
      </c>
      <c r="K112" s="11">
        <v>360</v>
      </c>
      <c r="L112" s="16">
        <v>6596</v>
      </c>
      <c r="N112" s="95">
        <v>2587632.8000000003</v>
      </c>
      <c r="O112" s="95">
        <v>434093.76</v>
      </c>
      <c r="P112" s="95">
        <v>2537075.6</v>
      </c>
      <c r="Q112" s="95">
        <v>2141932.65</v>
      </c>
      <c r="R112" s="95">
        <v>670568.22000000009</v>
      </c>
      <c r="S112" s="95">
        <v>3344474.8</v>
      </c>
      <c r="T112" s="95">
        <v>2587836.66</v>
      </c>
      <c r="U112" s="95">
        <v>3752722.0900000003</v>
      </c>
      <c r="V112" s="95">
        <v>7002385.2000000002</v>
      </c>
      <c r="W112" s="357">
        <v>25058721.780000001</v>
      </c>
    </row>
    <row r="113" spans="1:23" x14ac:dyDescent="0.25">
      <c r="A113" s="193">
        <v>288</v>
      </c>
      <c r="B113" s="274" t="s">
        <v>116</v>
      </c>
      <c r="C113" s="9">
        <v>394</v>
      </c>
      <c r="D113" s="11">
        <v>70</v>
      </c>
      <c r="E113" s="11">
        <v>492</v>
      </c>
      <c r="F113" s="11">
        <v>249</v>
      </c>
      <c r="G113" s="11">
        <v>259</v>
      </c>
      <c r="H113" s="11">
        <v>3422</v>
      </c>
      <c r="I113" s="11">
        <v>882</v>
      </c>
      <c r="J113" s="11">
        <v>499</v>
      </c>
      <c r="K113" s="11">
        <v>242</v>
      </c>
      <c r="L113" s="16">
        <v>6509</v>
      </c>
      <c r="N113" s="95">
        <v>3353708.3000000003</v>
      </c>
      <c r="O113" s="95">
        <v>633053.4</v>
      </c>
      <c r="P113" s="95">
        <v>3726093.1199999996</v>
      </c>
      <c r="Q113" s="95">
        <v>3232371.09</v>
      </c>
      <c r="R113" s="95">
        <v>1072081.29</v>
      </c>
      <c r="S113" s="95">
        <v>3497797.3</v>
      </c>
      <c r="T113" s="95">
        <v>1779011.64</v>
      </c>
      <c r="U113" s="95">
        <v>2807508.7300000004</v>
      </c>
      <c r="V113" s="95">
        <v>4707158.9399999995</v>
      </c>
      <c r="W113" s="357">
        <v>24808783.810000002</v>
      </c>
    </row>
    <row r="114" spans="1:23" x14ac:dyDescent="0.25">
      <c r="A114" s="193">
        <v>290</v>
      </c>
      <c r="B114" s="274" t="s">
        <v>117</v>
      </c>
      <c r="C114" s="9">
        <v>286</v>
      </c>
      <c r="D114" s="11">
        <v>67</v>
      </c>
      <c r="E114" s="11">
        <v>450</v>
      </c>
      <c r="F114" s="11">
        <v>229</v>
      </c>
      <c r="G114" s="11">
        <v>204</v>
      </c>
      <c r="H114" s="11">
        <v>4191</v>
      </c>
      <c r="I114" s="11">
        <v>1621</v>
      </c>
      <c r="J114" s="11">
        <v>948</v>
      </c>
      <c r="K114" s="11">
        <v>333</v>
      </c>
      <c r="L114" s="16">
        <v>8329</v>
      </c>
      <c r="N114" s="95">
        <v>2434417.7000000002</v>
      </c>
      <c r="O114" s="95">
        <v>605922.54</v>
      </c>
      <c r="P114" s="95">
        <v>3408012</v>
      </c>
      <c r="Q114" s="95">
        <v>2972742.89</v>
      </c>
      <c r="R114" s="95">
        <v>844419.24000000011</v>
      </c>
      <c r="S114" s="95">
        <v>4283830.6499999994</v>
      </c>
      <c r="T114" s="95">
        <v>3269589.42</v>
      </c>
      <c r="U114" s="95">
        <v>5333703.96</v>
      </c>
      <c r="V114" s="95">
        <v>6477206.3099999996</v>
      </c>
      <c r="W114" s="357">
        <v>29629844.709999997</v>
      </c>
    </row>
    <row r="115" spans="1:23" x14ac:dyDescent="0.25">
      <c r="A115" s="193">
        <v>291</v>
      </c>
      <c r="B115" s="274" t="s">
        <v>118</v>
      </c>
      <c r="C115" s="9">
        <v>63</v>
      </c>
      <c r="D115" s="11">
        <v>11</v>
      </c>
      <c r="E115" s="11">
        <v>87</v>
      </c>
      <c r="F115" s="11">
        <v>37</v>
      </c>
      <c r="G115" s="11">
        <v>76</v>
      </c>
      <c r="H115" s="11">
        <v>1003</v>
      </c>
      <c r="I115" s="11">
        <v>498</v>
      </c>
      <c r="J115" s="11">
        <v>312</v>
      </c>
      <c r="K115" s="11">
        <v>151</v>
      </c>
      <c r="L115" s="16">
        <v>2238</v>
      </c>
      <c r="N115" s="95">
        <v>536252.85000000009</v>
      </c>
      <c r="O115" s="95">
        <v>99479.82</v>
      </c>
      <c r="P115" s="95">
        <v>658882.31999999995</v>
      </c>
      <c r="Q115" s="95">
        <v>480312.17</v>
      </c>
      <c r="R115" s="95">
        <v>314587.56000000006</v>
      </c>
      <c r="S115" s="95">
        <v>1025216.45</v>
      </c>
      <c r="T115" s="95">
        <v>1004475.96</v>
      </c>
      <c r="U115" s="95">
        <v>1755396.2400000002</v>
      </c>
      <c r="V115" s="95">
        <v>2937111.57</v>
      </c>
      <c r="W115" s="357">
        <v>8811714.9399999995</v>
      </c>
    </row>
    <row r="116" spans="1:23" x14ac:dyDescent="0.25">
      <c r="A116" s="274">
        <v>297</v>
      </c>
      <c r="B116" s="274" t="s">
        <v>119</v>
      </c>
      <c r="C116" s="28">
        <v>6847</v>
      </c>
      <c r="D116" s="27">
        <v>1262</v>
      </c>
      <c r="E116" s="27">
        <v>7099</v>
      </c>
      <c r="F116" s="27">
        <v>3578</v>
      </c>
      <c r="G116" s="27">
        <v>3746</v>
      </c>
      <c r="H116" s="27">
        <v>71403</v>
      </c>
      <c r="I116" s="27">
        <v>14358</v>
      </c>
      <c r="J116" s="27">
        <v>7330</v>
      </c>
      <c r="K116" s="27">
        <v>3041</v>
      </c>
      <c r="L116" s="16">
        <v>118664</v>
      </c>
      <c r="M116" s="87"/>
      <c r="N116" s="95">
        <v>58281321.650000006</v>
      </c>
      <c r="O116" s="95">
        <v>11413048.440000001</v>
      </c>
      <c r="P116" s="95">
        <v>53763282.640000001</v>
      </c>
      <c r="Q116" s="95">
        <v>46447484.979999997</v>
      </c>
      <c r="R116" s="95">
        <v>15505855.260000002</v>
      </c>
      <c r="S116" s="95">
        <v>72984576.450000003</v>
      </c>
      <c r="T116" s="95">
        <v>28960373.16</v>
      </c>
      <c r="U116" s="95">
        <v>41240559.100000001</v>
      </c>
      <c r="V116" s="95">
        <v>59150703.869999997</v>
      </c>
      <c r="W116" s="357">
        <v>387747205.55000007</v>
      </c>
    </row>
    <row r="117" spans="1:23" x14ac:dyDescent="0.25">
      <c r="A117" s="193">
        <v>300</v>
      </c>
      <c r="B117" s="274" t="s">
        <v>120</v>
      </c>
      <c r="C117" s="9">
        <v>151</v>
      </c>
      <c r="D117" s="11">
        <v>38</v>
      </c>
      <c r="E117" s="11">
        <v>246</v>
      </c>
      <c r="F117" s="11">
        <v>120</v>
      </c>
      <c r="G117" s="11">
        <v>135</v>
      </c>
      <c r="H117" s="11">
        <v>1761</v>
      </c>
      <c r="I117" s="11">
        <v>576</v>
      </c>
      <c r="J117" s="11">
        <v>362</v>
      </c>
      <c r="K117" s="11">
        <v>183</v>
      </c>
      <c r="L117" s="16">
        <v>3572</v>
      </c>
      <c r="N117" s="95">
        <v>1285304.4500000002</v>
      </c>
      <c r="O117" s="95">
        <v>343657.56000000006</v>
      </c>
      <c r="P117" s="95">
        <v>1863046.5599999998</v>
      </c>
      <c r="Q117" s="95">
        <v>1557769.2</v>
      </c>
      <c r="R117" s="95">
        <v>558806.85000000009</v>
      </c>
      <c r="S117" s="95">
        <v>1800006.15</v>
      </c>
      <c r="T117" s="95">
        <v>1161803.52</v>
      </c>
      <c r="U117" s="95">
        <v>2036709.7400000002</v>
      </c>
      <c r="V117" s="95">
        <v>3559545.81</v>
      </c>
      <c r="W117" s="357">
        <v>14166649.840000002</v>
      </c>
    </row>
    <row r="118" spans="1:23" x14ac:dyDescent="0.25">
      <c r="A118" s="193">
        <v>301</v>
      </c>
      <c r="B118" s="274" t="s">
        <v>121</v>
      </c>
      <c r="C118" s="28">
        <v>1135</v>
      </c>
      <c r="D118" s="28">
        <v>238</v>
      </c>
      <c r="E118" s="28">
        <v>1362</v>
      </c>
      <c r="F118" s="28">
        <v>711</v>
      </c>
      <c r="G118" s="28">
        <v>685</v>
      </c>
      <c r="H118" s="28">
        <v>10767</v>
      </c>
      <c r="I118" s="28">
        <v>3468</v>
      </c>
      <c r="J118" s="28">
        <v>1782</v>
      </c>
      <c r="K118" s="28">
        <v>804</v>
      </c>
      <c r="L118" s="16">
        <v>20952</v>
      </c>
      <c r="N118" s="95">
        <v>9661063.25</v>
      </c>
      <c r="O118" s="95">
        <v>2152381.56</v>
      </c>
      <c r="P118" s="95">
        <v>10314916.32</v>
      </c>
      <c r="Q118" s="95">
        <v>9229782.5099999998</v>
      </c>
      <c r="R118" s="95">
        <v>2835427.35</v>
      </c>
      <c r="S118" s="95">
        <v>11005489.049999999</v>
      </c>
      <c r="T118" s="95">
        <v>6995025.3600000003</v>
      </c>
      <c r="U118" s="95">
        <v>10026013.140000001</v>
      </c>
      <c r="V118" s="95">
        <v>15638660.279999999</v>
      </c>
      <c r="W118" s="357">
        <v>77858758.819999993</v>
      </c>
    </row>
    <row r="119" spans="1:23" x14ac:dyDescent="0.25">
      <c r="A119" s="193">
        <v>304</v>
      </c>
      <c r="B119" s="274" t="s">
        <v>122</v>
      </c>
      <c r="C119" s="9">
        <v>29</v>
      </c>
      <c r="D119" s="11">
        <v>5</v>
      </c>
      <c r="E119" s="11">
        <v>35</v>
      </c>
      <c r="F119" s="11">
        <v>17</v>
      </c>
      <c r="G119" s="11">
        <v>14</v>
      </c>
      <c r="H119" s="11">
        <v>473</v>
      </c>
      <c r="I119" s="11">
        <v>226</v>
      </c>
      <c r="J119" s="11">
        <v>92</v>
      </c>
      <c r="K119" s="11">
        <v>35</v>
      </c>
      <c r="L119" s="16">
        <v>926</v>
      </c>
      <c r="N119" s="95">
        <v>246846.55000000002</v>
      </c>
      <c r="O119" s="95">
        <v>45218.100000000006</v>
      </c>
      <c r="P119" s="95">
        <v>265067.59999999998</v>
      </c>
      <c r="Q119" s="95">
        <v>220683.97</v>
      </c>
      <c r="R119" s="95">
        <v>57950.340000000004</v>
      </c>
      <c r="S119" s="95">
        <v>483476.95</v>
      </c>
      <c r="T119" s="95">
        <v>455846.52</v>
      </c>
      <c r="U119" s="95">
        <v>517616.84</v>
      </c>
      <c r="V119" s="95">
        <v>680787.45</v>
      </c>
      <c r="W119" s="357">
        <v>2973494.3200000003</v>
      </c>
    </row>
    <row r="120" spans="1:23" x14ac:dyDescent="0.25">
      <c r="A120" s="193">
        <v>305</v>
      </c>
      <c r="B120" s="274" t="s">
        <v>123</v>
      </c>
      <c r="C120" s="9">
        <v>763</v>
      </c>
      <c r="D120" s="11">
        <v>178</v>
      </c>
      <c r="E120" s="11">
        <v>1015</v>
      </c>
      <c r="F120" s="11">
        <v>517</v>
      </c>
      <c r="G120" s="11">
        <v>468</v>
      </c>
      <c r="H120" s="11">
        <v>8235</v>
      </c>
      <c r="I120" s="11">
        <v>2222</v>
      </c>
      <c r="J120" s="11">
        <v>1341</v>
      </c>
      <c r="K120" s="11">
        <v>468</v>
      </c>
      <c r="L120" s="16">
        <v>15207</v>
      </c>
      <c r="N120" s="95">
        <v>6494617.8500000006</v>
      </c>
      <c r="O120" s="95">
        <v>1609764.36</v>
      </c>
      <c r="P120" s="95">
        <v>7686960.3999999994</v>
      </c>
      <c r="Q120" s="95">
        <v>6711388.9699999997</v>
      </c>
      <c r="R120" s="95">
        <v>1937197.08</v>
      </c>
      <c r="S120" s="95">
        <v>8417405.25</v>
      </c>
      <c r="T120" s="95">
        <v>4481818.4400000004</v>
      </c>
      <c r="U120" s="95">
        <v>7544828.0700000003</v>
      </c>
      <c r="V120" s="95">
        <v>9103100.7599999998</v>
      </c>
      <c r="W120" s="357">
        <v>53987081.179999992</v>
      </c>
    </row>
    <row r="121" spans="1:23" x14ac:dyDescent="0.25">
      <c r="A121" s="193">
        <v>309</v>
      </c>
      <c r="B121" s="274" t="s">
        <v>124</v>
      </c>
      <c r="C121" s="9">
        <v>330</v>
      </c>
      <c r="D121" s="11">
        <v>78</v>
      </c>
      <c r="E121" s="11">
        <v>437</v>
      </c>
      <c r="F121" s="11">
        <v>187</v>
      </c>
      <c r="G121" s="11">
        <v>214</v>
      </c>
      <c r="H121" s="11">
        <v>3490</v>
      </c>
      <c r="I121" s="11">
        <v>1199</v>
      </c>
      <c r="J121" s="11">
        <v>621</v>
      </c>
      <c r="K121" s="11">
        <v>247</v>
      </c>
      <c r="L121" s="16">
        <v>6803</v>
      </c>
      <c r="N121" s="95">
        <v>2808943.5000000005</v>
      </c>
      <c r="O121" s="95">
        <v>705402.3600000001</v>
      </c>
      <c r="P121" s="95">
        <v>3309558.32</v>
      </c>
      <c r="Q121" s="95">
        <v>2427523.67</v>
      </c>
      <c r="R121" s="95">
        <v>885812.34000000008</v>
      </c>
      <c r="S121" s="95">
        <v>3567303.5</v>
      </c>
      <c r="T121" s="95">
        <v>2418406.98</v>
      </c>
      <c r="U121" s="95">
        <v>3493913.6700000004</v>
      </c>
      <c r="V121" s="95">
        <v>4804414.29</v>
      </c>
      <c r="W121" s="357">
        <v>24421278.629999999</v>
      </c>
    </row>
    <row r="122" spans="1:23" x14ac:dyDescent="0.25">
      <c r="A122" s="193">
        <v>312</v>
      </c>
      <c r="B122" s="274" t="s">
        <v>125</v>
      </c>
      <c r="C122" s="9">
        <v>84</v>
      </c>
      <c r="D122" s="11">
        <v>16</v>
      </c>
      <c r="E122" s="11">
        <v>87</v>
      </c>
      <c r="F122" s="11">
        <v>36</v>
      </c>
      <c r="G122" s="11">
        <v>47</v>
      </c>
      <c r="H122" s="11">
        <v>642</v>
      </c>
      <c r="I122" s="11">
        <v>248</v>
      </c>
      <c r="J122" s="11">
        <v>132</v>
      </c>
      <c r="K122" s="11">
        <v>51</v>
      </c>
      <c r="L122" s="16">
        <v>1343</v>
      </c>
      <c r="N122" s="95">
        <v>715003.8</v>
      </c>
      <c r="O122" s="95">
        <v>144697.92000000001</v>
      </c>
      <c r="P122" s="95">
        <v>658882.31999999995</v>
      </c>
      <c r="Q122" s="95">
        <v>467330.76</v>
      </c>
      <c r="R122" s="95">
        <v>194547.57</v>
      </c>
      <c r="S122" s="95">
        <v>656220.29999999993</v>
      </c>
      <c r="T122" s="95">
        <v>500220.96</v>
      </c>
      <c r="U122" s="95">
        <v>742667.64</v>
      </c>
      <c r="V122" s="95">
        <v>992004.57</v>
      </c>
      <c r="W122" s="357">
        <v>5071575.84</v>
      </c>
    </row>
    <row r="123" spans="1:23" x14ac:dyDescent="0.25">
      <c r="A123" s="193">
        <v>316</v>
      </c>
      <c r="B123" s="274" t="s">
        <v>126</v>
      </c>
      <c r="C123" s="9">
        <v>210</v>
      </c>
      <c r="D123" s="11">
        <v>42</v>
      </c>
      <c r="E123" s="11">
        <v>292</v>
      </c>
      <c r="F123" s="11">
        <v>143</v>
      </c>
      <c r="G123" s="11">
        <v>142</v>
      </c>
      <c r="H123" s="11">
        <v>2445</v>
      </c>
      <c r="I123" s="11">
        <v>727</v>
      </c>
      <c r="J123" s="11">
        <v>327</v>
      </c>
      <c r="K123" s="11">
        <v>123</v>
      </c>
      <c r="L123" s="16">
        <v>4451</v>
      </c>
      <c r="N123" s="95">
        <v>1787509.5000000002</v>
      </c>
      <c r="O123" s="95">
        <v>379832.04000000004</v>
      </c>
      <c r="P123" s="95">
        <v>2211421.12</v>
      </c>
      <c r="Q123" s="95">
        <v>1856341.63</v>
      </c>
      <c r="R123" s="95">
        <v>587782.02</v>
      </c>
      <c r="S123" s="95">
        <v>2499156.75</v>
      </c>
      <c r="T123" s="95">
        <v>1466373.54</v>
      </c>
      <c r="U123" s="95">
        <v>1839790.29</v>
      </c>
      <c r="V123" s="95">
        <v>2392481.61</v>
      </c>
      <c r="W123" s="357">
        <v>15020688.5</v>
      </c>
    </row>
    <row r="124" spans="1:23" x14ac:dyDescent="0.25">
      <c r="A124" s="193">
        <v>317</v>
      </c>
      <c r="B124" s="274" t="s">
        <v>127</v>
      </c>
      <c r="C124" s="9">
        <v>160</v>
      </c>
      <c r="D124" s="11">
        <v>35</v>
      </c>
      <c r="E124" s="11">
        <v>217</v>
      </c>
      <c r="F124" s="11">
        <v>108</v>
      </c>
      <c r="G124" s="11">
        <v>112</v>
      </c>
      <c r="H124" s="11">
        <v>1290</v>
      </c>
      <c r="I124" s="11">
        <v>360</v>
      </c>
      <c r="J124" s="11">
        <v>242</v>
      </c>
      <c r="K124" s="11">
        <v>89</v>
      </c>
      <c r="L124" s="16">
        <v>2613</v>
      </c>
      <c r="N124" s="95">
        <v>1361912</v>
      </c>
      <c r="O124" s="95">
        <v>316526.7</v>
      </c>
      <c r="P124" s="95">
        <v>1643419.1199999999</v>
      </c>
      <c r="Q124" s="95">
        <v>1401992.28</v>
      </c>
      <c r="R124" s="95">
        <v>463602.72000000003</v>
      </c>
      <c r="S124" s="95">
        <v>1318573.5</v>
      </c>
      <c r="T124" s="95">
        <v>726127.2</v>
      </c>
      <c r="U124" s="95">
        <v>1361557.34</v>
      </c>
      <c r="V124" s="95">
        <v>1731145.23</v>
      </c>
      <c r="W124" s="357">
        <v>10324856.09</v>
      </c>
    </row>
    <row r="125" spans="1:23" x14ac:dyDescent="0.25">
      <c r="A125" s="193">
        <v>320</v>
      </c>
      <c r="B125" s="274" t="s">
        <v>128</v>
      </c>
      <c r="C125" s="9">
        <v>247</v>
      </c>
      <c r="D125" s="11">
        <v>43</v>
      </c>
      <c r="E125" s="11">
        <v>320</v>
      </c>
      <c r="F125" s="11">
        <v>169</v>
      </c>
      <c r="G125" s="11">
        <v>182</v>
      </c>
      <c r="H125" s="11">
        <v>3619</v>
      </c>
      <c r="I125" s="11">
        <v>1497</v>
      </c>
      <c r="J125" s="11">
        <v>942</v>
      </c>
      <c r="K125" s="11">
        <v>351</v>
      </c>
      <c r="L125" s="16">
        <v>7370</v>
      </c>
      <c r="N125" s="95">
        <v>2102451.6500000004</v>
      </c>
      <c r="O125" s="95">
        <v>388875.66000000003</v>
      </c>
      <c r="P125" s="95">
        <v>2423475.1999999997</v>
      </c>
      <c r="Q125" s="95">
        <v>2193858.29</v>
      </c>
      <c r="R125" s="95">
        <v>753354.42</v>
      </c>
      <c r="S125" s="95">
        <v>3699160.85</v>
      </c>
      <c r="T125" s="95">
        <v>3019478.94</v>
      </c>
      <c r="U125" s="95">
        <v>5299946.3400000008</v>
      </c>
      <c r="V125" s="95">
        <v>6827325.5700000003</v>
      </c>
      <c r="W125" s="357">
        <v>26707926.920000002</v>
      </c>
    </row>
    <row r="126" spans="1:23" x14ac:dyDescent="0.25">
      <c r="A126" s="193">
        <v>322</v>
      </c>
      <c r="B126" s="274" t="s">
        <v>129</v>
      </c>
      <c r="C126" s="9">
        <v>294</v>
      </c>
      <c r="D126" s="11">
        <v>54</v>
      </c>
      <c r="E126" s="11">
        <v>363</v>
      </c>
      <c r="F126" s="11">
        <v>214</v>
      </c>
      <c r="G126" s="11">
        <v>187</v>
      </c>
      <c r="H126" s="11">
        <v>3394</v>
      </c>
      <c r="I126" s="11">
        <v>1225</v>
      </c>
      <c r="J126" s="11">
        <v>664</v>
      </c>
      <c r="K126" s="11">
        <v>329</v>
      </c>
      <c r="L126" s="16">
        <v>6724</v>
      </c>
      <c r="N126" s="95">
        <v>2502513.3000000003</v>
      </c>
      <c r="O126" s="95">
        <v>488355.48000000004</v>
      </c>
      <c r="P126" s="95">
        <v>2749129.6799999997</v>
      </c>
      <c r="Q126" s="95">
        <v>2778021.7399999998</v>
      </c>
      <c r="R126" s="95">
        <v>774050.97000000009</v>
      </c>
      <c r="S126" s="95">
        <v>3469177.1</v>
      </c>
      <c r="T126" s="95">
        <v>2470849.5</v>
      </c>
      <c r="U126" s="95">
        <v>3735843.2800000003</v>
      </c>
      <c r="V126" s="95">
        <v>6399402.0300000003</v>
      </c>
      <c r="W126" s="357">
        <v>25367343.080000002</v>
      </c>
    </row>
    <row r="127" spans="1:23" x14ac:dyDescent="0.25">
      <c r="A127" s="193">
        <v>398</v>
      </c>
      <c r="B127" s="274" t="s">
        <v>130</v>
      </c>
      <c r="C127" s="28">
        <v>6561</v>
      </c>
      <c r="D127" s="28">
        <v>1260</v>
      </c>
      <c r="E127" s="28">
        <v>7392</v>
      </c>
      <c r="F127" s="28">
        <v>3544</v>
      </c>
      <c r="G127" s="28">
        <v>3838</v>
      </c>
      <c r="H127" s="28">
        <v>68683</v>
      </c>
      <c r="I127" s="28">
        <v>16770</v>
      </c>
      <c r="J127" s="28">
        <v>8743</v>
      </c>
      <c r="K127" s="28">
        <v>3160</v>
      </c>
      <c r="L127" s="16">
        <v>119951</v>
      </c>
      <c r="N127" s="95">
        <v>55846903.950000003</v>
      </c>
      <c r="O127" s="95">
        <v>11394961.200000001</v>
      </c>
      <c r="P127" s="95">
        <v>55982277.119999997</v>
      </c>
      <c r="Q127" s="95">
        <v>46006117.039999999</v>
      </c>
      <c r="R127" s="95">
        <v>15886671.780000001</v>
      </c>
      <c r="S127" s="95">
        <v>70204328.450000003</v>
      </c>
      <c r="T127" s="95">
        <v>33825425.399999999</v>
      </c>
      <c r="U127" s="95">
        <v>49190478.610000007</v>
      </c>
      <c r="V127" s="95">
        <v>61465381.199999996</v>
      </c>
      <c r="W127" s="357">
        <v>399802544.75</v>
      </c>
    </row>
    <row r="128" spans="1:23" x14ac:dyDescent="0.25">
      <c r="A128" s="193">
        <v>399</v>
      </c>
      <c r="B128" s="274" t="s">
        <v>131</v>
      </c>
      <c r="C128" s="9">
        <v>572</v>
      </c>
      <c r="D128" s="11">
        <v>127</v>
      </c>
      <c r="E128" s="11">
        <v>716</v>
      </c>
      <c r="F128" s="11">
        <v>299</v>
      </c>
      <c r="G128" s="11">
        <v>275</v>
      </c>
      <c r="H128" s="11">
        <v>4293</v>
      </c>
      <c r="I128" s="11">
        <v>1045</v>
      </c>
      <c r="J128" s="11">
        <v>507</v>
      </c>
      <c r="K128" s="11">
        <v>224</v>
      </c>
      <c r="L128" s="16">
        <v>8058</v>
      </c>
      <c r="N128" s="95">
        <v>4868835.4000000004</v>
      </c>
      <c r="O128" s="95">
        <v>1148539.74</v>
      </c>
      <c r="P128" s="95">
        <v>5422525.7599999998</v>
      </c>
      <c r="Q128" s="95">
        <v>3881441.59</v>
      </c>
      <c r="R128" s="95">
        <v>1138310.25</v>
      </c>
      <c r="S128" s="95">
        <v>4388089.95</v>
      </c>
      <c r="T128" s="95">
        <v>2107785.9</v>
      </c>
      <c r="U128" s="95">
        <v>2852518.89</v>
      </c>
      <c r="V128" s="95">
        <v>4357039.68</v>
      </c>
      <c r="W128" s="357">
        <v>30165087.16</v>
      </c>
    </row>
    <row r="129" spans="1:23" x14ac:dyDescent="0.25">
      <c r="A129" s="193">
        <v>400</v>
      </c>
      <c r="B129" s="274" t="s">
        <v>132</v>
      </c>
      <c r="C129" s="9">
        <v>549</v>
      </c>
      <c r="D129" s="11">
        <v>103</v>
      </c>
      <c r="E129" s="11">
        <v>613</v>
      </c>
      <c r="F129" s="11">
        <v>288</v>
      </c>
      <c r="G129" s="11">
        <v>293</v>
      </c>
      <c r="H129" s="11">
        <v>4755</v>
      </c>
      <c r="I129" s="11">
        <v>1134</v>
      </c>
      <c r="J129" s="11">
        <v>637</v>
      </c>
      <c r="K129" s="11">
        <v>275</v>
      </c>
      <c r="L129" s="16">
        <v>8647</v>
      </c>
      <c r="N129" s="95">
        <v>4673060.5500000007</v>
      </c>
      <c r="O129" s="95">
        <v>931492.8600000001</v>
      </c>
      <c r="P129" s="95">
        <v>4642469.68</v>
      </c>
      <c r="Q129" s="95">
        <v>3738646.08</v>
      </c>
      <c r="R129" s="95">
        <v>1212817.83</v>
      </c>
      <c r="S129" s="95">
        <v>4860323.25</v>
      </c>
      <c r="T129" s="95">
        <v>2287300.6800000002</v>
      </c>
      <c r="U129" s="95">
        <v>3583933.99</v>
      </c>
      <c r="V129" s="95">
        <v>5349044.25</v>
      </c>
      <c r="W129" s="357">
        <v>31279089.170000002</v>
      </c>
    </row>
    <row r="130" spans="1:23" x14ac:dyDescent="0.25">
      <c r="A130" s="193">
        <v>402</v>
      </c>
      <c r="B130" s="274" t="s">
        <v>133</v>
      </c>
      <c r="C130" s="9">
        <v>459</v>
      </c>
      <c r="D130" s="11">
        <v>115</v>
      </c>
      <c r="E130" s="11">
        <v>685</v>
      </c>
      <c r="F130" s="11">
        <v>338</v>
      </c>
      <c r="G130" s="11">
        <v>342</v>
      </c>
      <c r="H130" s="11">
        <v>5096</v>
      </c>
      <c r="I130" s="11">
        <v>1493</v>
      </c>
      <c r="J130" s="11">
        <v>763</v>
      </c>
      <c r="K130" s="11">
        <v>326</v>
      </c>
      <c r="L130" s="16">
        <v>9617</v>
      </c>
      <c r="N130" s="95">
        <v>3906985.0500000003</v>
      </c>
      <c r="O130" s="95">
        <v>1040016.3</v>
      </c>
      <c r="P130" s="95">
        <v>5187751.5999999996</v>
      </c>
      <c r="Q130" s="95">
        <v>4387716.58</v>
      </c>
      <c r="R130" s="95">
        <v>1415644.0200000003</v>
      </c>
      <c r="S130" s="95">
        <v>5208876.3999999994</v>
      </c>
      <c r="T130" s="95">
        <v>3011410.86</v>
      </c>
      <c r="U130" s="95">
        <v>4292844.0100000007</v>
      </c>
      <c r="V130" s="95">
        <v>6341048.8200000003</v>
      </c>
      <c r="W130" s="357">
        <v>34792293.640000001</v>
      </c>
    </row>
    <row r="131" spans="1:23" x14ac:dyDescent="0.25">
      <c r="A131" s="193">
        <v>403</v>
      </c>
      <c r="B131" s="274" t="s">
        <v>134</v>
      </c>
      <c r="C131" s="9">
        <v>161</v>
      </c>
      <c r="D131" s="11">
        <v>37</v>
      </c>
      <c r="E131" s="11">
        <v>181</v>
      </c>
      <c r="F131" s="11">
        <v>80</v>
      </c>
      <c r="G131" s="11">
        <v>107</v>
      </c>
      <c r="H131" s="11">
        <v>1488</v>
      </c>
      <c r="I131" s="11">
        <v>549</v>
      </c>
      <c r="J131" s="11">
        <v>324</v>
      </c>
      <c r="K131" s="11">
        <v>151</v>
      </c>
      <c r="L131" s="16">
        <v>3078</v>
      </c>
      <c r="N131" s="95">
        <v>1370423.9500000002</v>
      </c>
      <c r="O131" s="95">
        <v>334613.94</v>
      </c>
      <c r="P131" s="95">
        <v>1370778.16</v>
      </c>
      <c r="Q131" s="95">
        <v>1038512.8</v>
      </c>
      <c r="R131" s="95">
        <v>442906.17000000004</v>
      </c>
      <c r="S131" s="95">
        <v>1520959.2</v>
      </c>
      <c r="T131" s="95">
        <v>1107343.98</v>
      </c>
      <c r="U131" s="95">
        <v>1822911.4800000002</v>
      </c>
      <c r="V131" s="95">
        <v>2937111.57</v>
      </c>
      <c r="W131" s="357">
        <v>11945561.25</v>
      </c>
    </row>
    <row r="132" spans="1:23" x14ac:dyDescent="0.25">
      <c r="A132" s="193">
        <v>405</v>
      </c>
      <c r="B132" s="274" t="s">
        <v>135</v>
      </c>
      <c r="C132" s="9">
        <v>3777</v>
      </c>
      <c r="D132" s="11">
        <v>718</v>
      </c>
      <c r="E132" s="11">
        <v>4409</v>
      </c>
      <c r="F132" s="11">
        <v>2081</v>
      </c>
      <c r="G132" s="11">
        <v>2233</v>
      </c>
      <c r="H132" s="11">
        <v>42535</v>
      </c>
      <c r="I132" s="11">
        <v>9473</v>
      </c>
      <c r="J132" s="11">
        <v>5223</v>
      </c>
      <c r="K132" s="11">
        <v>2250</v>
      </c>
      <c r="L132" s="16">
        <v>72699</v>
      </c>
      <c r="N132" s="95">
        <v>32149635.150000002</v>
      </c>
      <c r="O132" s="95">
        <v>6493319.1600000001</v>
      </c>
      <c r="P132" s="95">
        <v>33390944.239999998</v>
      </c>
      <c r="Q132" s="95">
        <v>27014314.210000001</v>
      </c>
      <c r="R132" s="95">
        <v>9243079.2300000004</v>
      </c>
      <c r="S132" s="95">
        <v>43477150.25</v>
      </c>
      <c r="T132" s="95">
        <v>19107230.460000001</v>
      </c>
      <c r="U132" s="95">
        <v>29386008.210000001</v>
      </c>
      <c r="V132" s="95">
        <v>43764907.5</v>
      </c>
      <c r="W132" s="357">
        <v>244026588.41000003</v>
      </c>
    </row>
    <row r="133" spans="1:23" x14ac:dyDescent="0.25">
      <c r="A133" s="193">
        <v>407</v>
      </c>
      <c r="B133" s="274" t="s">
        <v>136</v>
      </c>
      <c r="C133" s="9">
        <v>138</v>
      </c>
      <c r="D133" s="11">
        <v>17</v>
      </c>
      <c r="E133" s="11">
        <v>185</v>
      </c>
      <c r="F133" s="11">
        <v>84</v>
      </c>
      <c r="G133" s="11">
        <v>79</v>
      </c>
      <c r="H133" s="11">
        <v>1387</v>
      </c>
      <c r="I133" s="11">
        <v>433</v>
      </c>
      <c r="J133" s="11">
        <v>217</v>
      </c>
      <c r="K133" s="11">
        <v>125</v>
      </c>
      <c r="L133" s="16">
        <v>2665</v>
      </c>
      <c r="N133" s="95">
        <v>1174649.1000000001</v>
      </c>
      <c r="O133" s="95">
        <v>153741.54</v>
      </c>
      <c r="P133" s="95">
        <v>1401071.5999999999</v>
      </c>
      <c r="Q133" s="95">
        <v>1090438.44</v>
      </c>
      <c r="R133" s="95">
        <v>327005.49000000005</v>
      </c>
      <c r="S133" s="95">
        <v>1417722.05</v>
      </c>
      <c r="T133" s="95">
        <v>873369.66</v>
      </c>
      <c r="U133" s="95">
        <v>1220900.5900000001</v>
      </c>
      <c r="V133" s="95">
        <v>2431383.75</v>
      </c>
      <c r="W133" s="357">
        <v>10090282.220000001</v>
      </c>
    </row>
    <row r="134" spans="1:23" x14ac:dyDescent="0.25">
      <c r="A134" s="193">
        <v>408</v>
      </c>
      <c r="B134" s="274" t="s">
        <v>137</v>
      </c>
      <c r="C134" s="9">
        <v>980</v>
      </c>
      <c r="D134" s="11">
        <v>189</v>
      </c>
      <c r="E134" s="11">
        <v>1118</v>
      </c>
      <c r="F134" s="11">
        <v>593</v>
      </c>
      <c r="G134" s="11">
        <v>530</v>
      </c>
      <c r="H134" s="11">
        <v>7631</v>
      </c>
      <c r="I134" s="11">
        <v>1888</v>
      </c>
      <c r="J134" s="11">
        <v>1010</v>
      </c>
      <c r="K134" s="11">
        <v>488</v>
      </c>
      <c r="L134" s="16">
        <v>14427</v>
      </c>
      <c r="N134" s="95">
        <v>8341711.0000000009</v>
      </c>
      <c r="O134" s="95">
        <v>1709244.1800000002</v>
      </c>
      <c r="P134" s="95">
        <v>8467016.4800000004</v>
      </c>
      <c r="Q134" s="95">
        <v>7697976.1299999999</v>
      </c>
      <c r="R134" s="95">
        <v>2193834.3000000003</v>
      </c>
      <c r="S134" s="95">
        <v>7800026.6499999994</v>
      </c>
      <c r="T134" s="95">
        <v>3808133.76</v>
      </c>
      <c r="U134" s="95">
        <v>5682532.7000000002</v>
      </c>
      <c r="V134" s="95">
        <v>9492122.1600000001</v>
      </c>
      <c r="W134" s="357">
        <v>55192597.359999999</v>
      </c>
    </row>
    <row r="135" spans="1:23" x14ac:dyDescent="0.25">
      <c r="A135" s="193">
        <v>410</v>
      </c>
      <c r="B135" s="274" t="s">
        <v>138</v>
      </c>
      <c r="C135" s="9">
        <v>1586</v>
      </c>
      <c r="D135" s="11">
        <v>321</v>
      </c>
      <c r="E135" s="11">
        <v>1842</v>
      </c>
      <c r="F135" s="11">
        <v>837</v>
      </c>
      <c r="G135" s="11">
        <v>706</v>
      </c>
      <c r="H135" s="11">
        <v>9949</v>
      </c>
      <c r="I135" s="11">
        <v>2198</v>
      </c>
      <c r="J135" s="11">
        <v>1074</v>
      </c>
      <c r="K135" s="11">
        <v>414</v>
      </c>
      <c r="L135" s="16">
        <v>18927</v>
      </c>
      <c r="N135" s="95">
        <v>13499952.700000001</v>
      </c>
      <c r="O135" s="95">
        <v>2903002.0200000005</v>
      </c>
      <c r="P135" s="95">
        <v>13950129.119999999</v>
      </c>
      <c r="Q135" s="95">
        <v>10865440.17</v>
      </c>
      <c r="R135" s="95">
        <v>2922352.8600000003</v>
      </c>
      <c r="S135" s="95">
        <v>10169370.35</v>
      </c>
      <c r="T135" s="95">
        <v>4433409.96</v>
      </c>
      <c r="U135" s="95">
        <v>6042613.9800000004</v>
      </c>
      <c r="V135" s="95">
        <v>8052742.9799999995</v>
      </c>
      <c r="W135" s="357">
        <v>72839014.140000015</v>
      </c>
    </row>
    <row r="136" spans="1:23" x14ac:dyDescent="0.25">
      <c r="A136" s="193">
        <v>416</v>
      </c>
      <c r="B136" s="274" t="s">
        <v>139</v>
      </c>
      <c r="C136" s="9">
        <v>190</v>
      </c>
      <c r="D136" s="11">
        <v>45</v>
      </c>
      <c r="E136" s="11">
        <v>240</v>
      </c>
      <c r="F136" s="11">
        <v>103</v>
      </c>
      <c r="G136" s="11">
        <v>101</v>
      </c>
      <c r="H136" s="11">
        <v>1597</v>
      </c>
      <c r="I136" s="11">
        <v>423</v>
      </c>
      <c r="J136" s="11">
        <v>241</v>
      </c>
      <c r="K136" s="11">
        <v>103</v>
      </c>
      <c r="L136" s="16">
        <v>3043</v>
      </c>
      <c r="N136" s="95">
        <v>1617270.5000000002</v>
      </c>
      <c r="O136" s="95">
        <v>406962.9</v>
      </c>
      <c r="P136" s="95">
        <v>1817606.4</v>
      </c>
      <c r="Q136" s="95">
        <v>1337085.23</v>
      </c>
      <c r="R136" s="95">
        <v>418070.31000000006</v>
      </c>
      <c r="S136" s="95">
        <v>1632373.55</v>
      </c>
      <c r="T136" s="95">
        <v>853199.46</v>
      </c>
      <c r="U136" s="95">
        <v>1355931.07</v>
      </c>
      <c r="V136" s="95">
        <v>2003460.21</v>
      </c>
      <c r="W136" s="357">
        <v>11441959.629999999</v>
      </c>
    </row>
    <row r="137" spans="1:23" x14ac:dyDescent="0.25">
      <c r="A137" s="193">
        <v>418</v>
      </c>
      <c r="B137" s="274" t="s">
        <v>140</v>
      </c>
      <c r="C137" s="9">
        <v>1896</v>
      </c>
      <c r="D137" s="11">
        <v>392</v>
      </c>
      <c r="E137" s="11">
        <v>2387</v>
      </c>
      <c r="F137" s="11">
        <v>1014</v>
      </c>
      <c r="G137" s="11">
        <v>897</v>
      </c>
      <c r="H137" s="11">
        <v>12821</v>
      </c>
      <c r="I137" s="11">
        <v>2329</v>
      </c>
      <c r="J137" s="11">
        <v>1067</v>
      </c>
      <c r="K137" s="11">
        <v>403</v>
      </c>
      <c r="L137" s="16">
        <v>23206</v>
      </c>
      <c r="N137" s="95">
        <v>16138657.200000001</v>
      </c>
      <c r="O137" s="95">
        <v>3545099.0400000005</v>
      </c>
      <c r="P137" s="95">
        <v>18077610.32</v>
      </c>
      <c r="Q137" s="95">
        <v>13163149.74</v>
      </c>
      <c r="R137" s="95">
        <v>3712961.0700000003</v>
      </c>
      <c r="S137" s="95">
        <v>13104985.15</v>
      </c>
      <c r="T137" s="95">
        <v>4697639.58</v>
      </c>
      <c r="U137" s="95">
        <v>6003230.0900000008</v>
      </c>
      <c r="V137" s="95">
        <v>7838781.21</v>
      </c>
      <c r="W137" s="357">
        <v>86282113.400000006</v>
      </c>
    </row>
    <row r="138" spans="1:23" x14ac:dyDescent="0.25">
      <c r="A138" s="193">
        <v>420</v>
      </c>
      <c r="B138" s="274" t="s">
        <v>141</v>
      </c>
      <c r="C138" s="9">
        <v>428</v>
      </c>
      <c r="D138" s="11">
        <v>93</v>
      </c>
      <c r="E138" s="11">
        <v>596</v>
      </c>
      <c r="F138" s="11">
        <v>290</v>
      </c>
      <c r="G138" s="11">
        <v>308</v>
      </c>
      <c r="H138" s="11">
        <v>5066</v>
      </c>
      <c r="I138" s="11">
        <v>1555</v>
      </c>
      <c r="J138" s="11">
        <v>939</v>
      </c>
      <c r="K138" s="11">
        <v>375</v>
      </c>
      <c r="L138" s="16">
        <v>9650</v>
      </c>
      <c r="N138" s="95">
        <v>3643114.6</v>
      </c>
      <c r="O138" s="95">
        <v>841056.66</v>
      </c>
      <c r="P138" s="95">
        <v>4513722.5599999996</v>
      </c>
      <c r="Q138" s="95">
        <v>3764608.9</v>
      </c>
      <c r="R138" s="95">
        <v>1274907.4800000002</v>
      </c>
      <c r="S138" s="95">
        <v>5178211.8999999994</v>
      </c>
      <c r="T138" s="95">
        <v>3136466.1</v>
      </c>
      <c r="U138" s="95">
        <v>5283067.53</v>
      </c>
      <c r="V138" s="95">
        <v>7294151.25</v>
      </c>
      <c r="W138" s="357">
        <v>34929306.980000004</v>
      </c>
    </row>
    <row r="139" spans="1:23" x14ac:dyDescent="0.25">
      <c r="A139" s="193">
        <v>421</v>
      </c>
      <c r="B139" s="274" t="s">
        <v>142</v>
      </c>
      <c r="C139" s="9">
        <v>45</v>
      </c>
      <c r="D139" s="11">
        <v>3</v>
      </c>
      <c r="E139" s="11">
        <v>39</v>
      </c>
      <c r="F139" s="11">
        <v>23</v>
      </c>
      <c r="G139" s="11">
        <v>30</v>
      </c>
      <c r="H139" s="11">
        <v>363</v>
      </c>
      <c r="I139" s="11">
        <v>134</v>
      </c>
      <c r="J139" s="11">
        <v>63</v>
      </c>
      <c r="K139" s="11">
        <v>37</v>
      </c>
      <c r="L139" s="16">
        <v>737</v>
      </c>
      <c r="N139" s="95">
        <v>383037.75000000006</v>
      </c>
      <c r="O139" s="95">
        <v>27130.86</v>
      </c>
      <c r="P139" s="95">
        <v>295361.03999999998</v>
      </c>
      <c r="Q139" s="95">
        <v>298572.43</v>
      </c>
      <c r="R139" s="95">
        <v>124179.30000000002</v>
      </c>
      <c r="S139" s="95">
        <v>371040.45</v>
      </c>
      <c r="T139" s="95">
        <v>270280.68</v>
      </c>
      <c r="U139" s="95">
        <v>354455.01</v>
      </c>
      <c r="V139" s="95">
        <v>719689.59</v>
      </c>
      <c r="W139" s="357">
        <v>2843747.11</v>
      </c>
    </row>
    <row r="140" spans="1:23" x14ac:dyDescent="0.25">
      <c r="A140" s="193">
        <v>422</v>
      </c>
      <c r="B140" s="274" t="s">
        <v>143</v>
      </c>
      <c r="C140" s="9">
        <v>406</v>
      </c>
      <c r="D140" s="11">
        <v>90</v>
      </c>
      <c r="E140" s="11">
        <v>502</v>
      </c>
      <c r="F140" s="11">
        <v>245</v>
      </c>
      <c r="G140" s="11">
        <v>258</v>
      </c>
      <c r="H140" s="11">
        <v>5625</v>
      </c>
      <c r="I140" s="11">
        <v>2272</v>
      </c>
      <c r="J140" s="11">
        <v>1207</v>
      </c>
      <c r="K140" s="11">
        <v>493</v>
      </c>
      <c r="L140" s="16">
        <v>11098</v>
      </c>
      <c r="N140" s="95">
        <v>3455851.7</v>
      </c>
      <c r="O140" s="95">
        <v>813925.8</v>
      </c>
      <c r="P140" s="95">
        <v>3801826.7199999997</v>
      </c>
      <c r="Q140" s="95">
        <v>3180445.45</v>
      </c>
      <c r="R140" s="95">
        <v>1067941.9800000002</v>
      </c>
      <c r="S140" s="95">
        <v>5749593.75</v>
      </c>
      <c r="T140" s="95">
        <v>4582669.4400000004</v>
      </c>
      <c r="U140" s="95">
        <v>6790907.8900000006</v>
      </c>
      <c r="V140" s="95">
        <v>9589377.5099999998</v>
      </c>
      <c r="W140" s="357">
        <v>39032540.240000002</v>
      </c>
    </row>
    <row r="141" spans="1:23" x14ac:dyDescent="0.25">
      <c r="A141" s="274">
        <v>423</v>
      </c>
      <c r="B141" s="274" t="s">
        <v>144</v>
      </c>
      <c r="C141" s="28">
        <v>1412</v>
      </c>
      <c r="D141" s="27">
        <v>272</v>
      </c>
      <c r="E141" s="27">
        <v>1747</v>
      </c>
      <c r="F141" s="27">
        <v>826</v>
      </c>
      <c r="G141" s="27">
        <v>765</v>
      </c>
      <c r="H141" s="27">
        <v>11059</v>
      </c>
      <c r="I141" s="27">
        <v>2220</v>
      </c>
      <c r="J141" s="27">
        <v>1113</v>
      </c>
      <c r="K141" s="27">
        <v>417</v>
      </c>
      <c r="L141" s="16">
        <v>19831</v>
      </c>
      <c r="N141" s="95">
        <v>12018873.4</v>
      </c>
      <c r="O141" s="95">
        <v>2459864.64</v>
      </c>
      <c r="P141" s="95">
        <v>13230659.92</v>
      </c>
      <c r="Q141" s="95">
        <v>10722644.66</v>
      </c>
      <c r="R141" s="95">
        <v>3166572.1500000004</v>
      </c>
      <c r="S141" s="95">
        <v>11303956.85</v>
      </c>
      <c r="T141" s="95">
        <v>4477784.4000000004</v>
      </c>
      <c r="U141" s="95">
        <v>6262038.5100000007</v>
      </c>
      <c r="V141" s="95">
        <v>8111096.1899999995</v>
      </c>
      <c r="W141" s="357">
        <v>71753490.719999999</v>
      </c>
    </row>
    <row r="142" spans="1:23" x14ac:dyDescent="0.25">
      <c r="A142" s="193">
        <v>425</v>
      </c>
      <c r="B142" s="274" t="s">
        <v>145</v>
      </c>
      <c r="C142" s="9">
        <v>1143</v>
      </c>
      <c r="D142" s="11">
        <v>268</v>
      </c>
      <c r="E142" s="11">
        <v>1468</v>
      </c>
      <c r="F142" s="11">
        <v>676</v>
      </c>
      <c r="G142" s="11">
        <v>587</v>
      </c>
      <c r="H142" s="11">
        <v>5012</v>
      </c>
      <c r="I142" s="11">
        <v>588</v>
      </c>
      <c r="J142" s="11">
        <v>298</v>
      </c>
      <c r="K142" s="11">
        <v>121</v>
      </c>
      <c r="L142" s="16">
        <v>10161</v>
      </c>
      <c r="N142" s="95">
        <v>9729158.8500000015</v>
      </c>
      <c r="O142" s="95">
        <v>2423690.16</v>
      </c>
      <c r="P142" s="95">
        <v>11117692.48</v>
      </c>
      <c r="Q142" s="95">
        <v>8775433.1600000001</v>
      </c>
      <c r="R142" s="95">
        <v>2429774.9700000002</v>
      </c>
      <c r="S142" s="95">
        <v>5123015.8</v>
      </c>
      <c r="T142" s="95">
        <v>1186007.76</v>
      </c>
      <c r="U142" s="95">
        <v>1676628.4600000002</v>
      </c>
      <c r="V142" s="95">
        <v>2353579.4699999997</v>
      </c>
      <c r="W142" s="357">
        <v>44814981.109999999</v>
      </c>
    </row>
    <row r="143" spans="1:23" x14ac:dyDescent="0.25">
      <c r="A143" s="193">
        <v>426</v>
      </c>
      <c r="B143" s="274" t="s">
        <v>146</v>
      </c>
      <c r="C143" s="9">
        <v>822</v>
      </c>
      <c r="D143" s="11">
        <v>164</v>
      </c>
      <c r="E143" s="11">
        <v>966</v>
      </c>
      <c r="F143" s="11">
        <v>424</v>
      </c>
      <c r="G143" s="11">
        <v>401</v>
      </c>
      <c r="H143" s="11">
        <v>6789</v>
      </c>
      <c r="I143" s="11">
        <v>1569</v>
      </c>
      <c r="J143" s="11">
        <v>734</v>
      </c>
      <c r="K143" s="11">
        <v>276</v>
      </c>
      <c r="L143" s="16">
        <v>12145</v>
      </c>
      <c r="N143" s="95">
        <v>6996822.9000000004</v>
      </c>
      <c r="O143" s="95">
        <v>1483153.6800000002</v>
      </c>
      <c r="P143" s="95">
        <v>7315865.7599999998</v>
      </c>
      <c r="Q143" s="95">
        <v>5504117.8399999999</v>
      </c>
      <c r="R143" s="95">
        <v>1659863.31</v>
      </c>
      <c r="S143" s="95">
        <v>6939376.3499999996</v>
      </c>
      <c r="T143" s="95">
        <v>3164704.38</v>
      </c>
      <c r="U143" s="95">
        <v>4129682.18</v>
      </c>
      <c r="V143" s="95">
        <v>5368495.32</v>
      </c>
      <c r="W143" s="357">
        <v>42562081.719999999</v>
      </c>
    </row>
    <row r="144" spans="1:23" x14ac:dyDescent="0.25">
      <c r="A144" s="193">
        <v>430</v>
      </c>
      <c r="B144" s="274" t="s">
        <v>147</v>
      </c>
      <c r="C144" s="9">
        <v>775</v>
      </c>
      <c r="D144" s="11">
        <v>167</v>
      </c>
      <c r="E144" s="11">
        <v>983</v>
      </c>
      <c r="F144" s="11">
        <v>497</v>
      </c>
      <c r="G144" s="11">
        <v>542</v>
      </c>
      <c r="H144" s="11">
        <v>8358</v>
      </c>
      <c r="I144" s="11">
        <v>2580</v>
      </c>
      <c r="J144" s="11">
        <v>1388</v>
      </c>
      <c r="K144" s="11">
        <v>742</v>
      </c>
      <c r="L144" s="16">
        <v>16032</v>
      </c>
      <c r="N144" s="95">
        <v>6596761.2500000009</v>
      </c>
      <c r="O144" s="95">
        <v>1510284.54</v>
      </c>
      <c r="P144" s="95">
        <v>7444612.8799999999</v>
      </c>
      <c r="Q144" s="95">
        <v>6451760.7699999996</v>
      </c>
      <c r="R144" s="95">
        <v>2243506.02</v>
      </c>
      <c r="S144" s="95">
        <v>8543129.6999999993</v>
      </c>
      <c r="T144" s="95">
        <v>5203911.5999999996</v>
      </c>
      <c r="U144" s="95">
        <v>7809262.7600000007</v>
      </c>
      <c r="V144" s="95">
        <v>14432693.939999999</v>
      </c>
      <c r="W144" s="357">
        <v>60235923.459999993</v>
      </c>
    </row>
    <row r="145" spans="1:23" x14ac:dyDescent="0.25">
      <c r="A145" s="193">
        <v>433</v>
      </c>
      <c r="B145" s="274" t="s">
        <v>148</v>
      </c>
      <c r="C145" s="9">
        <v>417</v>
      </c>
      <c r="D145" s="11">
        <v>91</v>
      </c>
      <c r="E145" s="11">
        <v>633</v>
      </c>
      <c r="F145" s="11">
        <v>355</v>
      </c>
      <c r="G145" s="11">
        <v>288</v>
      </c>
      <c r="H145" s="11">
        <v>4131</v>
      </c>
      <c r="I145" s="11">
        <v>1139</v>
      </c>
      <c r="J145" s="11">
        <v>611</v>
      </c>
      <c r="K145" s="11">
        <v>196</v>
      </c>
      <c r="L145" s="16">
        <v>7861</v>
      </c>
      <c r="N145" s="95">
        <v>3549483.1500000004</v>
      </c>
      <c r="O145" s="95">
        <v>822969.42</v>
      </c>
      <c r="P145" s="95">
        <v>4793936.88</v>
      </c>
      <c r="Q145" s="95">
        <v>4608400.55</v>
      </c>
      <c r="R145" s="95">
        <v>1192121.28</v>
      </c>
      <c r="S145" s="95">
        <v>4222501.6499999994</v>
      </c>
      <c r="T145" s="95">
        <v>2297385.7799999998</v>
      </c>
      <c r="U145" s="95">
        <v>3437650.97</v>
      </c>
      <c r="V145" s="95">
        <v>3812409.7199999997</v>
      </c>
      <c r="W145" s="357">
        <v>28736859.399999999</v>
      </c>
    </row>
    <row r="146" spans="1:23" x14ac:dyDescent="0.25">
      <c r="A146" s="193">
        <v>434</v>
      </c>
      <c r="B146" s="274" t="s">
        <v>149</v>
      </c>
      <c r="C146" s="9">
        <v>678</v>
      </c>
      <c r="D146" s="11">
        <v>163</v>
      </c>
      <c r="E146" s="11">
        <v>903</v>
      </c>
      <c r="F146" s="11">
        <v>459</v>
      </c>
      <c r="G146" s="11">
        <v>443</v>
      </c>
      <c r="H146" s="11">
        <v>8050</v>
      </c>
      <c r="I146" s="11">
        <v>2462</v>
      </c>
      <c r="J146" s="11">
        <v>1205</v>
      </c>
      <c r="K146" s="11">
        <v>528</v>
      </c>
      <c r="L146" s="16">
        <v>14891</v>
      </c>
      <c r="N146" s="95">
        <v>5771102.1000000006</v>
      </c>
      <c r="O146" s="95">
        <v>1474110.06</v>
      </c>
      <c r="P146" s="95">
        <v>6838744.0800000001</v>
      </c>
      <c r="Q146" s="95">
        <v>5958467.1899999995</v>
      </c>
      <c r="R146" s="95">
        <v>1833714.33</v>
      </c>
      <c r="S146" s="95">
        <v>8228307.5</v>
      </c>
      <c r="T146" s="95">
        <v>4965903.24</v>
      </c>
      <c r="U146" s="95">
        <v>6779655.3500000006</v>
      </c>
      <c r="V146" s="95">
        <v>10270164.959999999</v>
      </c>
      <c r="W146" s="357">
        <v>52120168.810000002</v>
      </c>
    </row>
    <row r="147" spans="1:23" x14ac:dyDescent="0.25">
      <c r="A147" s="193">
        <v>435</v>
      </c>
      <c r="B147" s="274" t="s">
        <v>150</v>
      </c>
      <c r="C147" s="9">
        <v>22</v>
      </c>
      <c r="D147" s="11">
        <v>6</v>
      </c>
      <c r="E147" s="11">
        <v>28</v>
      </c>
      <c r="F147" s="11">
        <v>15</v>
      </c>
      <c r="G147" s="11">
        <v>17</v>
      </c>
      <c r="H147" s="11">
        <v>321</v>
      </c>
      <c r="I147" s="11">
        <v>157</v>
      </c>
      <c r="J147" s="11">
        <v>99</v>
      </c>
      <c r="K147" s="11">
        <v>42</v>
      </c>
      <c r="L147" s="16">
        <v>707</v>
      </c>
      <c r="N147" s="95">
        <v>187262.90000000002</v>
      </c>
      <c r="O147" s="95">
        <v>54261.72</v>
      </c>
      <c r="P147" s="95">
        <v>212054.08</v>
      </c>
      <c r="Q147" s="95">
        <v>194721.15</v>
      </c>
      <c r="R147" s="95">
        <v>70368.27</v>
      </c>
      <c r="S147" s="95">
        <v>328110.14999999997</v>
      </c>
      <c r="T147" s="95">
        <v>316672.14</v>
      </c>
      <c r="U147" s="95">
        <v>557000.7300000001</v>
      </c>
      <c r="V147" s="95">
        <v>816944.94</v>
      </c>
      <c r="W147" s="357">
        <v>2737396.08</v>
      </c>
    </row>
    <row r="148" spans="1:23" x14ac:dyDescent="0.25">
      <c r="A148" s="193">
        <v>436</v>
      </c>
      <c r="B148" s="274" t="s">
        <v>151</v>
      </c>
      <c r="C148" s="9">
        <v>194</v>
      </c>
      <c r="D148" s="11">
        <v>39</v>
      </c>
      <c r="E148" s="11">
        <v>268</v>
      </c>
      <c r="F148" s="11">
        <v>130</v>
      </c>
      <c r="G148" s="11">
        <v>91</v>
      </c>
      <c r="H148" s="11">
        <v>968</v>
      </c>
      <c r="I148" s="11">
        <v>215</v>
      </c>
      <c r="J148" s="11">
        <v>110</v>
      </c>
      <c r="K148" s="11">
        <v>37</v>
      </c>
      <c r="L148" s="16">
        <v>2052</v>
      </c>
      <c r="N148" s="95">
        <v>1651318.3</v>
      </c>
      <c r="O148" s="95">
        <v>352701.18000000005</v>
      </c>
      <c r="P148" s="95">
        <v>2029660.48</v>
      </c>
      <c r="Q148" s="95">
        <v>1687583.3</v>
      </c>
      <c r="R148" s="95">
        <v>376677.21</v>
      </c>
      <c r="S148" s="95">
        <v>989441.2</v>
      </c>
      <c r="T148" s="95">
        <v>433659.3</v>
      </c>
      <c r="U148" s="95">
        <v>618889.70000000007</v>
      </c>
      <c r="V148" s="95">
        <v>719689.59</v>
      </c>
      <c r="W148" s="357">
        <v>8859620.2599999998</v>
      </c>
    </row>
    <row r="149" spans="1:23" x14ac:dyDescent="0.25">
      <c r="A149" s="193">
        <v>440</v>
      </c>
      <c r="B149" s="274" t="s">
        <v>152</v>
      </c>
      <c r="C149" s="9">
        <v>643</v>
      </c>
      <c r="D149" s="11">
        <v>104</v>
      </c>
      <c r="E149" s="11">
        <v>623</v>
      </c>
      <c r="F149" s="11">
        <v>290</v>
      </c>
      <c r="G149" s="11">
        <v>258</v>
      </c>
      <c r="H149" s="11">
        <v>2652</v>
      </c>
      <c r="I149" s="11">
        <v>450</v>
      </c>
      <c r="J149" s="11">
        <v>215</v>
      </c>
      <c r="K149" s="11">
        <v>105</v>
      </c>
      <c r="L149" s="16">
        <v>5340</v>
      </c>
      <c r="N149" s="95">
        <v>5473183.8500000006</v>
      </c>
      <c r="O149" s="95">
        <v>940536.4800000001</v>
      </c>
      <c r="P149" s="95">
        <v>4718203.28</v>
      </c>
      <c r="Q149" s="95">
        <v>3764608.9</v>
      </c>
      <c r="R149" s="95">
        <v>1067941.9800000002</v>
      </c>
      <c r="S149" s="95">
        <v>2710741.8</v>
      </c>
      <c r="T149" s="95">
        <v>907659</v>
      </c>
      <c r="U149" s="95">
        <v>1209648.05</v>
      </c>
      <c r="V149" s="95">
        <v>2042362.3499999999</v>
      </c>
      <c r="W149" s="357">
        <v>22834885.690000005</v>
      </c>
    </row>
    <row r="150" spans="1:23" x14ac:dyDescent="0.25">
      <c r="A150" s="193">
        <v>441</v>
      </c>
      <c r="B150" s="274" t="s">
        <v>153</v>
      </c>
      <c r="C150" s="9">
        <v>180</v>
      </c>
      <c r="D150" s="11">
        <v>38</v>
      </c>
      <c r="E150" s="11">
        <v>273</v>
      </c>
      <c r="F150" s="11">
        <v>136</v>
      </c>
      <c r="G150" s="11">
        <v>146</v>
      </c>
      <c r="H150" s="11">
        <v>2331</v>
      </c>
      <c r="I150" s="11">
        <v>849</v>
      </c>
      <c r="J150" s="11">
        <v>485</v>
      </c>
      <c r="K150" s="11">
        <v>224</v>
      </c>
      <c r="L150" s="16">
        <v>4662</v>
      </c>
      <c r="N150" s="95">
        <v>1532151.0000000002</v>
      </c>
      <c r="O150" s="95">
        <v>343657.56000000006</v>
      </c>
      <c r="P150" s="95">
        <v>2067527.2799999998</v>
      </c>
      <c r="Q150" s="95">
        <v>1765471.76</v>
      </c>
      <c r="R150" s="95">
        <v>604339.26</v>
      </c>
      <c r="S150" s="95">
        <v>2382631.65</v>
      </c>
      <c r="T150" s="95">
        <v>1712449.98</v>
      </c>
      <c r="U150" s="95">
        <v>2728740.95</v>
      </c>
      <c r="V150" s="95">
        <v>4357039.68</v>
      </c>
      <c r="W150" s="357">
        <v>17494009.120000001</v>
      </c>
    </row>
    <row r="151" spans="1:23" x14ac:dyDescent="0.25">
      <c r="A151" s="193">
        <v>444</v>
      </c>
      <c r="B151" s="274" t="s">
        <v>154</v>
      </c>
      <c r="C151" s="9">
        <v>2477</v>
      </c>
      <c r="D151" s="11">
        <v>530</v>
      </c>
      <c r="E151" s="11">
        <v>3489</v>
      </c>
      <c r="F151" s="11">
        <v>1742</v>
      </c>
      <c r="G151" s="11">
        <v>1732</v>
      </c>
      <c r="H151" s="11">
        <v>25536</v>
      </c>
      <c r="I151" s="11">
        <v>6374</v>
      </c>
      <c r="J151" s="11">
        <v>3268</v>
      </c>
      <c r="K151" s="11">
        <v>1148</v>
      </c>
      <c r="L151" s="16">
        <v>46296</v>
      </c>
      <c r="N151" s="95">
        <v>21084100.150000002</v>
      </c>
      <c r="O151" s="95">
        <v>4793118.6000000006</v>
      </c>
      <c r="P151" s="95">
        <v>26423453.039999999</v>
      </c>
      <c r="Q151" s="95">
        <v>22613616.219999999</v>
      </c>
      <c r="R151" s="95">
        <v>7169284.9200000009</v>
      </c>
      <c r="S151" s="95">
        <v>26101622.399999999</v>
      </c>
      <c r="T151" s="95">
        <v>12856485.48</v>
      </c>
      <c r="U151" s="95">
        <v>18386650.360000003</v>
      </c>
      <c r="V151" s="95">
        <v>22329828.359999999</v>
      </c>
      <c r="W151" s="357">
        <v>161758159.53000003</v>
      </c>
    </row>
    <row r="152" spans="1:23" x14ac:dyDescent="0.25">
      <c r="A152" s="193">
        <v>445</v>
      </c>
      <c r="B152" s="274" t="s">
        <v>155</v>
      </c>
      <c r="C152" s="9">
        <v>799</v>
      </c>
      <c r="D152" s="11">
        <v>173</v>
      </c>
      <c r="E152" s="11">
        <v>1065</v>
      </c>
      <c r="F152" s="11">
        <v>557</v>
      </c>
      <c r="G152" s="11">
        <v>525</v>
      </c>
      <c r="H152" s="11">
        <v>7956</v>
      </c>
      <c r="I152" s="11">
        <v>2440</v>
      </c>
      <c r="J152" s="11">
        <v>1186</v>
      </c>
      <c r="K152" s="11">
        <v>516</v>
      </c>
      <c r="L152" s="16">
        <v>15217</v>
      </c>
      <c r="N152" s="95">
        <v>6801048.0500000007</v>
      </c>
      <c r="O152" s="95">
        <v>1564546.2600000002</v>
      </c>
      <c r="P152" s="95">
        <v>8065628.3999999994</v>
      </c>
      <c r="Q152" s="95">
        <v>7230645.3700000001</v>
      </c>
      <c r="R152" s="95">
        <v>2173137.75</v>
      </c>
      <c r="S152" s="95">
        <v>8132225.3999999994</v>
      </c>
      <c r="T152" s="95">
        <v>4921528.8</v>
      </c>
      <c r="U152" s="95">
        <v>6672756.2200000007</v>
      </c>
      <c r="V152" s="95">
        <v>10036752.119999999</v>
      </c>
      <c r="W152" s="357">
        <v>55598268.369999997</v>
      </c>
    </row>
    <row r="153" spans="1:23" x14ac:dyDescent="0.25">
      <c r="A153" s="193">
        <v>475</v>
      </c>
      <c r="B153" s="274" t="s">
        <v>156</v>
      </c>
      <c r="C153" s="9">
        <v>309</v>
      </c>
      <c r="D153" s="11">
        <v>50</v>
      </c>
      <c r="E153" s="11">
        <v>373</v>
      </c>
      <c r="F153" s="11">
        <v>142</v>
      </c>
      <c r="G153" s="11">
        <v>166</v>
      </c>
      <c r="H153" s="11">
        <v>2912</v>
      </c>
      <c r="I153" s="11">
        <v>788</v>
      </c>
      <c r="J153" s="11">
        <v>504</v>
      </c>
      <c r="K153" s="11">
        <v>233</v>
      </c>
      <c r="L153" s="16">
        <v>5477</v>
      </c>
      <c r="N153" s="95">
        <v>2630192.5500000003</v>
      </c>
      <c r="O153" s="95">
        <v>452181.00000000006</v>
      </c>
      <c r="P153" s="95">
        <v>2824863.28</v>
      </c>
      <c r="Q153" s="95">
        <v>1843360.22</v>
      </c>
      <c r="R153" s="95">
        <v>687125.46000000008</v>
      </c>
      <c r="S153" s="95">
        <v>2976500.8</v>
      </c>
      <c r="T153" s="95">
        <v>1589411.76</v>
      </c>
      <c r="U153" s="95">
        <v>2835640.08</v>
      </c>
      <c r="V153" s="95">
        <v>4532099.3099999996</v>
      </c>
      <c r="W153" s="357">
        <v>20371374.459999997</v>
      </c>
    </row>
    <row r="154" spans="1:23" x14ac:dyDescent="0.25">
      <c r="A154" s="193">
        <v>480</v>
      </c>
      <c r="B154" s="274" t="s">
        <v>157</v>
      </c>
      <c r="C154" s="9">
        <v>110</v>
      </c>
      <c r="D154" s="11">
        <v>38</v>
      </c>
      <c r="E154" s="11">
        <v>141</v>
      </c>
      <c r="F154" s="11">
        <v>54</v>
      </c>
      <c r="G154" s="11">
        <v>59</v>
      </c>
      <c r="H154" s="11">
        <v>1072</v>
      </c>
      <c r="I154" s="11">
        <v>313</v>
      </c>
      <c r="J154" s="11">
        <v>165</v>
      </c>
      <c r="K154" s="11">
        <v>66</v>
      </c>
      <c r="L154" s="16">
        <v>2018</v>
      </c>
      <c r="N154" s="95">
        <v>936314.50000000012</v>
      </c>
      <c r="O154" s="95">
        <v>343657.56000000006</v>
      </c>
      <c r="P154" s="95">
        <v>1067843.76</v>
      </c>
      <c r="Q154" s="95">
        <v>700996.14</v>
      </c>
      <c r="R154" s="95">
        <v>244219.29000000004</v>
      </c>
      <c r="S154" s="95">
        <v>1095744.8</v>
      </c>
      <c r="T154" s="95">
        <v>631327.26</v>
      </c>
      <c r="U154" s="95">
        <v>928334.55</v>
      </c>
      <c r="V154" s="95">
        <v>1283770.6199999999</v>
      </c>
      <c r="W154" s="357">
        <v>7232208.4800000004</v>
      </c>
    </row>
    <row r="155" spans="1:23" x14ac:dyDescent="0.25">
      <c r="A155" s="193">
        <v>481</v>
      </c>
      <c r="B155" s="274" t="s">
        <v>158</v>
      </c>
      <c r="C155" s="9">
        <v>668</v>
      </c>
      <c r="D155" s="11">
        <v>135</v>
      </c>
      <c r="E155" s="11">
        <v>878</v>
      </c>
      <c r="F155" s="11">
        <v>430</v>
      </c>
      <c r="G155" s="11">
        <v>401</v>
      </c>
      <c r="H155" s="11">
        <v>5314</v>
      </c>
      <c r="I155" s="11">
        <v>1067</v>
      </c>
      <c r="J155" s="11">
        <v>494</v>
      </c>
      <c r="K155" s="11">
        <v>167</v>
      </c>
      <c r="L155" s="16">
        <v>9554</v>
      </c>
      <c r="N155" s="95">
        <v>5685982.6000000006</v>
      </c>
      <c r="O155" s="95">
        <v>1220888.7000000002</v>
      </c>
      <c r="P155" s="95">
        <v>6649410.0800000001</v>
      </c>
      <c r="Q155" s="95">
        <v>5582006.2999999998</v>
      </c>
      <c r="R155" s="95">
        <v>1659863.31</v>
      </c>
      <c r="S155" s="95">
        <v>5431705.0999999996</v>
      </c>
      <c r="T155" s="95">
        <v>2152160.34</v>
      </c>
      <c r="U155" s="95">
        <v>2779377.3800000004</v>
      </c>
      <c r="V155" s="95">
        <v>3248328.69</v>
      </c>
      <c r="W155" s="357">
        <v>34409722.499999993</v>
      </c>
    </row>
    <row r="156" spans="1:23" x14ac:dyDescent="0.25">
      <c r="A156" s="193">
        <v>483</v>
      </c>
      <c r="B156" s="274" t="s">
        <v>159</v>
      </c>
      <c r="C156" s="9">
        <v>124</v>
      </c>
      <c r="D156" s="11">
        <v>13</v>
      </c>
      <c r="E156" s="11">
        <v>94</v>
      </c>
      <c r="F156" s="11">
        <v>48</v>
      </c>
      <c r="G156" s="11">
        <v>50</v>
      </c>
      <c r="H156" s="11">
        <v>523</v>
      </c>
      <c r="I156" s="11">
        <v>147</v>
      </c>
      <c r="J156" s="11">
        <v>65</v>
      </c>
      <c r="K156" s="11">
        <v>40</v>
      </c>
      <c r="L156" s="16">
        <v>1104</v>
      </c>
      <c r="N156" s="95">
        <v>1055481.8</v>
      </c>
      <c r="O156" s="95">
        <v>117567.06000000001</v>
      </c>
      <c r="P156" s="95">
        <v>711895.84</v>
      </c>
      <c r="Q156" s="95">
        <v>623107.67999999993</v>
      </c>
      <c r="R156" s="95">
        <v>206965.50000000003</v>
      </c>
      <c r="S156" s="95">
        <v>534584.44999999995</v>
      </c>
      <c r="T156" s="95">
        <v>296501.94</v>
      </c>
      <c r="U156" s="95">
        <v>365707.55000000005</v>
      </c>
      <c r="V156" s="95">
        <v>778042.8</v>
      </c>
      <c r="W156" s="357">
        <v>4689854.62</v>
      </c>
    </row>
    <row r="157" spans="1:23" x14ac:dyDescent="0.25">
      <c r="A157" s="193">
        <v>484</v>
      </c>
      <c r="B157" s="274" t="s">
        <v>160</v>
      </c>
      <c r="C157" s="9">
        <v>169</v>
      </c>
      <c r="D157" s="11">
        <v>34</v>
      </c>
      <c r="E157" s="11">
        <v>159</v>
      </c>
      <c r="F157" s="11">
        <v>98</v>
      </c>
      <c r="G157" s="11">
        <v>79</v>
      </c>
      <c r="H157" s="11">
        <v>1511</v>
      </c>
      <c r="I157" s="11">
        <v>556</v>
      </c>
      <c r="J157" s="11">
        <v>329</v>
      </c>
      <c r="K157" s="11">
        <v>180</v>
      </c>
      <c r="L157" s="16">
        <v>3115</v>
      </c>
      <c r="N157" s="95">
        <v>1438519.55</v>
      </c>
      <c r="O157" s="95">
        <v>307483.08</v>
      </c>
      <c r="P157" s="95">
        <v>1204164.24</v>
      </c>
      <c r="Q157" s="95">
        <v>1272178.18</v>
      </c>
      <c r="R157" s="95">
        <v>327005.49000000005</v>
      </c>
      <c r="S157" s="95">
        <v>1544468.65</v>
      </c>
      <c r="T157" s="95">
        <v>1121463.1199999999</v>
      </c>
      <c r="U157" s="95">
        <v>1851042.83</v>
      </c>
      <c r="V157" s="95">
        <v>3501192.6</v>
      </c>
      <c r="W157" s="357">
        <v>12567517.74</v>
      </c>
    </row>
    <row r="158" spans="1:23" x14ac:dyDescent="0.25">
      <c r="A158" s="193">
        <v>489</v>
      </c>
      <c r="B158" s="274" t="s">
        <v>161</v>
      </c>
      <c r="C158" s="9">
        <v>55</v>
      </c>
      <c r="D158" s="11">
        <v>12</v>
      </c>
      <c r="E158" s="11">
        <v>96</v>
      </c>
      <c r="F158" s="11">
        <v>56</v>
      </c>
      <c r="G158" s="11">
        <v>62</v>
      </c>
      <c r="H158" s="11">
        <v>951</v>
      </c>
      <c r="I158" s="11">
        <v>379</v>
      </c>
      <c r="J158" s="11">
        <v>232</v>
      </c>
      <c r="K158" s="11">
        <v>97</v>
      </c>
      <c r="L158" s="16">
        <v>1940</v>
      </c>
      <c r="N158" s="95">
        <v>468157.25000000006</v>
      </c>
      <c r="O158" s="95">
        <v>108523.44</v>
      </c>
      <c r="P158" s="95">
        <v>727042.55999999994</v>
      </c>
      <c r="Q158" s="95">
        <v>726958.96</v>
      </c>
      <c r="R158" s="95">
        <v>256637.22000000003</v>
      </c>
      <c r="S158" s="95">
        <v>972064.65</v>
      </c>
      <c r="T158" s="95">
        <v>764450.58</v>
      </c>
      <c r="U158" s="95">
        <v>1305294.6400000001</v>
      </c>
      <c r="V158" s="95">
        <v>1886753.79</v>
      </c>
      <c r="W158" s="357">
        <v>7215883.0900000008</v>
      </c>
    </row>
    <row r="159" spans="1:23" x14ac:dyDescent="0.25">
      <c r="A159" s="193">
        <v>491</v>
      </c>
      <c r="B159" s="274" t="s">
        <v>162</v>
      </c>
      <c r="C159" s="9">
        <v>2792</v>
      </c>
      <c r="D159" s="11">
        <v>498</v>
      </c>
      <c r="E159" s="11">
        <v>3245</v>
      </c>
      <c r="F159" s="11">
        <v>1652</v>
      </c>
      <c r="G159" s="11">
        <v>1697</v>
      </c>
      <c r="H159" s="11">
        <v>30126</v>
      </c>
      <c r="I159" s="11">
        <v>7817</v>
      </c>
      <c r="J159" s="11">
        <v>4287</v>
      </c>
      <c r="K159" s="11">
        <v>1704</v>
      </c>
      <c r="L159" s="16">
        <v>53818</v>
      </c>
      <c r="N159" s="95">
        <v>23765364.400000002</v>
      </c>
      <c r="O159" s="95">
        <v>4503722.7600000007</v>
      </c>
      <c r="P159" s="95">
        <v>24575553.199999999</v>
      </c>
      <c r="Q159" s="95">
        <v>21445289.32</v>
      </c>
      <c r="R159" s="95">
        <v>7024409.0700000003</v>
      </c>
      <c r="S159" s="95">
        <v>30793290.899999999</v>
      </c>
      <c r="T159" s="95">
        <v>15767045.34</v>
      </c>
      <c r="U159" s="95">
        <v>24119819.490000002</v>
      </c>
      <c r="V159" s="95">
        <v>33144623.280000001</v>
      </c>
      <c r="W159" s="357">
        <v>185139117.76000002</v>
      </c>
    </row>
    <row r="160" spans="1:23" x14ac:dyDescent="0.25">
      <c r="A160" s="193">
        <v>494</v>
      </c>
      <c r="B160" s="274" t="s">
        <v>163</v>
      </c>
      <c r="C160" s="9">
        <v>762</v>
      </c>
      <c r="D160" s="11">
        <v>153</v>
      </c>
      <c r="E160" s="11">
        <v>934</v>
      </c>
      <c r="F160" s="11">
        <v>480</v>
      </c>
      <c r="G160" s="11">
        <v>417</v>
      </c>
      <c r="H160" s="11">
        <v>4685</v>
      </c>
      <c r="I160" s="11">
        <v>867</v>
      </c>
      <c r="J160" s="11">
        <v>459</v>
      </c>
      <c r="K160" s="11">
        <v>223</v>
      </c>
      <c r="L160" s="16">
        <v>8980</v>
      </c>
      <c r="N160" s="95">
        <v>6486105.9000000004</v>
      </c>
      <c r="O160" s="95">
        <v>1383673.86</v>
      </c>
      <c r="P160" s="95">
        <v>7073518.2399999993</v>
      </c>
      <c r="Q160" s="95">
        <v>6231076.7999999998</v>
      </c>
      <c r="R160" s="95">
        <v>1726092.2700000003</v>
      </c>
      <c r="S160" s="95">
        <v>4788772.75</v>
      </c>
      <c r="T160" s="95">
        <v>1748756.34</v>
      </c>
      <c r="U160" s="95">
        <v>2582457.9300000002</v>
      </c>
      <c r="V160" s="95">
        <v>4337588.6100000003</v>
      </c>
      <c r="W160" s="357">
        <v>36358042.700000003</v>
      </c>
    </row>
    <row r="161" spans="1:23" x14ac:dyDescent="0.25">
      <c r="A161" s="193">
        <v>495</v>
      </c>
      <c r="B161" s="274" t="s">
        <v>164</v>
      </c>
      <c r="C161" s="9">
        <v>66</v>
      </c>
      <c r="D161" s="11">
        <v>9</v>
      </c>
      <c r="E161" s="11">
        <v>102</v>
      </c>
      <c r="F161" s="11">
        <v>57</v>
      </c>
      <c r="G161" s="11">
        <v>49</v>
      </c>
      <c r="H161" s="11">
        <v>753</v>
      </c>
      <c r="I161" s="11">
        <v>281</v>
      </c>
      <c r="J161" s="11">
        <v>167</v>
      </c>
      <c r="K161" s="11">
        <v>100</v>
      </c>
      <c r="L161" s="16">
        <v>1584</v>
      </c>
      <c r="N161" s="95">
        <v>561788.70000000007</v>
      </c>
      <c r="O161" s="95">
        <v>81392.58</v>
      </c>
      <c r="P161" s="95">
        <v>772482.72</v>
      </c>
      <c r="Q161" s="95">
        <v>739940.37</v>
      </c>
      <c r="R161" s="95">
        <v>202826.19000000003</v>
      </c>
      <c r="S161" s="95">
        <v>769678.95</v>
      </c>
      <c r="T161" s="95">
        <v>566782.62</v>
      </c>
      <c r="U161" s="95">
        <v>939587.09000000008</v>
      </c>
      <c r="V161" s="95">
        <v>1945107</v>
      </c>
      <c r="W161" s="357">
        <v>6579586.2199999997</v>
      </c>
    </row>
    <row r="162" spans="1:23" x14ac:dyDescent="0.25">
      <c r="A162" s="193">
        <v>498</v>
      </c>
      <c r="B162" s="274" t="s">
        <v>165</v>
      </c>
      <c r="C162" s="9">
        <v>109</v>
      </c>
      <c r="D162" s="11">
        <v>29</v>
      </c>
      <c r="E162" s="11">
        <v>167</v>
      </c>
      <c r="F162" s="11">
        <v>72</v>
      </c>
      <c r="G162" s="11">
        <v>63</v>
      </c>
      <c r="H162" s="11">
        <v>1252</v>
      </c>
      <c r="I162" s="11">
        <v>335</v>
      </c>
      <c r="J162" s="11">
        <v>211</v>
      </c>
      <c r="K162" s="11">
        <v>61</v>
      </c>
      <c r="L162" s="16">
        <v>2299</v>
      </c>
      <c r="N162" s="95">
        <v>927802.55</v>
      </c>
      <c r="O162" s="95">
        <v>262264.98000000004</v>
      </c>
      <c r="P162" s="95">
        <v>1264751.1199999999</v>
      </c>
      <c r="Q162" s="95">
        <v>934661.52</v>
      </c>
      <c r="R162" s="95">
        <v>260776.53000000003</v>
      </c>
      <c r="S162" s="95">
        <v>1279731.8</v>
      </c>
      <c r="T162" s="95">
        <v>675701.7</v>
      </c>
      <c r="U162" s="95">
        <v>1187142.9700000002</v>
      </c>
      <c r="V162" s="95">
        <v>1186515.27</v>
      </c>
      <c r="W162" s="357">
        <v>7979348.4399999995</v>
      </c>
    </row>
    <row r="163" spans="1:23" x14ac:dyDescent="0.25">
      <c r="A163" s="193">
        <v>499</v>
      </c>
      <c r="B163" s="274" t="s">
        <v>166</v>
      </c>
      <c r="C163" s="9">
        <v>1480</v>
      </c>
      <c r="D163" s="11">
        <v>268</v>
      </c>
      <c r="E163" s="11">
        <v>1639</v>
      </c>
      <c r="F163" s="11">
        <v>769</v>
      </c>
      <c r="G163" s="11">
        <v>641</v>
      </c>
      <c r="H163" s="11">
        <v>10503</v>
      </c>
      <c r="I163" s="11">
        <v>2274</v>
      </c>
      <c r="J163" s="11">
        <v>1243</v>
      </c>
      <c r="K163" s="11">
        <v>627</v>
      </c>
      <c r="L163" s="16">
        <v>19444</v>
      </c>
      <c r="N163" s="95">
        <v>12597686.000000002</v>
      </c>
      <c r="O163" s="95">
        <v>2423690.16</v>
      </c>
      <c r="P163" s="95">
        <v>12412737.039999999</v>
      </c>
      <c r="Q163" s="95">
        <v>9982704.2899999991</v>
      </c>
      <c r="R163" s="95">
        <v>2653297.7100000004</v>
      </c>
      <c r="S163" s="95">
        <v>10735641.449999999</v>
      </c>
      <c r="T163" s="95">
        <v>4586703.4799999995</v>
      </c>
      <c r="U163" s="95">
        <v>6993453.6100000003</v>
      </c>
      <c r="V163" s="95">
        <v>12195820.890000001</v>
      </c>
      <c r="W163" s="357">
        <v>74581734.629999995</v>
      </c>
    </row>
    <row r="164" spans="1:23" x14ac:dyDescent="0.25">
      <c r="A164" s="193">
        <v>500</v>
      </c>
      <c r="B164" s="274" t="s">
        <v>167</v>
      </c>
      <c r="C164" s="9">
        <v>785</v>
      </c>
      <c r="D164" s="11">
        <v>158</v>
      </c>
      <c r="E164" s="11">
        <v>999</v>
      </c>
      <c r="F164" s="11">
        <v>450</v>
      </c>
      <c r="G164" s="11">
        <v>400</v>
      </c>
      <c r="H164" s="11">
        <v>5607</v>
      </c>
      <c r="I164" s="11">
        <v>1111</v>
      </c>
      <c r="J164" s="11">
        <v>497</v>
      </c>
      <c r="K164" s="11">
        <v>163</v>
      </c>
      <c r="L164" s="16">
        <v>10170</v>
      </c>
      <c r="N164" s="95">
        <v>6681880.7500000009</v>
      </c>
      <c r="O164" s="95">
        <v>1428891.9600000002</v>
      </c>
      <c r="P164" s="95">
        <v>7565786.6399999997</v>
      </c>
      <c r="Q164" s="95">
        <v>5841634.5</v>
      </c>
      <c r="R164" s="95">
        <v>1655724.0000000002</v>
      </c>
      <c r="S164" s="95">
        <v>5731195.0499999998</v>
      </c>
      <c r="T164" s="95">
        <v>2240909.2200000002</v>
      </c>
      <c r="U164" s="95">
        <v>2796256.1900000004</v>
      </c>
      <c r="V164" s="95">
        <v>3170524.41</v>
      </c>
      <c r="W164" s="357">
        <v>37112802.719999999</v>
      </c>
    </row>
    <row r="165" spans="1:23" x14ac:dyDescent="0.25">
      <c r="A165" s="193">
        <v>503</v>
      </c>
      <c r="B165" s="274" t="s">
        <v>168</v>
      </c>
      <c r="C165" s="9">
        <v>415</v>
      </c>
      <c r="D165" s="11">
        <v>81</v>
      </c>
      <c r="E165" s="11">
        <v>516</v>
      </c>
      <c r="F165" s="11">
        <v>266</v>
      </c>
      <c r="G165" s="11">
        <v>265</v>
      </c>
      <c r="H165" s="11">
        <v>4227</v>
      </c>
      <c r="I165" s="11">
        <v>1138</v>
      </c>
      <c r="J165" s="11">
        <v>587</v>
      </c>
      <c r="K165" s="11">
        <v>271</v>
      </c>
      <c r="L165" s="16">
        <v>7766</v>
      </c>
      <c r="N165" s="95">
        <v>3532459.2500000005</v>
      </c>
      <c r="O165" s="95">
        <v>732533.22000000009</v>
      </c>
      <c r="P165" s="95">
        <v>3907853.76</v>
      </c>
      <c r="Q165" s="95">
        <v>3453055.06</v>
      </c>
      <c r="R165" s="95">
        <v>1096917.1500000001</v>
      </c>
      <c r="S165" s="95">
        <v>4320628.05</v>
      </c>
      <c r="T165" s="95">
        <v>2295368.7599999998</v>
      </c>
      <c r="U165" s="95">
        <v>3302620.49</v>
      </c>
      <c r="V165" s="95">
        <v>5271239.97</v>
      </c>
      <c r="W165" s="357">
        <v>27912675.710000001</v>
      </c>
    </row>
    <row r="166" spans="1:23" x14ac:dyDescent="0.25">
      <c r="A166" s="193">
        <v>504</v>
      </c>
      <c r="B166" s="274" t="s">
        <v>169</v>
      </c>
      <c r="C166" s="9">
        <v>96</v>
      </c>
      <c r="D166" s="11">
        <v>25</v>
      </c>
      <c r="E166" s="11">
        <v>142</v>
      </c>
      <c r="F166" s="11">
        <v>66</v>
      </c>
      <c r="G166" s="11">
        <v>43</v>
      </c>
      <c r="H166" s="11">
        <v>1019</v>
      </c>
      <c r="I166" s="11">
        <v>305</v>
      </c>
      <c r="J166" s="11">
        <v>155</v>
      </c>
      <c r="K166" s="11">
        <v>71</v>
      </c>
      <c r="L166" s="16">
        <v>1922</v>
      </c>
      <c r="N166" s="95">
        <v>817147.20000000007</v>
      </c>
      <c r="O166" s="95">
        <v>226090.50000000003</v>
      </c>
      <c r="P166" s="95">
        <v>1075417.1199999999</v>
      </c>
      <c r="Q166" s="95">
        <v>856773.05999999994</v>
      </c>
      <c r="R166" s="95">
        <v>177990.33000000002</v>
      </c>
      <c r="S166" s="95">
        <v>1041570.85</v>
      </c>
      <c r="T166" s="95">
        <v>615191.1</v>
      </c>
      <c r="U166" s="95">
        <v>872071.85000000009</v>
      </c>
      <c r="V166" s="95">
        <v>1381025.97</v>
      </c>
      <c r="W166" s="357">
        <v>7063277.9799999995</v>
      </c>
    </row>
    <row r="167" spans="1:23" x14ac:dyDescent="0.25">
      <c r="A167" s="193">
        <v>505</v>
      </c>
      <c r="B167" s="274" t="s">
        <v>170</v>
      </c>
      <c r="C167" s="9">
        <v>1398</v>
      </c>
      <c r="D167" s="11">
        <v>286</v>
      </c>
      <c r="E167" s="11">
        <v>1863</v>
      </c>
      <c r="F167" s="11">
        <v>891</v>
      </c>
      <c r="G167" s="11">
        <v>841</v>
      </c>
      <c r="H167" s="11">
        <v>11578</v>
      </c>
      <c r="I167" s="11">
        <v>2337</v>
      </c>
      <c r="J167" s="11">
        <v>1091</v>
      </c>
      <c r="K167" s="11">
        <v>401</v>
      </c>
      <c r="L167" s="16">
        <v>20686</v>
      </c>
      <c r="N167" s="95">
        <v>11899706.100000001</v>
      </c>
      <c r="O167" s="95">
        <v>2586475.3200000003</v>
      </c>
      <c r="P167" s="95">
        <v>14109169.68</v>
      </c>
      <c r="Q167" s="95">
        <v>11566436.310000001</v>
      </c>
      <c r="R167" s="95">
        <v>3481159.7100000004</v>
      </c>
      <c r="S167" s="95">
        <v>11834452.699999999</v>
      </c>
      <c r="T167" s="95">
        <v>4713775.74</v>
      </c>
      <c r="U167" s="95">
        <v>6138260.5700000003</v>
      </c>
      <c r="V167" s="95">
        <v>7799879.0700000003</v>
      </c>
      <c r="W167" s="357">
        <v>74129315.200000018</v>
      </c>
    </row>
    <row r="168" spans="1:23" x14ac:dyDescent="0.25">
      <c r="A168" s="193">
        <v>507</v>
      </c>
      <c r="B168" s="274" t="s">
        <v>171</v>
      </c>
      <c r="C168" s="9">
        <v>256</v>
      </c>
      <c r="D168" s="11">
        <v>41</v>
      </c>
      <c r="E168" s="11">
        <v>301</v>
      </c>
      <c r="F168" s="11">
        <v>180</v>
      </c>
      <c r="G168" s="11">
        <v>161</v>
      </c>
      <c r="H168" s="11">
        <v>2885</v>
      </c>
      <c r="I168" s="11">
        <v>1171</v>
      </c>
      <c r="J168" s="11">
        <v>671</v>
      </c>
      <c r="K168" s="11">
        <v>258</v>
      </c>
      <c r="L168" s="16">
        <v>5924</v>
      </c>
      <c r="N168" s="95">
        <v>2179059.2000000002</v>
      </c>
      <c r="O168" s="95">
        <v>370788.42000000004</v>
      </c>
      <c r="P168" s="95">
        <v>2279581.36</v>
      </c>
      <c r="Q168" s="95">
        <v>2336653.7999999998</v>
      </c>
      <c r="R168" s="95">
        <v>666428.91</v>
      </c>
      <c r="S168" s="95">
        <v>2948902.75</v>
      </c>
      <c r="T168" s="95">
        <v>2361930.42</v>
      </c>
      <c r="U168" s="95">
        <v>3775227.1700000004</v>
      </c>
      <c r="V168" s="95">
        <v>5018376.0599999996</v>
      </c>
      <c r="W168" s="357">
        <v>21936948.09</v>
      </c>
    </row>
    <row r="169" spans="1:23" x14ac:dyDescent="0.25">
      <c r="A169" s="193">
        <v>508</v>
      </c>
      <c r="B169" s="274" t="s">
        <v>172</v>
      </c>
      <c r="C169" s="9">
        <v>375</v>
      </c>
      <c r="D169" s="11">
        <v>83</v>
      </c>
      <c r="E169" s="11">
        <v>526</v>
      </c>
      <c r="F169" s="11">
        <v>276</v>
      </c>
      <c r="G169" s="11">
        <v>338</v>
      </c>
      <c r="H169" s="11">
        <v>5029</v>
      </c>
      <c r="I169" s="11">
        <v>1872</v>
      </c>
      <c r="J169" s="11">
        <v>1025</v>
      </c>
      <c r="K169" s="11">
        <v>459</v>
      </c>
      <c r="L169" s="16">
        <v>9983</v>
      </c>
      <c r="N169" s="95">
        <v>3191981.2500000005</v>
      </c>
      <c r="O169" s="95">
        <v>750620.46000000008</v>
      </c>
      <c r="P169" s="95">
        <v>3983587.36</v>
      </c>
      <c r="Q169" s="95">
        <v>3582869.16</v>
      </c>
      <c r="R169" s="95">
        <v>1399086.78</v>
      </c>
      <c r="S169" s="95">
        <v>5140392.3499999996</v>
      </c>
      <c r="T169" s="95">
        <v>3775861.44</v>
      </c>
      <c r="U169" s="95">
        <v>5766926.75</v>
      </c>
      <c r="V169" s="95">
        <v>8928041.129999999</v>
      </c>
      <c r="W169" s="357">
        <v>36519366.68</v>
      </c>
    </row>
    <row r="170" spans="1:23" x14ac:dyDescent="0.25">
      <c r="A170" s="193">
        <v>529</v>
      </c>
      <c r="B170" s="274" t="s">
        <v>173</v>
      </c>
      <c r="C170" s="9">
        <v>991</v>
      </c>
      <c r="D170" s="11">
        <v>174</v>
      </c>
      <c r="E170" s="11">
        <v>1336</v>
      </c>
      <c r="F170" s="11">
        <v>694</v>
      </c>
      <c r="G170" s="11">
        <v>660</v>
      </c>
      <c r="H170" s="11">
        <v>10598</v>
      </c>
      <c r="I170" s="11">
        <v>2920</v>
      </c>
      <c r="J170" s="11">
        <v>1377</v>
      </c>
      <c r="K170" s="11">
        <v>495</v>
      </c>
      <c r="L170" s="16">
        <v>19245</v>
      </c>
      <c r="N170" s="95">
        <v>8435342.4500000011</v>
      </c>
      <c r="O170" s="95">
        <v>1573589.8800000001</v>
      </c>
      <c r="P170" s="95">
        <v>10118008.959999999</v>
      </c>
      <c r="Q170" s="95">
        <v>9009098.5399999991</v>
      </c>
      <c r="R170" s="95">
        <v>2731944.6</v>
      </c>
      <c r="S170" s="95">
        <v>10832745.699999999</v>
      </c>
      <c r="T170" s="95">
        <v>5889698.4000000004</v>
      </c>
      <c r="U170" s="95">
        <v>7747373.790000001</v>
      </c>
      <c r="V170" s="95">
        <v>9628279.6500000004</v>
      </c>
      <c r="W170" s="357">
        <v>65966081.969999991</v>
      </c>
    </row>
    <row r="171" spans="1:23" x14ac:dyDescent="0.25">
      <c r="A171" s="193">
        <v>531</v>
      </c>
      <c r="B171" s="274" t="s">
        <v>174</v>
      </c>
      <c r="C171" s="9">
        <v>277</v>
      </c>
      <c r="D171" s="11">
        <v>56</v>
      </c>
      <c r="E171" s="11">
        <v>379</v>
      </c>
      <c r="F171" s="11">
        <v>203</v>
      </c>
      <c r="G171" s="11">
        <v>198</v>
      </c>
      <c r="H171" s="11">
        <v>2833</v>
      </c>
      <c r="I171" s="11">
        <v>832</v>
      </c>
      <c r="J171" s="11">
        <v>471</v>
      </c>
      <c r="K171" s="11">
        <v>188</v>
      </c>
      <c r="L171" s="16">
        <v>5437</v>
      </c>
      <c r="N171" s="95">
        <v>2357810.1500000004</v>
      </c>
      <c r="O171" s="95">
        <v>506442.72000000003</v>
      </c>
      <c r="P171" s="95">
        <v>2870303.44</v>
      </c>
      <c r="Q171" s="95">
        <v>2635226.23</v>
      </c>
      <c r="R171" s="95">
        <v>819583.38000000012</v>
      </c>
      <c r="S171" s="95">
        <v>2895750.9499999997</v>
      </c>
      <c r="T171" s="95">
        <v>1678160.64</v>
      </c>
      <c r="U171" s="95">
        <v>2649973.1700000004</v>
      </c>
      <c r="V171" s="95">
        <v>3656801.16</v>
      </c>
      <c r="W171" s="357">
        <v>20070051.840000004</v>
      </c>
    </row>
    <row r="172" spans="1:23" x14ac:dyDescent="0.25">
      <c r="A172" s="193">
        <v>535</v>
      </c>
      <c r="B172" s="274" t="s">
        <v>175</v>
      </c>
      <c r="C172" s="9">
        <v>901</v>
      </c>
      <c r="D172" s="11">
        <v>181</v>
      </c>
      <c r="E172" s="11">
        <v>1078</v>
      </c>
      <c r="F172" s="11">
        <v>501</v>
      </c>
      <c r="G172" s="11">
        <v>483</v>
      </c>
      <c r="H172" s="11">
        <v>5266</v>
      </c>
      <c r="I172" s="11">
        <v>1293</v>
      </c>
      <c r="J172" s="11">
        <v>708</v>
      </c>
      <c r="K172" s="11">
        <v>326</v>
      </c>
      <c r="L172" s="16">
        <v>10737</v>
      </c>
      <c r="N172" s="95">
        <v>7669266.9500000011</v>
      </c>
      <c r="O172" s="95">
        <v>1636895.2200000002</v>
      </c>
      <c r="P172" s="95">
        <v>8164082.0800000001</v>
      </c>
      <c r="Q172" s="95">
        <v>6503686.4100000001</v>
      </c>
      <c r="R172" s="95">
        <v>1999286.7300000002</v>
      </c>
      <c r="S172" s="95">
        <v>5382641.8999999994</v>
      </c>
      <c r="T172" s="95">
        <v>2608006.86</v>
      </c>
      <c r="U172" s="95">
        <v>3983399.16</v>
      </c>
      <c r="V172" s="95">
        <v>6341048.8200000003</v>
      </c>
      <c r="W172" s="357">
        <v>44288314.130000003</v>
      </c>
    </row>
    <row r="173" spans="1:23" x14ac:dyDescent="0.25">
      <c r="A173" s="193">
        <v>536</v>
      </c>
      <c r="B173" s="274" t="s">
        <v>176</v>
      </c>
      <c r="C173" s="9">
        <v>2181</v>
      </c>
      <c r="D173" s="11">
        <v>474</v>
      </c>
      <c r="E173" s="11">
        <v>2862</v>
      </c>
      <c r="F173" s="11">
        <v>1316</v>
      </c>
      <c r="G173" s="11">
        <v>1146</v>
      </c>
      <c r="H173" s="11">
        <v>18830</v>
      </c>
      <c r="I173" s="11">
        <v>4011</v>
      </c>
      <c r="J173" s="11">
        <v>1932</v>
      </c>
      <c r="K173" s="11">
        <v>775</v>
      </c>
      <c r="L173" s="16">
        <v>33527</v>
      </c>
      <c r="N173" s="95">
        <v>18564562.950000003</v>
      </c>
      <c r="O173" s="95">
        <v>4286675.8800000008</v>
      </c>
      <c r="P173" s="95">
        <v>21674956.32</v>
      </c>
      <c r="Q173" s="95">
        <v>17083535.559999999</v>
      </c>
      <c r="R173" s="95">
        <v>4743649.2600000007</v>
      </c>
      <c r="S173" s="95">
        <v>19247084.5</v>
      </c>
      <c r="T173" s="95">
        <v>8090267.2199999997</v>
      </c>
      <c r="U173" s="95">
        <v>10869953.640000001</v>
      </c>
      <c r="V173" s="95">
        <v>15074579.25</v>
      </c>
      <c r="W173" s="357">
        <v>119635264.58</v>
      </c>
    </row>
    <row r="174" spans="1:23" x14ac:dyDescent="0.25">
      <c r="A174" s="193">
        <v>538</v>
      </c>
      <c r="B174" s="274" t="s">
        <v>177</v>
      </c>
      <c r="C174" s="9">
        <v>329</v>
      </c>
      <c r="D174" s="11">
        <v>59</v>
      </c>
      <c r="E174" s="11">
        <v>413</v>
      </c>
      <c r="F174" s="11">
        <v>206</v>
      </c>
      <c r="G174" s="11">
        <v>181</v>
      </c>
      <c r="H174" s="11">
        <v>2628</v>
      </c>
      <c r="I174" s="11">
        <v>546</v>
      </c>
      <c r="J174" s="11">
        <v>247</v>
      </c>
      <c r="K174" s="11">
        <v>124</v>
      </c>
      <c r="L174" s="16">
        <v>4733</v>
      </c>
      <c r="N174" s="95">
        <v>2800431.5500000003</v>
      </c>
      <c r="O174" s="95">
        <v>533573.58000000007</v>
      </c>
      <c r="P174" s="95">
        <v>3127797.6799999997</v>
      </c>
      <c r="Q174" s="95">
        <v>2674170.46</v>
      </c>
      <c r="R174" s="95">
        <v>749215.1100000001</v>
      </c>
      <c r="S174" s="95">
        <v>2686210.1999999997</v>
      </c>
      <c r="T174" s="95">
        <v>1101292.92</v>
      </c>
      <c r="U174" s="95">
        <v>1389688.6900000002</v>
      </c>
      <c r="V174" s="95">
        <v>2411932.6800000002</v>
      </c>
      <c r="W174" s="357">
        <v>17474312.869999997</v>
      </c>
    </row>
    <row r="175" spans="1:23" x14ac:dyDescent="0.25">
      <c r="A175" s="193">
        <v>541</v>
      </c>
      <c r="B175" s="274" t="s">
        <v>178</v>
      </c>
      <c r="C175" s="9">
        <v>414</v>
      </c>
      <c r="D175" s="11">
        <v>81</v>
      </c>
      <c r="E175" s="11">
        <v>494</v>
      </c>
      <c r="F175" s="11">
        <v>286</v>
      </c>
      <c r="G175" s="11">
        <v>274</v>
      </c>
      <c r="H175" s="11">
        <v>4897</v>
      </c>
      <c r="I175" s="11">
        <v>1837</v>
      </c>
      <c r="J175" s="11">
        <v>1021</v>
      </c>
      <c r="K175" s="11">
        <v>480</v>
      </c>
      <c r="L175" s="16">
        <v>9784</v>
      </c>
      <c r="N175" s="95">
        <v>3523947.3000000003</v>
      </c>
      <c r="O175" s="95">
        <v>732533.22000000009</v>
      </c>
      <c r="P175" s="95">
        <v>3741239.84</v>
      </c>
      <c r="Q175" s="95">
        <v>3712683.26</v>
      </c>
      <c r="R175" s="95">
        <v>1134170.9400000002</v>
      </c>
      <c r="S175" s="95">
        <v>5005468.55</v>
      </c>
      <c r="T175" s="95">
        <v>3705265.7399999998</v>
      </c>
      <c r="U175" s="95">
        <v>5744421.6700000009</v>
      </c>
      <c r="V175" s="95">
        <v>9336513.5999999996</v>
      </c>
      <c r="W175" s="357">
        <v>36636244.119999997</v>
      </c>
    </row>
    <row r="176" spans="1:23" x14ac:dyDescent="0.25">
      <c r="A176" s="193">
        <v>543</v>
      </c>
      <c r="B176" s="274" t="s">
        <v>179</v>
      </c>
      <c r="C176" s="9">
        <v>3017</v>
      </c>
      <c r="D176" s="11">
        <v>596</v>
      </c>
      <c r="E176" s="11">
        <v>3955</v>
      </c>
      <c r="F176" s="11">
        <v>1982</v>
      </c>
      <c r="G176" s="11">
        <v>1893</v>
      </c>
      <c r="H176" s="11">
        <v>24255</v>
      </c>
      <c r="I176" s="11">
        <v>4280</v>
      </c>
      <c r="J176" s="11">
        <v>2097</v>
      </c>
      <c r="K176" s="11">
        <v>590</v>
      </c>
      <c r="L176" s="16">
        <v>42665</v>
      </c>
      <c r="N176" s="95">
        <v>25680553.150000002</v>
      </c>
      <c r="O176" s="95">
        <v>5389997.5200000005</v>
      </c>
      <c r="P176" s="95">
        <v>29952638.799999997</v>
      </c>
      <c r="Q176" s="95">
        <v>25729154.620000001</v>
      </c>
      <c r="R176" s="95">
        <v>7835713.830000001</v>
      </c>
      <c r="S176" s="95">
        <v>24792248.25</v>
      </c>
      <c r="T176" s="95">
        <v>8632845.5999999996</v>
      </c>
      <c r="U176" s="95">
        <v>11798288.190000001</v>
      </c>
      <c r="V176" s="95">
        <v>11476131.300000001</v>
      </c>
      <c r="W176" s="357">
        <v>151287571.26000002</v>
      </c>
    </row>
    <row r="177" spans="1:23" x14ac:dyDescent="0.25">
      <c r="A177" s="193">
        <v>545</v>
      </c>
      <c r="B177" s="274" t="s">
        <v>180</v>
      </c>
      <c r="C177" s="9">
        <v>597</v>
      </c>
      <c r="D177" s="11">
        <v>98</v>
      </c>
      <c r="E177" s="11">
        <v>585</v>
      </c>
      <c r="F177" s="11">
        <v>244</v>
      </c>
      <c r="G177" s="11">
        <v>266</v>
      </c>
      <c r="H177" s="11">
        <v>4958</v>
      </c>
      <c r="I177" s="11">
        <v>1361</v>
      </c>
      <c r="J177" s="11">
        <v>843</v>
      </c>
      <c r="K177" s="11">
        <v>519</v>
      </c>
      <c r="L177" s="16">
        <v>9471</v>
      </c>
      <c r="N177" s="95">
        <v>5081634.1500000004</v>
      </c>
      <c r="O177" s="95">
        <v>886274.76000000013</v>
      </c>
      <c r="P177" s="95">
        <v>4430415.5999999996</v>
      </c>
      <c r="Q177" s="95">
        <v>3167464.04</v>
      </c>
      <c r="R177" s="95">
        <v>1101056.4600000002</v>
      </c>
      <c r="S177" s="95">
        <v>5067819.7</v>
      </c>
      <c r="T177" s="95">
        <v>2745164.22</v>
      </c>
      <c r="U177" s="95">
        <v>4742945.6100000003</v>
      </c>
      <c r="V177" s="95">
        <v>10095105.33</v>
      </c>
      <c r="W177" s="357">
        <v>37317879.869999997</v>
      </c>
    </row>
    <row r="178" spans="1:23" x14ac:dyDescent="0.25">
      <c r="A178" s="193">
        <v>560</v>
      </c>
      <c r="B178" s="274" t="s">
        <v>181</v>
      </c>
      <c r="C178" s="9">
        <v>956</v>
      </c>
      <c r="D178" s="11">
        <v>201</v>
      </c>
      <c r="E178" s="11">
        <v>1177</v>
      </c>
      <c r="F178" s="11">
        <v>635</v>
      </c>
      <c r="G178" s="11">
        <v>506</v>
      </c>
      <c r="H178" s="11">
        <v>8666</v>
      </c>
      <c r="I178" s="11">
        <v>2337</v>
      </c>
      <c r="J178" s="11">
        <v>1136</v>
      </c>
      <c r="K178" s="11">
        <v>477</v>
      </c>
      <c r="L178" s="16">
        <v>16091</v>
      </c>
      <c r="N178" s="95">
        <v>8137424.2000000011</v>
      </c>
      <c r="O178" s="95">
        <v>1817767.62</v>
      </c>
      <c r="P178" s="95">
        <v>8913844.7199999988</v>
      </c>
      <c r="Q178" s="95">
        <v>8243195.3499999996</v>
      </c>
      <c r="R178" s="95">
        <v>2094490.86</v>
      </c>
      <c r="S178" s="95">
        <v>8857951.9000000004</v>
      </c>
      <c r="T178" s="95">
        <v>4713775.74</v>
      </c>
      <c r="U178" s="95">
        <v>6391442.7200000007</v>
      </c>
      <c r="V178" s="95">
        <v>9278160.3900000006</v>
      </c>
      <c r="W178" s="357">
        <v>58448053.5</v>
      </c>
    </row>
    <row r="179" spans="1:23" x14ac:dyDescent="0.25">
      <c r="A179" s="193">
        <v>561</v>
      </c>
      <c r="B179" s="274" t="s">
        <v>182</v>
      </c>
      <c r="C179" s="9">
        <v>74</v>
      </c>
      <c r="D179" s="11">
        <v>19</v>
      </c>
      <c r="E179" s="11">
        <v>102</v>
      </c>
      <c r="F179" s="11">
        <v>68</v>
      </c>
      <c r="G179" s="11">
        <v>49</v>
      </c>
      <c r="H179" s="11">
        <v>695</v>
      </c>
      <c r="I179" s="11">
        <v>186</v>
      </c>
      <c r="J179" s="11">
        <v>104</v>
      </c>
      <c r="K179" s="11">
        <v>67</v>
      </c>
      <c r="L179" s="16">
        <v>1364</v>
      </c>
      <c r="N179" s="95">
        <v>629884.30000000005</v>
      </c>
      <c r="O179" s="95">
        <v>171828.78000000003</v>
      </c>
      <c r="P179" s="95">
        <v>772482.72</v>
      </c>
      <c r="Q179" s="95">
        <v>882735.88</v>
      </c>
      <c r="R179" s="95">
        <v>202826.19000000003</v>
      </c>
      <c r="S179" s="95">
        <v>710394.25</v>
      </c>
      <c r="T179" s="95">
        <v>375165.72</v>
      </c>
      <c r="U179" s="95">
        <v>585132.08000000007</v>
      </c>
      <c r="V179" s="95">
        <v>1303221.69</v>
      </c>
      <c r="W179" s="357">
        <v>5633671.6099999994</v>
      </c>
    </row>
    <row r="180" spans="1:23" x14ac:dyDescent="0.25">
      <c r="A180" s="193">
        <v>562</v>
      </c>
      <c r="B180" s="274" t="s">
        <v>183</v>
      </c>
      <c r="C180" s="9">
        <v>496</v>
      </c>
      <c r="D180" s="11">
        <v>88</v>
      </c>
      <c r="E180" s="11">
        <v>614</v>
      </c>
      <c r="F180" s="11">
        <v>305</v>
      </c>
      <c r="G180" s="11">
        <v>286</v>
      </c>
      <c r="H180" s="11">
        <v>4780</v>
      </c>
      <c r="I180" s="11">
        <v>1441</v>
      </c>
      <c r="J180" s="11">
        <v>848</v>
      </c>
      <c r="K180" s="11">
        <v>363</v>
      </c>
      <c r="L180" s="16">
        <v>9221</v>
      </c>
      <c r="N180" s="95">
        <v>4221927.2</v>
      </c>
      <c r="O180" s="95">
        <v>795838.56</v>
      </c>
      <c r="P180" s="95">
        <v>4650043.04</v>
      </c>
      <c r="Q180" s="95">
        <v>3959330.05</v>
      </c>
      <c r="R180" s="95">
        <v>1183842.6600000001</v>
      </c>
      <c r="S180" s="95">
        <v>4885877</v>
      </c>
      <c r="T180" s="95">
        <v>2906525.82</v>
      </c>
      <c r="U180" s="95">
        <v>4771076.96</v>
      </c>
      <c r="V180" s="95">
        <v>7060738.4100000001</v>
      </c>
      <c r="W180" s="357">
        <v>34435199.700000003</v>
      </c>
    </row>
    <row r="181" spans="1:23" x14ac:dyDescent="0.25">
      <c r="A181" s="193">
        <v>563</v>
      </c>
      <c r="B181" s="274" t="s">
        <v>184</v>
      </c>
      <c r="C181" s="9">
        <v>462</v>
      </c>
      <c r="D181" s="11">
        <v>99</v>
      </c>
      <c r="E181" s="11">
        <v>598</v>
      </c>
      <c r="F181" s="11">
        <v>294</v>
      </c>
      <c r="G181" s="11">
        <v>319</v>
      </c>
      <c r="H181" s="11">
        <v>3778</v>
      </c>
      <c r="I181" s="11">
        <v>1011</v>
      </c>
      <c r="J181" s="11">
        <v>569</v>
      </c>
      <c r="K181" s="11">
        <v>300</v>
      </c>
      <c r="L181" s="16">
        <v>7430</v>
      </c>
      <c r="N181" s="95">
        <v>3932520.9000000004</v>
      </c>
      <c r="O181" s="95">
        <v>895318.38000000012</v>
      </c>
      <c r="P181" s="95">
        <v>4528869.28</v>
      </c>
      <c r="Q181" s="95">
        <v>3816534.54</v>
      </c>
      <c r="R181" s="95">
        <v>1320439.8900000001</v>
      </c>
      <c r="S181" s="95">
        <v>3861682.6999999997</v>
      </c>
      <c r="T181" s="95">
        <v>2039207.22</v>
      </c>
      <c r="U181" s="95">
        <v>3201347.6300000004</v>
      </c>
      <c r="V181" s="95">
        <v>5835321</v>
      </c>
      <c r="W181" s="357">
        <v>29431241.539999999</v>
      </c>
    </row>
    <row r="182" spans="1:23" x14ac:dyDescent="0.25">
      <c r="A182" s="193">
        <v>564</v>
      </c>
      <c r="B182" s="274" t="s">
        <v>185</v>
      </c>
      <c r="C182" s="9">
        <v>13951</v>
      </c>
      <c r="D182" s="11">
        <v>2669</v>
      </c>
      <c r="E182" s="11">
        <v>15782</v>
      </c>
      <c r="F182" s="11">
        <v>7408</v>
      </c>
      <c r="G182" s="11">
        <v>7130</v>
      </c>
      <c r="H182" s="11">
        <v>124547</v>
      </c>
      <c r="I182" s="11">
        <v>19010</v>
      </c>
      <c r="J182" s="11">
        <v>9565</v>
      </c>
      <c r="K182" s="11">
        <v>3505</v>
      </c>
      <c r="L182" s="16">
        <v>203567</v>
      </c>
      <c r="N182" s="95">
        <v>118750214.45</v>
      </c>
      <c r="O182" s="95">
        <v>24137421.780000001</v>
      </c>
      <c r="P182" s="95">
        <v>119522767.52</v>
      </c>
      <c r="Q182" s="95">
        <v>96166285.280000001</v>
      </c>
      <c r="R182" s="95">
        <v>29513280.300000004</v>
      </c>
      <c r="S182" s="95">
        <v>127305716.05</v>
      </c>
      <c r="T182" s="95">
        <v>38343550.200000003</v>
      </c>
      <c r="U182" s="95">
        <v>53815272.550000004</v>
      </c>
      <c r="V182" s="95">
        <v>68176000.349999994</v>
      </c>
      <c r="W182" s="357">
        <v>675730508.48000002</v>
      </c>
    </row>
    <row r="183" spans="1:23" x14ac:dyDescent="0.25">
      <c r="A183" s="193">
        <v>576</v>
      </c>
      <c r="B183" s="274" t="s">
        <v>186</v>
      </c>
      <c r="C183" s="9">
        <v>92</v>
      </c>
      <c r="D183" s="11">
        <v>21</v>
      </c>
      <c r="E183" s="11">
        <v>145</v>
      </c>
      <c r="F183" s="11">
        <v>84</v>
      </c>
      <c r="G183" s="11">
        <v>67</v>
      </c>
      <c r="H183" s="11">
        <v>1398</v>
      </c>
      <c r="I183" s="11">
        <v>615</v>
      </c>
      <c r="J183" s="11">
        <v>368</v>
      </c>
      <c r="K183" s="11">
        <v>173</v>
      </c>
      <c r="L183" s="16">
        <v>2963</v>
      </c>
      <c r="N183" s="95">
        <v>783099.4</v>
      </c>
      <c r="O183" s="95">
        <v>189916.02000000002</v>
      </c>
      <c r="P183" s="95">
        <v>1098137.2</v>
      </c>
      <c r="Q183" s="95">
        <v>1090438.44</v>
      </c>
      <c r="R183" s="95">
        <v>277333.77</v>
      </c>
      <c r="S183" s="95">
        <v>1428965.7</v>
      </c>
      <c r="T183" s="95">
        <v>1240467.3</v>
      </c>
      <c r="U183" s="95">
        <v>2070467.36</v>
      </c>
      <c r="V183" s="95">
        <v>3365035.11</v>
      </c>
      <c r="W183" s="357">
        <v>11543860.300000001</v>
      </c>
    </row>
    <row r="184" spans="1:23" x14ac:dyDescent="0.25">
      <c r="A184" s="193">
        <v>577</v>
      </c>
      <c r="B184" s="274" t="s">
        <v>187</v>
      </c>
      <c r="C184" s="9">
        <v>798</v>
      </c>
      <c r="D184" s="11">
        <v>152</v>
      </c>
      <c r="E184" s="11">
        <v>858</v>
      </c>
      <c r="F184" s="11">
        <v>405</v>
      </c>
      <c r="G184" s="11">
        <v>347</v>
      </c>
      <c r="H184" s="11">
        <v>5964</v>
      </c>
      <c r="I184" s="11">
        <v>1401</v>
      </c>
      <c r="J184" s="11">
        <v>624</v>
      </c>
      <c r="K184" s="11">
        <v>283</v>
      </c>
      <c r="L184" s="16">
        <v>10832</v>
      </c>
      <c r="N184" s="95">
        <v>6792536.1000000006</v>
      </c>
      <c r="O184" s="95">
        <v>1374630.2400000002</v>
      </c>
      <c r="P184" s="95">
        <v>6497942.8799999999</v>
      </c>
      <c r="Q184" s="95">
        <v>5257471.05</v>
      </c>
      <c r="R184" s="95">
        <v>1436340.57</v>
      </c>
      <c r="S184" s="95">
        <v>6096102.5999999996</v>
      </c>
      <c r="T184" s="95">
        <v>2825845.02</v>
      </c>
      <c r="U184" s="95">
        <v>3510792.4800000004</v>
      </c>
      <c r="V184" s="95">
        <v>5504652.8099999996</v>
      </c>
      <c r="W184" s="357">
        <v>39296313.75</v>
      </c>
    </row>
    <row r="185" spans="1:23" x14ac:dyDescent="0.25">
      <c r="A185" s="193">
        <v>578</v>
      </c>
      <c r="B185" s="274" t="s">
        <v>188</v>
      </c>
      <c r="C185" s="9">
        <v>130</v>
      </c>
      <c r="D185" s="11">
        <v>27</v>
      </c>
      <c r="E185" s="11">
        <v>195</v>
      </c>
      <c r="F185" s="11">
        <v>106</v>
      </c>
      <c r="G185" s="11">
        <v>100</v>
      </c>
      <c r="H185" s="11">
        <v>1708</v>
      </c>
      <c r="I185" s="11">
        <v>601</v>
      </c>
      <c r="J185" s="11">
        <v>323</v>
      </c>
      <c r="K185" s="11">
        <v>146</v>
      </c>
      <c r="L185" s="16">
        <v>3336</v>
      </c>
      <c r="N185" s="95">
        <v>1106553.5</v>
      </c>
      <c r="O185" s="95">
        <v>244177.74000000002</v>
      </c>
      <c r="P185" s="95">
        <v>1476805.2</v>
      </c>
      <c r="Q185" s="95">
        <v>1376029.46</v>
      </c>
      <c r="R185" s="95">
        <v>413931.00000000006</v>
      </c>
      <c r="S185" s="95">
        <v>1745832.2</v>
      </c>
      <c r="T185" s="95">
        <v>1212229.02</v>
      </c>
      <c r="U185" s="95">
        <v>1817285.2100000002</v>
      </c>
      <c r="V185" s="95">
        <v>2839856.2199999997</v>
      </c>
      <c r="W185" s="357">
        <v>12232699.550000001</v>
      </c>
    </row>
    <row r="186" spans="1:23" x14ac:dyDescent="0.25">
      <c r="A186" s="193">
        <v>580</v>
      </c>
      <c r="B186" s="274" t="s">
        <v>189</v>
      </c>
      <c r="C186" s="9">
        <v>190</v>
      </c>
      <c r="D186" s="11">
        <v>36</v>
      </c>
      <c r="E186" s="11">
        <v>206</v>
      </c>
      <c r="F186" s="11">
        <v>101</v>
      </c>
      <c r="G186" s="11">
        <v>103</v>
      </c>
      <c r="H186" s="11">
        <v>2348</v>
      </c>
      <c r="I186" s="11">
        <v>1026</v>
      </c>
      <c r="J186" s="11">
        <v>589</v>
      </c>
      <c r="K186" s="11">
        <v>243</v>
      </c>
      <c r="L186" s="16">
        <v>4842</v>
      </c>
      <c r="N186" s="95">
        <v>1617270.5000000002</v>
      </c>
      <c r="O186" s="95">
        <v>325570.32</v>
      </c>
      <c r="P186" s="95">
        <v>1560112.16</v>
      </c>
      <c r="Q186" s="95">
        <v>1311122.4099999999</v>
      </c>
      <c r="R186" s="95">
        <v>426348.93000000005</v>
      </c>
      <c r="S186" s="95">
        <v>2400008.1999999997</v>
      </c>
      <c r="T186" s="95">
        <v>2069462.52</v>
      </c>
      <c r="U186" s="95">
        <v>3313873.0300000003</v>
      </c>
      <c r="V186" s="95">
        <v>4726610.01</v>
      </c>
      <c r="W186" s="357">
        <v>17750378.079999998</v>
      </c>
    </row>
    <row r="187" spans="1:23" x14ac:dyDescent="0.25">
      <c r="A187" s="193">
        <v>581</v>
      </c>
      <c r="B187" s="274" t="s">
        <v>190</v>
      </c>
      <c r="C187" s="9">
        <v>317</v>
      </c>
      <c r="D187" s="11">
        <v>41</v>
      </c>
      <c r="E187" s="11">
        <v>394</v>
      </c>
      <c r="F187" s="11">
        <v>213</v>
      </c>
      <c r="G187" s="11">
        <v>177</v>
      </c>
      <c r="H187" s="11">
        <v>3268</v>
      </c>
      <c r="I187" s="11">
        <v>1158</v>
      </c>
      <c r="J187" s="11">
        <v>644</v>
      </c>
      <c r="K187" s="11">
        <v>257</v>
      </c>
      <c r="L187" s="16">
        <v>6469</v>
      </c>
      <c r="N187" s="95">
        <v>2698288.1500000004</v>
      </c>
      <c r="O187" s="95">
        <v>370788.42000000004</v>
      </c>
      <c r="P187" s="95">
        <v>2983903.84</v>
      </c>
      <c r="Q187" s="95">
        <v>2765040.33</v>
      </c>
      <c r="R187" s="95">
        <v>732657.87000000011</v>
      </c>
      <c r="S187" s="95">
        <v>3340386.1999999997</v>
      </c>
      <c r="T187" s="95">
        <v>2335709.16</v>
      </c>
      <c r="U187" s="95">
        <v>3623317.8800000004</v>
      </c>
      <c r="V187" s="95">
        <v>4998924.99</v>
      </c>
      <c r="W187" s="357">
        <v>23849016.839999996</v>
      </c>
    </row>
    <row r="188" spans="1:23" x14ac:dyDescent="0.25">
      <c r="A188" s="193">
        <v>583</v>
      </c>
      <c r="B188" s="274" t="s">
        <v>191</v>
      </c>
      <c r="C188" s="9">
        <v>39</v>
      </c>
      <c r="D188" s="11">
        <v>5</v>
      </c>
      <c r="E188" s="11">
        <v>35</v>
      </c>
      <c r="F188" s="11">
        <v>14</v>
      </c>
      <c r="G188" s="11">
        <v>12</v>
      </c>
      <c r="H188" s="11">
        <v>515</v>
      </c>
      <c r="I188" s="11">
        <v>194</v>
      </c>
      <c r="J188" s="11">
        <v>104</v>
      </c>
      <c r="K188" s="11">
        <v>36</v>
      </c>
      <c r="L188" s="16">
        <v>954</v>
      </c>
      <c r="N188" s="95">
        <v>331966.05000000005</v>
      </c>
      <c r="O188" s="95">
        <v>45218.100000000006</v>
      </c>
      <c r="P188" s="95">
        <v>265067.59999999998</v>
      </c>
      <c r="Q188" s="95">
        <v>181739.74</v>
      </c>
      <c r="R188" s="95">
        <v>49671.72</v>
      </c>
      <c r="S188" s="95">
        <v>526407.25</v>
      </c>
      <c r="T188" s="95">
        <v>391301.88</v>
      </c>
      <c r="U188" s="95">
        <v>585132.08000000007</v>
      </c>
      <c r="V188" s="95">
        <v>700238.52</v>
      </c>
      <c r="W188" s="357">
        <v>3076742.94</v>
      </c>
    </row>
    <row r="189" spans="1:23" x14ac:dyDescent="0.25">
      <c r="A189" s="193">
        <v>584</v>
      </c>
      <c r="B189" s="274" t="s">
        <v>192</v>
      </c>
      <c r="C189" s="9">
        <v>272</v>
      </c>
      <c r="D189" s="11">
        <v>47</v>
      </c>
      <c r="E189" s="11">
        <v>314</v>
      </c>
      <c r="F189" s="11">
        <v>147</v>
      </c>
      <c r="G189" s="11">
        <v>124</v>
      </c>
      <c r="H189" s="11">
        <v>1268</v>
      </c>
      <c r="I189" s="11">
        <v>387</v>
      </c>
      <c r="J189" s="11">
        <v>187</v>
      </c>
      <c r="K189" s="11">
        <v>79</v>
      </c>
      <c r="L189" s="16">
        <v>2825</v>
      </c>
      <c r="N189" s="95">
        <v>2315250.4000000004</v>
      </c>
      <c r="O189" s="95">
        <v>425050.14</v>
      </c>
      <c r="P189" s="95">
        <v>2378035.04</v>
      </c>
      <c r="Q189" s="95">
        <v>1908267.27</v>
      </c>
      <c r="R189" s="95">
        <v>513274.44000000006</v>
      </c>
      <c r="S189" s="95">
        <v>1296086.2</v>
      </c>
      <c r="T189" s="95">
        <v>780586.74</v>
      </c>
      <c r="U189" s="95">
        <v>1052112.49</v>
      </c>
      <c r="V189" s="95">
        <v>1536634.53</v>
      </c>
      <c r="W189" s="357">
        <v>12205297.25</v>
      </c>
    </row>
    <row r="190" spans="1:23" x14ac:dyDescent="0.25">
      <c r="A190" s="193">
        <v>588</v>
      </c>
      <c r="B190" s="274" t="s">
        <v>193</v>
      </c>
      <c r="C190" s="9">
        <v>52</v>
      </c>
      <c r="D190" s="11">
        <v>9</v>
      </c>
      <c r="E190" s="11">
        <v>93</v>
      </c>
      <c r="F190" s="11">
        <v>58</v>
      </c>
      <c r="G190" s="11">
        <v>39</v>
      </c>
      <c r="H190" s="11">
        <v>849</v>
      </c>
      <c r="I190" s="11">
        <v>330</v>
      </c>
      <c r="J190" s="11">
        <v>197</v>
      </c>
      <c r="K190" s="11">
        <v>86</v>
      </c>
      <c r="L190" s="16">
        <v>1713</v>
      </c>
      <c r="N190" s="95">
        <v>442621.4</v>
      </c>
      <c r="O190" s="95">
        <v>81392.58</v>
      </c>
      <c r="P190" s="95">
        <v>704322.48</v>
      </c>
      <c r="Q190" s="95">
        <v>752921.78</v>
      </c>
      <c r="R190" s="95">
        <v>161433.09000000003</v>
      </c>
      <c r="S190" s="95">
        <v>867805.35</v>
      </c>
      <c r="T190" s="95">
        <v>665616.6</v>
      </c>
      <c r="U190" s="95">
        <v>1108375.1900000002</v>
      </c>
      <c r="V190" s="95">
        <v>1672792.02</v>
      </c>
      <c r="W190" s="357">
        <v>6457280.4900000002</v>
      </c>
    </row>
    <row r="191" spans="1:23" x14ac:dyDescent="0.25">
      <c r="A191" s="193">
        <v>592</v>
      </c>
      <c r="B191" s="274" t="s">
        <v>194</v>
      </c>
      <c r="C191" s="9">
        <v>257</v>
      </c>
      <c r="D191" s="11">
        <v>49</v>
      </c>
      <c r="E191" s="11">
        <v>356</v>
      </c>
      <c r="F191" s="11">
        <v>156</v>
      </c>
      <c r="G191" s="11">
        <v>148</v>
      </c>
      <c r="H191" s="11">
        <v>2006</v>
      </c>
      <c r="I191" s="11">
        <v>526</v>
      </c>
      <c r="J191" s="11">
        <v>285</v>
      </c>
      <c r="K191" s="11">
        <v>117</v>
      </c>
      <c r="L191" s="16">
        <v>3900</v>
      </c>
      <c r="N191" s="95">
        <v>2187571.1500000004</v>
      </c>
      <c r="O191" s="95">
        <v>443137.38000000006</v>
      </c>
      <c r="P191" s="95">
        <v>2696116.1599999997</v>
      </c>
      <c r="Q191" s="95">
        <v>2025099.96</v>
      </c>
      <c r="R191" s="95">
        <v>612617.88</v>
      </c>
      <c r="S191" s="95">
        <v>2050432.9</v>
      </c>
      <c r="T191" s="95">
        <v>1060952.52</v>
      </c>
      <c r="U191" s="95">
        <v>1603486.9500000002</v>
      </c>
      <c r="V191" s="95">
        <v>2275775.19</v>
      </c>
      <c r="W191" s="357">
        <v>14955190.089999998</v>
      </c>
    </row>
    <row r="192" spans="1:23" x14ac:dyDescent="0.25">
      <c r="A192" s="193">
        <v>593</v>
      </c>
      <c r="B192" s="274" t="s">
        <v>195</v>
      </c>
      <c r="C192" s="9">
        <v>761</v>
      </c>
      <c r="D192" s="11">
        <v>134</v>
      </c>
      <c r="E192" s="11">
        <v>945</v>
      </c>
      <c r="F192" s="11">
        <v>481</v>
      </c>
      <c r="G192" s="11">
        <v>549</v>
      </c>
      <c r="H192" s="11">
        <v>9557</v>
      </c>
      <c r="I192" s="11">
        <v>3011</v>
      </c>
      <c r="J192" s="11">
        <v>1777</v>
      </c>
      <c r="K192" s="11">
        <v>718</v>
      </c>
      <c r="L192" s="16">
        <v>17933</v>
      </c>
      <c r="N192" s="95">
        <v>6477593.9500000002</v>
      </c>
      <c r="O192" s="95">
        <v>1211845.08</v>
      </c>
      <c r="P192" s="95">
        <v>7156825.1999999993</v>
      </c>
      <c r="Q192" s="95">
        <v>6244058.21</v>
      </c>
      <c r="R192" s="95">
        <v>2272481.1900000004</v>
      </c>
      <c r="S192" s="95">
        <v>9768687.5499999989</v>
      </c>
      <c r="T192" s="95">
        <v>6073247.2199999997</v>
      </c>
      <c r="U192" s="95">
        <v>9997881.790000001</v>
      </c>
      <c r="V192" s="95">
        <v>13965868.26</v>
      </c>
      <c r="W192" s="357">
        <v>63168488.449999996</v>
      </c>
    </row>
    <row r="193" spans="1:23" x14ac:dyDescent="0.25">
      <c r="A193" s="193">
        <v>595</v>
      </c>
      <c r="B193" s="274" t="s">
        <v>196</v>
      </c>
      <c r="C193" s="9">
        <v>192</v>
      </c>
      <c r="D193" s="11">
        <v>42</v>
      </c>
      <c r="E193" s="11">
        <v>306</v>
      </c>
      <c r="F193" s="11">
        <v>159</v>
      </c>
      <c r="G193" s="11">
        <v>113</v>
      </c>
      <c r="H193" s="11">
        <v>2105</v>
      </c>
      <c r="I193" s="11">
        <v>850</v>
      </c>
      <c r="J193" s="11">
        <v>504</v>
      </c>
      <c r="K193" s="11">
        <v>227</v>
      </c>
      <c r="L193" s="16">
        <v>4498</v>
      </c>
      <c r="N193" s="95">
        <v>1634294.4000000001</v>
      </c>
      <c r="O193" s="95">
        <v>379832.04000000004</v>
      </c>
      <c r="P193" s="95">
        <v>2317448.1599999997</v>
      </c>
      <c r="Q193" s="95">
        <v>2064044.19</v>
      </c>
      <c r="R193" s="95">
        <v>467742.03</v>
      </c>
      <c r="S193" s="95">
        <v>2151625.75</v>
      </c>
      <c r="T193" s="95">
        <v>1714467</v>
      </c>
      <c r="U193" s="95">
        <v>2835640.08</v>
      </c>
      <c r="V193" s="95">
        <v>4415392.8899999997</v>
      </c>
      <c r="W193" s="357">
        <v>17980486.539999999</v>
      </c>
    </row>
    <row r="194" spans="1:23" x14ac:dyDescent="0.25">
      <c r="A194" s="193">
        <v>598</v>
      </c>
      <c r="B194" s="274" t="s">
        <v>197</v>
      </c>
      <c r="C194" s="9">
        <v>1102</v>
      </c>
      <c r="D194" s="11">
        <v>188</v>
      </c>
      <c r="E194" s="11">
        <v>1316</v>
      </c>
      <c r="F194" s="11">
        <v>649</v>
      </c>
      <c r="G194" s="11">
        <v>668</v>
      </c>
      <c r="H194" s="11">
        <v>10426</v>
      </c>
      <c r="I194" s="11">
        <v>2591</v>
      </c>
      <c r="J194" s="11">
        <v>1658</v>
      </c>
      <c r="K194" s="11">
        <v>680</v>
      </c>
      <c r="L194" s="16">
        <v>19278</v>
      </c>
      <c r="N194" s="95">
        <v>9380168.9000000004</v>
      </c>
      <c r="O194" s="95">
        <v>1700200.56</v>
      </c>
      <c r="P194" s="95">
        <v>9966541.7599999998</v>
      </c>
      <c r="Q194" s="95">
        <v>8424935.0899999999</v>
      </c>
      <c r="R194" s="95">
        <v>2765059.08</v>
      </c>
      <c r="S194" s="95">
        <v>10656935.9</v>
      </c>
      <c r="T194" s="95">
        <v>5226098.82</v>
      </c>
      <c r="U194" s="95">
        <v>9328355.6600000001</v>
      </c>
      <c r="V194" s="95">
        <v>13226727.6</v>
      </c>
      <c r="W194" s="357">
        <v>70675023.36999999</v>
      </c>
    </row>
    <row r="195" spans="1:23" x14ac:dyDescent="0.25">
      <c r="A195" s="193">
        <v>599</v>
      </c>
      <c r="B195" s="274" t="s">
        <v>198</v>
      </c>
      <c r="C195" s="9">
        <v>956</v>
      </c>
      <c r="D195" s="11">
        <v>187</v>
      </c>
      <c r="E195" s="11">
        <v>1117</v>
      </c>
      <c r="F195" s="11">
        <v>518</v>
      </c>
      <c r="G195" s="11">
        <v>490</v>
      </c>
      <c r="H195" s="11">
        <v>5770</v>
      </c>
      <c r="I195" s="11">
        <v>1147</v>
      </c>
      <c r="J195" s="11">
        <v>574</v>
      </c>
      <c r="K195" s="11">
        <v>257</v>
      </c>
      <c r="L195" s="16">
        <v>11016</v>
      </c>
      <c r="N195" s="95">
        <v>8137424.2000000011</v>
      </c>
      <c r="O195" s="95">
        <v>1691156.9400000002</v>
      </c>
      <c r="P195" s="95">
        <v>8459443.1199999992</v>
      </c>
      <c r="Q195" s="95">
        <v>6724370.3799999999</v>
      </c>
      <c r="R195" s="95">
        <v>2028261.9000000001</v>
      </c>
      <c r="S195" s="95">
        <v>5897805.5</v>
      </c>
      <c r="T195" s="95">
        <v>2313521.94</v>
      </c>
      <c r="U195" s="95">
        <v>3229478.9800000004</v>
      </c>
      <c r="V195" s="95">
        <v>4998924.99</v>
      </c>
      <c r="W195" s="357">
        <v>43480387.949999996</v>
      </c>
    </row>
    <row r="196" spans="1:23" x14ac:dyDescent="0.25">
      <c r="A196" s="193">
        <v>601</v>
      </c>
      <c r="B196" s="274" t="s">
        <v>200</v>
      </c>
      <c r="C196" s="9">
        <v>191</v>
      </c>
      <c r="D196" s="11">
        <v>44</v>
      </c>
      <c r="E196" s="11">
        <v>283</v>
      </c>
      <c r="F196" s="11">
        <v>145</v>
      </c>
      <c r="G196" s="11">
        <v>141</v>
      </c>
      <c r="H196" s="11">
        <v>2040</v>
      </c>
      <c r="I196" s="11">
        <v>627</v>
      </c>
      <c r="J196" s="11">
        <v>414</v>
      </c>
      <c r="K196" s="11">
        <v>168</v>
      </c>
      <c r="L196" s="16">
        <v>4053</v>
      </c>
      <c r="N196" s="95">
        <v>1625782.4500000002</v>
      </c>
      <c r="O196" s="95">
        <v>397919.28</v>
      </c>
      <c r="P196" s="95">
        <v>2143260.88</v>
      </c>
      <c r="Q196" s="95">
        <v>1882304.45</v>
      </c>
      <c r="R196" s="95">
        <v>583642.71000000008</v>
      </c>
      <c r="S196" s="95">
        <v>2085186</v>
      </c>
      <c r="T196" s="95">
        <v>1264671.54</v>
      </c>
      <c r="U196" s="95">
        <v>2329275.7800000003</v>
      </c>
      <c r="V196" s="95">
        <v>3267779.76</v>
      </c>
      <c r="W196" s="357">
        <v>15579822.85</v>
      </c>
    </row>
    <row r="197" spans="1:23" x14ac:dyDescent="0.25">
      <c r="A197" s="193">
        <v>604</v>
      </c>
      <c r="B197" s="274" t="s">
        <v>201</v>
      </c>
      <c r="C197" s="9">
        <v>1455</v>
      </c>
      <c r="D197" s="11">
        <v>289</v>
      </c>
      <c r="E197" s="11">
        <v>1682</v>
      </c>
      <c r="F197" s="11">
        <v>824</v>
      </c>
      <c r="G197" s="11">
        <v>696</v>
      </c>
      <c r="H197" s="11">
        <v>11002</v>
      </c>
      <c r="I197" s="11">
        <v>2080</v>
      </c>
      <c r="J197" s="11">
        <v>1025</v>
      </c>
      <c r="K197" s="11">
        <v>315</v>
      </c>
      <c r="L197" s="16">
        <v>19368</v>
      </c>
      <c r="N197" s="95">
        <v>12384887.250000002</v>
      </c>
      <c r="O197" s="95">
        <v>2613606.1800000002</v>
      </c>
      <c r="P197" s="95">
        <v>12738391.52</v>
      </c>
      <c r="Q197" s="95">
        <v>10696681.84</v>
      </c>
      <c r="R197" s="95">
        <v>2880959.7600000002</v>
      </c>
      <c r="S197" s="95">
        <v>11245694.299999999</v>
      </c>
      <c r="T197" s="95">
        <v>4195401.5999999996</v>
      </c>
      <c r="U197" s="95">
        <v>5766926.75</v>
      </c>
      <c r="V197" s="95">
        <v>6127087.0499999998</v>
      </c>
      <c r="W197" s="357">
        <v>68649636.25</v>
      </c>
    </row>
    <row r="198" spans="1:23" x14ac:dyDescent="0.25">
      <c r="A198" s="193">
        <v>607</v>
      </c>
      <c r="B198" s="274" t="s">
        <v>202</v>
      </c>
      <c r="C198" s="9">
        <v>214</v>
      </c>
      <c r="D198" s="11">
        <v>33</v>
      </c>
      <c r="E198" s="11">
        <v>243</v>
      </c>
      <c r="F198" s="11">
        <v>112</v>
      </c>
      <c r="G198" s="11">
        <v>121</v>
      </c>
      <c r="H198" s="11">
        <v>2238</v>
      </c>
      <c r="I198" s="11">
        <v>783</v>
      </c>
      <c r="J198" s="11">
        <v>410</v>
      </c>
      <c r="K198" s="11">
        <v>153</v>
      </c>
      <c r="L198" s="16">
        <v>4307</v>
      </c>
      <c r="N198" s="95">
        <v>1821557.3</v>
      </c>
      <c r="O198" s="95">
        <v>298439.46000000002</v>
      </c>
      <c r="P198" s="95">
        <v>1840326.48</v>
      </c>
      <c r="Q198" s="95">
        <v>1453917.92</v>
      </c>
      <c r="R198" s="95">
        <v>500856.51000000007</v>
      </c>
      <c r="S198" s="95">
        <v>2287571.6999999997</v>
      </c>
      <c r="T198" s="95">
        <v>1579326.66</v>
      </c>
      <c r="U198" s="95">
        <v>2306770.7000000002</v>
      </c>
      <c r="V198" s="95">
        <v>2976013.71</v>
      </c>
      <c r="W198" s="357">
        <v>15064780.440000001</v>
      </c>
    </row>
    <row r="199" spans="1:23" x14ac:dyDescent="0.25">
      <c r="A199" s="193">
        <v>608</v>
      </c>
      <c r="B199" s="274" t="s">
        <v>203</v>
      </c>
      <c r="C199" s="9">
        <v>120</v>
      </c>
      <c r="D199" s="11">
        <v>19</v>
      </c>
      <c r="E199" s="11">
        <v>143</v>
      </c>
      <c r="F199" s="11">
        <v>70</v>
      </c>
      <c r="G199" s="11">
        <v>81</v>
      </c>
      <c r="H199" s="11">
        <v>1057</v>
      </c>
      <c r="I199" s="11">
        <v>343</v>
      </c>
      <c r="J199" s="11">
        <v>217</v>
      </c>
      <c r="K199" s="11">
        <v>96</v>
      </c>
      <c r="L199" s="16">
        <v>2146</v>
      </c>
      <c r="N199" s="95">
        <v>1021434.0000000001</v>
      </c>
      <c r="O199" s="95">
        <v>171828.78000000003</v>
      </c>
      <c r="P199" s="95">
        <v>1082990.48</v>
      </c>
      <c r="Q199" s="95">
        <v>908698.7</v>
      </c>
      <c r="R199" s="95">
        <v>335284.11000000004</v>
      </c>
      <c r="S199" s="95">
        <v>1080412.55</v>
      </c>
      <c r="T199" s="95">
        <v>691837.86</v>
      </c>
      <c r="U199" s="95">
        <v>1220900.5900000001</v>
      </c>
      <c r="V199" s="95">
        <v>1867302.72</v>
      </c>
      <c r="W199" s="357">
        <v>8380689.79</v>
      </c>
    </row>
    <row r="200" spans="1:23" x14ac:dyDescent="0.25">
      <c r="A200" s="274">
        <v>609</v>
      </c>
      <c r="B200" s="274" t="s">
        <v>204</v>
      </c>
      <c r="C200" s="28">
        <v>4511</v>
      </c>
      <c r="D200" s="27">
        <v>799</v>
      </c>
      <c r="E200" s="27">
        <v>5189</v>
      </c>
      <c r="F200" s="27">
        <v>2547</v>
      </c>
      <c r="G200" s="27">
        <v>2589</v>
      </c>
      <c r="H200" s="27">
        <v>47364</v>
      </c>
      <c r="I200" s="27">
        <v>11925</v>
      </c>
      <c r="J200" s="27">
        <v>6754</v>
      </c>
      <c r="K200" s="27">
        <v>2725</v>
      </c>
      <c r="L200" s="16">
        <v>84403</v>
      </c>
      <c r="M200" s="87"/>
      <c r="N200" s="95">
        <v>38397406.450000003</v>
      </c>
      <c r="O200" s="95">
        <v>7225852.3800000008</v>
      </c>
      <c r="P200" s="95">
        <v>39298165.039999999</v>
      </c>
      <c r="Q200" s="95">
        <v>33063651.27</v>
      </c>
      <c r="R200" s="95">
        <v>10716673.590000002</v>
      </c>
      <c r="S200" s="95">
        <v>48413112.600000001</v>
      </c>
      <c r="T200" s="95">
        <v>24052963.5</v>
      </c>
      <c r="U200" s="95">
        <v>37999827.580000006</v>
      </c>
      <c r="V200" s="95">
        <v>53004165.75</v>
      </c>
      <c r="W200" s="357">
        <v>292171818.16000003</v>
      </c>
    </row>
    <row r="201" spans="1:23" x14ac:dyDescent="0.25">
      <c r="A201" s="193">
        <v>611</v>
      </c>
      <c r="B201" s="274" t="s">
        <v>205</v>
      </c>
      <c r="C201" s="9">
        <v>329</v>
      </c>
      <c r="D201" s="11">
        <v>70</v>
      </c>
      <c r="E201" s="11">
        <v>483</v>
      </c>
      <c r="F201" s="11">
        <v>279</v>
      </c>
      <c r="G201" s="11">
        <v>265</v>
      </c>
      <c r="H201" s="11">
        <v>2852</v>
      </c>
      <c r="I201" s="11">
        <v>490</v>
      </c>
      <c r="J201" s="11">
        <v>215</v>
      </c>
      <c r="K201" s="11">
        <v>85</v>
      </c>
      <c r="L201" s="16">
        <v>5068</v>
      </c>
      <c r="N201" s="95">
        <v>2800431.5500000003</v>
      </c>
      <c r="O201" s="95">
        <v>633053.4</v>
      </c>
      <c r="P201" s="95">
        <v>3657932.88</v>
      </c>
      <c r="Q201" s="95">
        <v>3621813.39</v>
      </c>
      <c r="R201" s="95">
        <v>1096917.1500000001</v>
      </c>
      <c r="S201" s="95">
        <v>2915171.8</v>
      </c>
      <c r="T201" s="95">
        <v>988339.8</v>
      </c>
      <c r="U201" s="95">
        <v>1209648.05</v>
      </c>
      <c r="V201" s="95">
        <v>1653340.95</v>
      </c>
      <c r="W201" s="357">
        <v>18576648.970000003</v>
      </c>
    </row>
    <row r="202" spans="1:23" x14ac:dyDescent="0.25">
      <c r="A202" s="193">
        <v>614</v>
      </c>
      <c r="B202" s="274" t="s">
        <v>206</v>
      </c>
      <c r="C202" s="9">
        <v>88</v>
      </c>
      <c r="D202" s="11">
        <v>19</v>
      </c>
      <c r="E202" s="11">
        <v>128</v>
      </c>
      <c r="F202" s="11">
        <v>80</v>
      </c>
      <c r="G202" s="11">
        <v>91</v>
      </c>
      <c r="H202" s="11">
        <v>1601</v>
      </c>
      <c r="I202" s="11">
        <v>712</v>
      </c>
      <c r="J202" s="11">
        <v>399</v>
      </c>
      <c r="K202" s="11">
        <v>119</v>
      </c>
      <c r="L202" s="16">
        <v>3237</v>
      </c>
      <c r="N202" s="95">
        <v>749051.60000000009</v>
      </c>
      <c r="O202" s="95">
        <v>171828.78000000003</v>
      </c>
      <c r="P202" s="95">
        <v>969390.07999999996</v>
      </c>
      <c r="Q202" s="95">
        <v>1038512.8</v>
      </c>
      <c r="R202" s="95">
        <v>376677.21</v>
      </c>
      <c r="S202" s="95">
        <v>1636462.15</v>
      </c>
      <c r="T202" s="95">
        <v>1436118.24</v>
      </c>
      <c r="U202" s="95">
        <v>2244881.73</v>
      </c>
      <c r="V202" s="95">
        <v>2314677.33</v>
      </c>
      <c r="W202" s="357">
        <v>10937599.92</v>
      </c>
    </row>
    <row r="203" spans="1:23" x14ac:dyDescent="0.25">
      <c r="A203" s="193">
        <v>615</v>
      </c>
      <c r="B203" s="274" t="s">
        <v>207</v>
      </c>
      <c r="C203" s="9">
        <v>457</v>
      </c>
      <c r="D203" s="11">
        <v>89</v>
      </c>
      <c r="E203" s="11">
        <v>547</v>
      </c>
      <c r="F203" s="11">
        <v>293</v>
      </c>
      <c r="G203" s="11">
        <v>284</v>
      </c>
      <c r="H203" s="11">
        <v>3890</v>
      </c>
      <c r="I203" s="11">
        <v>1292</v>
      </c>
      <c r="J203" s="11">
        <v>827</v>
      </c>
      <c r="K203" s="11">
        <v>311</v>
      </c>
      <c r="L203" s="16">
        <v>7990</v>
      </c>
      <c r="N203" s="95">
        <v>3889961.1500000004</v>
      </c>
      <c r="O203" s="95">
        <v>804882.18</v>
      </c>
      <c r="P203" s="95">
        <v>4142627.92</v>
      </c>
      <c r="Q203" s="95">
        <v>3803553.13</v>
      </c>
      <c r="R203" s="95">
        <v>1175564.04</v>
      </c>
      <c r="S203" s="95">
        <v>3976163.5</v>
      </c>
      <c r="T203" s="95">
        <v>2605989.84</v>
      </c>
      <c r="U203" s="95">
        <v>4652925.29</v>
      </c>
      <c r="V203" s="95">
        <v>6049282.7699999996</v>
      </c>
      <c r="W203" s="357">
        <v>31100949.819999997</v>
      </c>
    </row>
    <row r="204" spans="1:23" x14ac:dyDescent="0.25">
      <c r="A204" s="193">
        <v>616</v>
      </c>
      <c r="B204" s="274" t="s">
        <v>208</v>
      </c>
      <c r="C204" s="9">
        <v>112</v>
      </c>
      <c r="D204" s="11">
        <v>20</v>
      </c>
      <c r="E204" s="11">
        <v>135</v>
      </c>
      <c r="F204" s="11">
        <v>71</v>
      </c>
      <c r="G204" s="11">
        <v>72</v>
      </c>
      <c r="H204" s="11">
        <v>1057</v>
      </c>
      <c r="I204" s="11">
        <v>242</v>
      </c>
      <c r="J204" s="11">
        <v>139</v>
      </c>
      <c r="K204" s="11">
        <v>51</v>
      </c>
      <c r="L204" s="16">
        <v>1899</v>
      </c>
      <c r="N204" s="95">
        <v>953338.40000000014</v>
      </c>
      <c r="O204" s="95">
        <v>180872.40000000002</v>
      </c>
      <c r="P204" s="95">
        <v>1022403.6</v>
      </c>
      <c r="Q204" s="95">
        <v>921680.11</v>
      </c>
      <c r="R204" s="95">
        <v>298030.32</v>
      </c>
      <c r="S204" s="95">
        <v>1080412.55</v>
      </c>
      <c r="T204" s="95">
        <v>488118.83999999997</v>
      </c>
      <c r="U204" s="95">
        <v>782051.53</v>
      </c>
      <c r="V204" s="95">
        <v>992004.57</v>
      </c>
      <c r="W204" s="357">
        <v>6718912.3200000003</v>
      </c>
    </row>
    <row r="205" spans="1:23" x14ac:dyDescent="0.25">
      <c r="A205" s="193">
        <v>619</v>
      </c>
      <c r="B205" s="274" t="s">
        <v>209</v>
      </c>
      <c r="C205" s="9">
        <v>124</v>
      </c>
      <c r="D205" s="11">
        <v>23</v>
      </c>
      <c r="E205" s="11">
        <v>166</v>
      </c>
      <c r="F205" s="11">
        <v>99</v>
      </c>
      <c r="G205" s="11">
        <v>88</v>
      </c>
      <c r="H205" s="11">
        <v>1426</v>
      </c>
      <c r="I205" s="11">
        <v>484</v>
      </c>
      <c r="J205" s="11">
        <v>312</v>
      </c>
      <c r="K205" s="11">
        <v>174</v>
      </c>
      <c r="L205" s="16">
        <v>2896</v>
      </c>
      <c r="N205" s="95">
        <v>1055481.8</v>
      </c>
      <c r="O205" s="95">
        <v>208003.26</v>
      </c>
      <c r="P205" s="95">
        <v>1257177.76</v>
      </c>
      <c r="Q205" s="95">
        <v>1285159.5900000001</v>
      </c>
      <c r="R205" s="95">
        <v>364259.28</v>
      </c>
      <c r="S205" s="95">
        <v>1457585.9</v>
      </c>
      <c r="T205" s="95">
        <v>976237.67999999993</v>
      </c>
      <c r="U205" s="95">
        <v>1755396.2400000002</v>
      </c>
      <c r="V205" s="95">
        <v>3384486.18</v>
      </c>
      <c r="W205" s="357">
        <v>11743787.689999999</v>
      </c>
    </row>
    <row r="206" spans="1:23" x14ac:dyDescent="0.25">
      <c r="A206" s="193">
        <v>620</v>
      </c>
      <c r="B206" s="274" t="s">
        <v>210</v>
      </c>
      <c r="C206" s="9">
        <v>71</v>
      </c>
      <c r="D206" s="11">
        <v>13</v>
      </c>
      <c r="E206" s="11">
        <v>119</v>
      </c>
      <c r="F206" s="11">
        <v>60</v>
      </c>
      <c r="G206" s="11">
        <v>63</v>
      </c>
      <c r="H206" s="11">
        <v>1300</v>
      </c>
      <c r="I206" s="11">
        <v>557</v>
      </c>
      <c r="J206" s="11">
        <v>283</v>
      </c>
      <c r="K206" s="11">
        <v>131</v>
      </c>
      <c r="L206" s="16">
        <v>2597</v>
      </c>
      <c r="N206" s="95">
        <v>604348.45000000007</v>
      </c>
      <c r="O206" s="95">
        <v>117567.06000000001</v>
      </c>
      <c r="P206" s="95">
        <v>901229.84</v>
      </c>
      <c r="Q206" s="95">
        <v>778884.6</v>
      </c>
      <c r="R206" s="95">
        <v>260776.53000000003</v>
      </c>
      <c r="S206" s="95">
        <v>1328795</v>
      </c>
      <c r="T206" s="95">
        <v>1123480.1399999999</v>
      </c>
      <c r="U206" s="95">
        <v>1592234.4100000001</v>
      </c>
      <c r="V206" s="95">
        <v>2548090.17</v>
      </c>
      <c r="W206" s="357">
        <v>9255406.1999999993</v>
      </c>
    </row>
    <row r="207" spans="1:23" x14ac:dyDescent="0.25">
      <c r="A207" s="193">
        <v>623</v>
      </c>
      <c r="B207" s="274" t="s">
        <v>211</v>
      </c>
      <c r="C207" s="9">
        <v>43</v>
      </c>
      <c r="D207" s="11">
        <v>12</v>
      </c>
      <c r="E207" s="11">
        <v>76</v>
      </c>
      <c r="F207" s="11">
        <v>65</v>
      </c>
      <c r="G207" s="11">
        <v>43</v>
      </c>
      <c r="H207" s="11">
        <v>1064</v>
      </c>
      <c r="I207" s="11">
        <v>527</v>
      </c>
      <c r="J207" s="11">
        <v>250</v>
      </c>
      <c r="K207" s="11">
        <v>117</v>
      </c>
      <c r="L207" s="16">
        <v>2197</v>
      </c>
      <c r="N207" s="95">
        <v>366013.85000000003</v>
      </c>
      <c r="O207" s="95">
        <v>108523.44</v>
      </c>
      <c r="P207" s="95">
        <v>575575.36</v>
      </c>
      <c r="Q207" s="95">
        <v>843791.65</v>
      </c>
      <c r="R207" s="95">
        <v>177990.33000000002</v>
      </c>
      <c r="S207" s="95">
        <v>1087567.5999999999</v>
      </c>
      <c r="T207" s="95">
        <v>1062969.54</v>
      </c>
      <c r="U207" s="95">
        <v>1406567.5</v>
      </c>
      <c r="V207" s="95">
        <v>2275775.19</v>
      </c>
      <c r="W207" s="357">
        <v>7904774.459999999</v>
      </c>
    </row>
    <row r="208" spans="1:23" x14ac:dyDescent="0.25">
      <c r="A208" s="193">
        <v>624</v>
      </c>
      <c r="B208" s="274" t="s">
        <v>212</v>
      </c>
      <c r="C208" s="9">
        <v>279</v>
      </c>
      <c r="D208" s="11">
        <v>83</v>
      </c>
      <c r="E208" s="11">
        <v>379</v>
      </c>
      <c r="F208" s="11">
        <v>174</v>
      </c>
      <c r="G208" s="11">
        <v>159</v>
      </c>
      <c r="H208" s="11">
        <v>2787</v>
      </c>
      <c r="I208" s="11">
        <v>779</v>
      </c>
      <c r="J208" s="11">
        <v>381</v>
      </c>
      <c r="K208" s="11">
        <v>166</v>
      </c>
      <c r="L208" s="16">
        <v>5187</v>
      </c>
      <c r="N208" s="95">
        <v>2374834.0500000003</v>
      </c>
      <c r="O208" s="95">
        <v>750620.46000000008</v>
      </c>
      <c r="P208" s="95">
        <v>2870303.44</v>
      </c>
      <c r="Q208" s="95">
        <v>2258765.34</v>
      </c>
      <c r="R208" s="95">
        <v>658150.29</v>
      </c>
      <c r="S208" s="95">
        <v>2848732.05</v>
      </c>
      <c r="T208" s="95">
        <v>1571258.58</v>
      </c>
      <c r="U208" s="95">
        <v>2143608.87</v>
      </c>
      <c r="V208" s="95">
        <v>3228877.62</v>
      </c>
      <c r="W208" s="357">
        <v>18705150.699999999</v>
      </c>
    </row>
    <row r="209" spans="1:23" x14ac:dyDescent="0.25">
      <c r="A209" s="193">
        <v>625</v>
      </c>
      <c r="B209" s="274" t="s">
        <v>213</v>
      </c>
      <c r="C209" s="9">
        <v>201</v>
      </c>
      <c r="D209" s="11">
        <v>36</v>
      </c>
      <c r="E209" s="11">
        <v>243</v>
      </c>
      <c r="F209" s="11">
        <v>119</v>
      </c>
      <c r="G209" s="11">
        <v>119</v>
      </c>
      <c r="H209" s="11">
        <v>1537</v>
      </c>
      <c r="I209" s="11">
        <v>521</v>
      </c>
      <c r="J209" s="11">
        <v>246</v>
      </c>
      <c r="K209" s="11">
        <v>124</v>
      </c>
      <c r="L209" s="16">
        <v>3146</v>
      </c>
      <c r="N209" s="95">
        <v>1710901.9500000002</v>
      </c>
      <c r="O209" s="95">
        <v>325570.32</v>
      </c>
      <c r="P209" s="95">
        <v>1840326.48</v>
      </c>
      <c r="Q209" s="95">
        <v>1544787.79</v>
      </c>
      <c r="R209" s="95">
        <v>492577.89000000007</v>
      </c>
      <c r="S209" s="95">
        <v>1571044.55</v>
      </c>
      <c r="T209" s="95">
        <v>1050867.42</v>
      </c>
      <c r="U209" s="95">
        <v>1384062.4200000002</v>
      </c>
      <c r="V209" s="95">
        <v>2411932.6800000002</v>
      </c>
      <c r="W209" s="357">
        <v>12332071.499999998</v>
      </c>
    </row>
    <row r="210" spans="1:23" x14ac:dyDescent="0.25">
      <c r="A210" s="193">
        <v>626</v>
      </c>
      <c r="B210" s="274" t="s">
        <v>214</v>
      </c>
      <c r="C210" s="9">
        <v>285</v>
      </c>
      <c r="D210" s="11">
        <v>55</v>
      </c>
      <c r="E210" s="11">
        <v>326</v>
      </c>
      <c r="F210" s="11">
        <v>167</v>
      </c>
      <c r="G210" s="11">
        <v>136</v>
      </c>
      <c r="H210" s="11">
        <v>2557</v>
      </c>
      <c r="I210" s="11">
        <v>922</v>
      </c>
      <c r="J210" s="11">
        <v>556</v>
      </c>
      <c r="K210" s="11">
        <v>244</v>
      </c>
      <c r="L210" s="16">
        <v>5248</v>
      </c>
      <c r="N210" s="95">
        <v>2425905.75</v>
      </c>
      <c r="O210" s="95">
        <v>497399.10000000003</v>
      </c>
      <c r="P210" s="95">
        <v>2468915.36</v>
      </c>
      <c r="Q210" s="95">
        <v>2167895.4700000002</v>
      </c>
      <c r="R210" s="95">
        <v>562946.16</v>
      </c>
      <c r="S210" s="95">
        <v>2613637.5499999998</v>
      </c>
      <c r="T210" s="95">
        <v>1859692.44</v>
      </c>
      <c r="U210" s="95">
        <v>3128206.12</v>
      </c>
      <c r="V210" s="95">
        <v>4746061.08</v>
      </c>
      <c r="W210" s="357">
        <v>20470659.030000001</v>
      </c>
    </row>
    <row r="211" spans="1:23" x14ac:dyDescent="0.25">
      <c r="A211" s="193">
        <v>630</v>
      </c>
      <c r="B211" s="274" t="s">
        <v>215</v>
      </c>
      <c r="C211" s="9">
        <v>121</v>
      </c>
      <c r="D211" s="11">
        <v>24</v>
      </c>
      <c r="E211" s="11">
        <v>142</v>
      </c>
      <c r="F211" s="11">
        <v>79</v>
      </c>
      <c r="G211" s="11">
        <v>57</v>
      </c>
      <c r="H211" s="11">
        <v>785</v>
      </c>
      <c r="I211" s="11">
        <v>210</v>
      </c>
      <c r="J211" s="11">
        <v>102</v>
      </c>
      <c r="K211" s="11">
        <v>37</v>
      </c>
      <c r="L211" s="16">
        <v>1557</v>
      </c>
      <c r="N211" s="95">
        <v>1029945.9500000001</v>
      </c>
      <c r="O211" s="95">
        <v>217046.88</v>
      </c>
      <c r="P211" s="95">
        <v>1075417.1199999999</v>
      </c>
      <c r="Q211" s="95">
        <v>1025531.39</v>
      </c>
      <c r="R211" s="95">
        <v>235940.67</v>
      </c>
      <c r="S211" s="95">
        <v>802387.75</v>
      </c>
      <c r="T211" s="95">
        <v>423574.2</v>
      </c>
      <c r="U211" s="95">
        <v>573879.54</v>
      </c>
      <c r="V211" s="95">
        <v>719689.59</v>
      </c>
      <c r="W211" s="357">
        <v>6103413.0899999999</v>
      </c>
    </row>
    <row r="212" spans="1:23" x14ac:dyDescent="0.25">
      <c r="A212" s="193">
        <v>631</v>
      </c>
      <c r="B212" s="274" t="s">
        <v>216</v>
      </c>
      <c r="C212" s="9">
        <v>98</v>
      </c>
      <c r="D212" s="11">
        <v>26</v>
      </c>
      <c r="E212" s="11">
        <v>132</v>
      </c>
      <c r="F212" s="11">
        <v>53</v>
      </c>
      <c r="G212" s="11">
        <v>71</v>
      </c>
      <c r="H212" s="11">
        <v>1082</v>
      </c>
      <c r="I212" s="11">
        <v>338</v>
      </c>
      <c r="J212" s="11">
        <v>162</v>
      </c>
      <c r="K212" s="11">
        <v>66</v>
      </c>
      <c r="L212" s="16">
        <v>2028</v>
      </c>
      <c r="N212" s="95">
        <v>834171.10000000009</v>
      </c>
      <c r="O212" s="95">
        <v>235134.12000000002</v>
      </c>
      <c r="P212" s="95">
        <v>999683.5199999999</v>
      </c>
      <c r="Q212" s="95">
        <v>688014.73</v>
      </c>
      <c r="R212" s="95">
        <v>293891.01</v>
      </c>
      <c r="S212" s="95">
        <v>1105966.3</v>
      </c>
      <c r="T212" s="95">
        <v>681752.76</v>
      </c>
      <c r="U212" s="95">
        <v>911455.74000000011</v>
      </c>
      <c r="V212" s="95">
        <v>1283770.6199999999</v>
      </c>
      <c r="W212" s="357">
        <v>7033839.9000000004</v>
      </c>
    </row>
    <row r="213" spans="1:23" x14ac:dyDescent="0.25">
      <c r="A213" s="193">
        <v>635</v>
      </c>
      <c r="B213" s="274" t="s">
        <v>217</v>
      </c>
      <c r="C213" s="9">
        <v>300</v>
      </c>
      <c r="D213" s="11">
        <v>76</v>
      </c>
      <c r="E213" s="11">
        <v>437</v>
      </c>
      <c r="F213" s="11">
        <v>238</v>
      </c>
      <c r="G213" s="11">
        <v>220</v>
      </c>
      <c r="H213" s="11">
        <v>3355</v>
      </c>
      <c r="I213" s="11">
        <v>1019</v>
      </c>
      <c r="J213" s="11">
        <v>612</v>
      </c>
      <c r="K213" s="11">
        <v>242</v>
      </c>
      <c r="L213" s="16">
        <v>6499</v>
      </c>
      <c r="N213" s="95">
        <v>2553585</v>
      </c>
      <c r="O213" s="95">
        <v>687315.12000000011</v>
      </c>
      <c r="P213" s="95">
        <v>3309558.32</v>
      </c>
      <c r="Q213" s="95">
        <v>3089575.58</v>
      </c>
      <c r="R213" s="95">
        <v>910648.20000000007</v>
      </c>
      <c r="S213" s="95">
        <v>3429313.25</v>
      </c>
      <c r="T213" s="95">
        <v>2055343.38</v>
      </c>
      <c r="U213" s="95">
        <v>3443277.24</v>
      </c>
      <c r="V213" s="95">
        <v>4707158.9399999995</v>
      </c>
      <c r="W213" s="357">
        <v>24185775.029999994</v>
      </c>
    </row>
    <row r="214" spans="1:23" x14ac:dyDescent="0.25">
      <c r="A214" s="193">
        <v>636</v>
      </c>
      <c r="B214" s="274" t="s">
        <v>218</v>
      </c>
      <c r="C214" s="9">
        <v>537</v>
      </c>
      <c r="D214" s="11">
        <v>121</v>
      </c>
      <c r="E214" s="11">
        <v>645</v>
      </c>
      <c r="F214" s="11">
        <v>333</v>
      </c>
      <c r="G214" s="11">
        <v>275</v>
      </c>
      <c r="H214" s="11">
        <v>4359</v>
      </c>
      <c r="I214" s="11">
        <v>1164</v>
      </c>
      <c r="J214" s="11">
        <v>619</v>
      </c>
      <c r="K214" s="11">
        <v>280</v>
      </c>
      <c r="L214" s="16">
        <v>8333</v>
      </c>
      <c r="N214" s="95">
        <v>4570917.1500000004</v>
      </c>
      <c r="O214" s="95">
        <v>1094278.02</v>
      </c>
      <c r="P214" s="95">
        <v>4884817.2</v>
      </c>
      <c r="Q214" s="95">
        <v>4322809.53</v>
      </c>
      <c r="R214" s="95">
        <v>1138310.25</v>
      </c>
      <c r="S214" s="95">
        <v>4455551.8499999996</v>
      </c>
      <c r="T214" s="95">
        <v>2347811.2799999998</v>
      </c>
      <c r="U214" s="95">
        <v>3482661.1300000004</v>
      </c>
      <c r="V214" s="95">
        <v>5446299.5999999996</v>
      </c>
      <c r="W214" s="357">
        <v>31743456.009999998</v>
      </c>
    </row>
    <row r="215" spans="1:23" x14ac:dyDescent="0.25">
      <c r="A215" s="193">
        <v>638</v>
      </c>
      <c r="B215" s="274" t="s">
        <v>219</v>
      </c>
      <c r="C215" s="9">
        <v>3039</v>
      </c>
      <c r="D215" s="11">
        <v>614</v>
      </c>
      <c r="E215" s="11">
        <v>3735</v>
      </c>
      <c r="F215" s="11">
        <v>1902</v>
      </c>
      <c r="G215" s="11">
        <v>1795</v>
      </c>
      <c r="H215" s="11">
        <v>28747</v>
      </c>
      <c r="I215" s="11">
        <v>6250</v>
      </c>
      <c r="J215" s="11">
        <v>3054</v>
      </c>
      <c r="K215" s="11">
        <v>1126</v>
      </c>
      <c r="L215" s="16">
        <v>50262</v>
      </c>
      <c r="N215" s="95">
        <v>25867816.050000001</v>
      </c>
      <c r="O215" s="95">
        <v>5552782.6800000006</v>
      </c>
      <c r="P215" s="95">
        <v>28286499.599999998</v>
      </c>
      <c r="Q215" s="95">
        <v>24690641.82</v>
      </c>
      <c r="R215" s="95">
        <v>7430061.4500000011</v>
      </c>
      <c r="S215" s="95">
        <v>29383746.050000001</v>
      </c>
      <c r="T215" s="95">
        <v>12606375</v>
      </c>
      <c r="U215" s="95">
        <v>17182628.580000002</v>
      </c>
      <c r="V215" s="95">
        <v>21901904.82</v>
      </c>
      <c r="W215" s="357">
        <v>172902456.05000001</v>
      </c>
    </row>
    <row r="216" spans="1:23" x14ac:dyDescent="0.25">
      <c r="A216" s="193">
        <v>678</v>
      </c>
      <c r="B216" s="274" t="s">
        <v>220</v>
      </c>
      <c r="C216" s="9">
        <v>1619</v>
      </c>
      <c r="D216" s="11">
        <v>357</v>
      </c>
      <c r="E216" s="11">
        <v>2065</v>
      </c>
      <c r="F216" s="11">
        <v>991</v>
      </c>
      <c r="G216" s="11">
        <v>920</v>
      </c>
      <c r="H216" s="11">
        <v>12919</v>
      </c>
      <c r="I216" s="11">
        <v>3625</v>
      </c>
      <c r="J216" s="11">
        <v>1686</v>
      </c>
      <c r="K216" s="11">
        <v>629</v>
      </c>
      <c r="L216" s="16">
        <v>24811</v>
      </c>
      <c r="N216" s="95">
        <v>13780847.050000001</v>
      </c>
      <c r="O216" s="95">
        <v>3228572.3400000003</v>
      </c>
      <c r="P216" s="95">
        <v>15638988.399999999</v>
      </c>
      <c r="Q216" s="95">
        <v>12864577.310000001</v>
      </c>
      <c r="R216" s="95">
        <v>3808165.2</v>
      </c>
      <c r="S216" s="95">
        <v>13205155.85</v>
      </c>
      <c r="T216" s="95">
        <v>7311697.5</v>
      </c>
      <c r="U216" s="95">
        <v>9485891.2200000007</v>
      </c>
      <c r="V216" s="95">
        <v>12234723.029999999</v>
      </c>
      <c r="W216" s="357">
        <v>91558617.900000006</v>
      </c>
    </row>
    <row r="217" spans="1:23" x14ac:dyDescent="0.25">
      <c r="A217" s="193">
        <v>680</v>
      </c>
      <c r="B217" s="274" t="s">
        <v>221</v>
      </c>
      <c r="C217" s="9">
        <v>1451</v>
      </c>
      <c r="D217" s="11">
        <v>267</v>
      </c>
      <c r="E217" s="11">
        <v>1579</v>
      </c>
      <c r="F217" s="11">
        <v>767</v>
      </c>
      <c r="G217" s="11">
        <v>810</v>
      </c>
      <c r="H217" s="11">
        <v>13935</v>
      </c>
      <c r="I217" s="11">
        <v>3058</v>
      </c>
      <c r="J217" s="11">
        <v>1659</v>
      </c>
      <c r="K217" s="11">
        <v>652</v>
      </c>
      <c r="L217" s="16">
        <v>24178</v>
      </c>
      <c r="N217" s="95">
        <v>12350839.450000001</v>
      </c>
      <c r="O217" s="95">
        <v>2414646.54</v>
      </c>
      <c r="P217" s="95">
        <v>11958335.439999999</v>
      </c>
      <c r="Q217" s="95">
        <v>9956741.4700000007</v>
      </c>
      <c r="R217" s="95">
        <v>3352841.1</v>
      </c>
      <c r="S217" s="95">
        <v>14243660.25</v>
      </c>
      <c r="T217" s="95">
        <v>6168047.1600000001</v>
      </c>
      <c r="U217" s="95">
        <v>9333981.9300000016</v>
      </c>
      <c r="V217" s="95">
        <v>12682097.640000001</v>
      </c>
      <c r="W217" s="357">
        <v>82461190.980000004</v>
      </c>
    </row>
    <row r="218" spans="1:23" x14ac:dyDescent="0.25">
      <c r="A218" s="193">
        <v>681</v>
      </c>
      <c r="B218" s="274" t="s">
        <v>222</v>
      </c>
      <c r="C218" s="9">
        <v>135</v>
      </c>
      <c r="D218" s="11">
        <v>46</v>
      </c>
      <c r="E218" s="11">
        <v>167</v>
      </c>
      <c r="F218" s="11">
        <v>96</v>
      </c>
      <c r="G218" s="11">
        <v>107</v>
      </c>
      <c r="H218" s="11">
        <v>1786</v>
      </c>
      <c r="I218" s="11">
        <v>666</v>
      </c>
      <c r="J218" s="11">
        <v>344</v>
      </c>
      <c r="K218" s="11">
        <v>167</v>
      </c>
      <c r="L218" s="16">
        <v>3514</v>
      </c>
      <c r="N218" s="95">
        <v>1149113.25</v>
      </c>
      <c r="O218" s="95">
        <v>416006.52</v>
      </c>
      <c r="P218" s="95">
        <v>1264751.1199999999</v>
      </c>
      <c r="Q218" s="95">
        <v>1246215.3599999999</v>
      </c>
      <c r="R218" s="95">
        <v>442906.17000000004</v>
      </c>
      <c r="S218" s="95">
        <v>1825559.9</v>
      </c>
      <c r="T218" s="95">
        <v>1343335.32</v>
      </c>
      <c r="U218" s="95">
        <v>1935436.8800000001</v>
      </c>
      <c r="V218" s="95">
        <v>3248328.69</v>
      </c>
      <c r="W218" s="357">
        <v>12871653.210000001</v>
      </c>
    </row>
    <row r="219" spans="1:23" x14ac:dyDescent="0.25">
      <c r="A219" s="193">
        <v>683</v>
      </c>
      <c r="B219" s="274" t="s">
        <v>223</v>
      </c>
      <c r="C219" s="9">
        <v>217</v>
      </c>
      <c r="D219" s="11">
        <v>51</v>
      </c>
      <c r="E219" s="11">
        <v>339</v>
      </c>
      <c r="F219" s="11">
        <v>181</v>
      </c>
      <c r="G219" s="11">
        <v>157</v>
      </c>
      <c r="H219" s="11">
        <v>1915</v>
      </c>
      <c r="I219" s="11">
        <v>588</v>
      </c>
      <c r="J219" s="11">
        <v>324</v>
      </c>
      <c r="K219" s="11">
        <v>124</v>
      </c>
      <c r="L219" s="16">
        <v>3896</v>
      </c>
      <c r="N219" s="95">
        <v>1847093.1500000001</v>
      </c>
      <c r="O219" s="95">
        <v>461224.62000000005</v>
      </c>
      <c r="P219" s="95">
        <v>2567369.04</v>
      </c>
      <c r="Q219" s="95">
        <v>2349635.21</v>
      </c>
      <c r="R219" s="95">
        <v>649871.67000000004</v>
      </c>
      <c r="S219" s="95">
        <v>1957417.25</v>
      </c>
      <c r="T219" s="95">
        <v>1186007.76</v>
      </c>
      <c r="U219" s="95">
        <v>1822911.4800000002</v>
      </c>
      <c r="V219" s="95">
        <v>2411932.6800000002</v>
      </c>
      <c r="W219" s="357">
        <v>15253462.860000001</v>
      </c>
    </row>
    <row r="220" spans="1:23" x14ac:dyDescent="0.25">
      <c r="A220" s="193">
        <v>684</v>
      </c>
      <c r="B220" s="274" t="s">
        <v>224</v>
      </c>
      <c r="C220" s="9">
        <v>2086</v>
      </c>
      <c r="D220" s="11">
        <v>411</v>
      </c>
      <c r="E220" s="11">
        <v>2469</v>
      </c>
      <c r="F220" s="11">
        <v>1174</v>
      </c>
      <c r="G220" s="11">
        <v>1165</v>
      </c>
      <c r="H220" s="11">
        <v>22105</v>
      </c>
      <c r="I220" s="11">
        <v>5594</v>
      </c>
      <c r="J220" s="11">
        <v>3065</v>
      </c>
      <c r="K220" s="11">
        <v>1291</v>
      </c>
      <c r="L220" s="16">
        <v>39360</v>
      </c>
      <c r="N220" s="95">
        <v>17755927.700000003</v>
      </c>
      <c r="O220" s="95">
        <v>3716927.8200000003</v>
      </c>
      <c r="P220" s="95">
        <v>18698625.84</v>
      </c>
      <c r="Q220" s="95">
        <v>15240175.34</v>
      </c>
      <c r="R220" s="95">
        <v>4822296.1500000004</v>
      </c>
      <c r="S220" s="95">
        <v>22594625.75</v>
      </c>
      <c r="T220" s="95">
        <v>11283209.880000001</v>
      </c>
      <c r="U220" s="95">
        <v>17244517.550000001</v>
      </c>
      <c r="V220" s="95">
        <v>25111331.370000001</v>
      </c>
      <c r="W220" s="357">
        <v>136467637.39999998</v>
      </c>
    </row>
    <row r="221" spans="1:23" x14ac:dyDescent="0.25">
      <c r="A221" s="193">
        <v>686</v>
      </c>
      <c r="B221" s="274" t="s">
        <v>225</v>
      </c>
      <c r="C221" s="9">
        <v>124</v>
      </c>
      <c r="D221" s="11">
        <v>32</v>
      </c>
      <c r="E221" s="11">
        <v>193</v>
      </c>
      <c r="F221" s="11">
        <v>109</v>
      </c>
      <c r="G221" s="11">
        <v>111</v>
      </c>
      <c r="H221" s="11">
        <v>1536</v>
      </c>
      <c r="I221" s="11">
        <v>621</v>
      </c>
      <c r="J221" s="11">
        <v>333</v>
      </c>
      <c r="K221" s="11">
        <v>137</v>
      </c>
      <c r="L221" s="16">
        <v>3196</v>
      </c>
      <c r="N221" s="95">
        <v>1055481.8</v>
      </c>
      <c r="O221" s="95">
        <v>289395.84000000003</v>
      </c>
      <c r="P221" s="95">
        <v>1461658.48</v>
      </c>
      <c r="Q221" s="95">
        <v>1414973.69</v>
      </c>
      <c r="R221" s="95">
        <v>459463.41000000003</v>
      </c>
      <c r="S221" s="95">
        <v>1570022.3999999999</v>
      </c>
      <c r="T221" s="95">
        <v>1252569.42</v>
      </c>
      <c r="U221" s="95">
        <v>1873547.9100000001</v>
      </c>
      <c r="V221" s="95">
        <v>2664796.59</v>
      </c>
      <c r="W221" s="357">
        <v>12041909.540000001</v>
      </c>
    </row>
    <row r="222" spans="1:23" x14ac:dyDescent="0.25">
      <c r="A222" s="193">
        <v>687</v>
      </c>
      <c r="B222" s="274" t="s">
        <v>226</v>
      </c>
      <c r="C222" s="9">
        <v>50</v>
      </c>
      <c r="D222" s="11">
        <v>8</v>
      </c>
      <c r="E222" s="11">
        <v>80</v>
      </c>
      <c r="F222" s="11">
        <v>39</v>
      </c>
      <c r="G222" s="11">
        <v>46</v>
      </c>
      <c r="H222" s="11">
        <v>782</v>
      </c>
      <c r="I222" s="11">
        <v>347</v>
      </c>
      <c r="J222" s="11">
        <v>221</v>
      </c>
      <c r="K222" s="11">
        <v>78</v>
      </c>
      <c r="L222" s="16">
        <v>1651</v>
      </c>
      <c r="N222" s="95">
        <v>425597.50000000006</v>
      </c>
      <c r="O222" s="95">
        <v>72348.960000000006</v>
      </c>
      <c r="P222" s="95">
        <v>605868.79999999993</v>
      </c>
      <c r="Q222" s="95">
        <v>506274.99</v>
      </c>
      <c r="R222" s="95">
        <v>190408.26</v>
      </c>
      <c r="S222" s="95">
        <v>799321.29999999993</v>
      </c>
      <c r="T222" s="95">
        <v>699905.94</v>
      </c>
      <c r="U222" s="95">
        <v>1243405.6700000002</v>
      </c>
      <c r="V222" s="95">
        <v>1517183.46</v>
      </c>
      <c r="W222" s="357">
        <v>6060314.8799999999</v>
      </c>
    </row>
    <row r="223" spans="1:23" x14ac:dyDescent="0.25">
      <c r="A223" s="193">
        <v>689</v>
      </c>
      <c r="B223" s="274" t="s">
        <v>227</v>
      </c>
      <c r="C223" s="9">
        <v>99</v>
      </c>
      <c r="D223" s="11">
        <v>23</v>
      </c>
      <c r="E223" s="11">
        <v>149</v>
      </c>
      <c r="F223" s="11">
        <v>75</v>
      </c>
      <c r="G223" s="11">
        <v>77</v>
      </c>
      <c r="H223" s="11">
        <v>1677</v>
      </c>
      <c r="I223" s="11">
        <v>680</v>
      </c>
      <c r="J223" s="11">
        <v>377</v>
      </c>
      <c r="K223" s="11">
        <v>178</v>
      </c>
      <c r="L223" s="16">
        <v>3335</v>
      </c>
      <c r="N223" s="95">
        <v>842683.05</v>
      </c>
      <c r="O223" s="95">
        <v>208003.26</v>
      </c>
      <c r="P223" s="95">
        <v>1128430.6399999999</v>
      </c>
      <c r="Q223" s="95">
        <v>973605.75</v>
      </c>
      <c r="R223" s="95">
        <v>318726.87000000005</v>
      </c>
      <c r="S223" s="95">
        <v>1714145.55</v>
      </c>
      <c r="T223" s="95">
        <v>1371573.6</v>
      </c>
      <c r="U223" s="95">
        <v>2121103.79</v>
      </c>
      <c r="V223" s="95">
        <v>3462290.46</v>
      </c>
      <c r="W223" s="357">
        <v>12140562.970000003</v>
      </c>
    </row>
    <row r="224" spans="1:23" x14ac:dyDescent="0.25">
      <c r="A224" s="193">
        <v>691</v>
      </c>
      <c r="B224" s="274" t="s">
        <v>228</v>
      </c>
      <c r="C224" s="9">
        <v>178</v>
      </c>
      <c r="D224" s="11">
        <v>38</v>
      </c>
      <c r="E224" s="11">
        <v>210</v>
      </c>
      <c r="F224" s="11">
        <v>128</v>
      </c>
      <c r="G224" s="11">
        <v>122</v>
      </c>
      <c r="H224" s="11">
        <v>1355</v>
      </c>
      <c r="I224" s="11">
        <v>384</v>
      </c>
      <c r="J224" s="11">
        <v>231</v>
      </c>
      <c r="K224" s="11">
        <v>97</v>
      </c>
      <c r="L224" s="16">
        <v>2743</v>
      </c>
      <c r="N224" s="95">
        <v>1515127.1</v>
      </c>
      <c r="O224" s="95">
        <v>343657.56000000006</v>
      </c>
      <c r="P224" s="95">
        <v>1590405.5999999999</v>
      </c>
      <c r="Q224" s="95">
        <v>1661620.48</v>
      </c>
      <c r="R224" s="95">
        <v>504995.82000000007</v>
      </c>
      <c r="S224" s="95">
        <v>1385013.25</v>
      </c>
      <c r="T224" s="95">
        <v>774535.67999999993</v>
      </c>
      <c r="U224" s="95">
        <v>1299668.3700000001</v>
      </c>
      <c r="V224" s="95">
        <v>1886753.79</v>
      </c>
      <c r="W224" s="357">
        <v>10961777.649999999</v>
      </c>
    </row>
    <row r="225" spans="1:23" x14ac:dyDescent="0.25">
      <c r="A225" s="193">
        <v>694</v>
      </c>
      <c r="B225" s="274" t="s">
        <v>229</v>
      </c>
      <c r="C225" s="9">
        <v>1596</v>
      </c>
      <c r="D225" s="11">
        <v>316</v>
      </c>
      <c r="E225" s="11">
        <v>2072</v>
      </c>
      <c r="F225" s="11">
        <v>994</v>
      </c>
      <c r="G225" s="11">
        <v>973</v>
      </c>
      <c r="H225" s="11">
        <v>16612</v>
      </c>
      <c r="I225" s="11">
        <v>3617</v>
      </c>
      <c r="J225" s="11">
        <v>1791</v>
      </c>
      <c r="K225" s="11">
        <v>765</v>
      </c>
      <c r="L225" s="16">
        <v>28736</v>
      </c>
      <c r="N225" s="95">
        <v>13585072.200000001</v>
      </c>
      <c r="O225" s="95">
        <v>2857783.9200000004</v>
      </c>
      <c r="P225" s="95">
        <v>15692001.92</v>
      </c>
      <c r="Q225" s="95">
        <v>12903521.539999999</v>
      </c>
      <c r="R225" s="95">
        <v>4027548.6300000004</v>
      </c>
      <c r="S225" s="95">
        <v>16979955.800000001</v>
      </c>
      <c r="T225" s="95">
        <v>7295561.3399999999</v>
      </c>
      <c r="U225" s="95">
        <v>10076649.57</v>
      </c>
      <c r="V225" s="95">
        <v>14880068.549999999</v>
      </c>
      <c r="W225" s="357">
        <v>98298163.470000014</v>
      </c>
    </row>
    <row r="226" spans="1:23" x14ac:dyDescent="0.25">
      <c r="A226" s="193">
        <v>697</v>
      </c>
      <c r="B226" s="274" t="s">
        <v>230</v>
      </c>
      <c r="C226" s="9">
        <v>51</v>
      </c>
      <c r="D226" s="11">
        <v>13</v>
      </c>
      <c r="E226" s="11">
        <v>57</v>
      </c>
      <c r="F226" s="11">
        <v>30</v>
      </c>
      <c r="G226" s="11">
        <v>29</v>
      </c>
      <c r="H226" s="11">
        <v>637</v>
      </c>
      <c r="I226" s="11">
        <v>244</v>
      </c>
      <c r="J226" s="11">
        <v>123</v>
      </c>
      <c r="K226" s="11">
        <v>104</v>
      </c>
      <c r="L226" s="16">
        <v>1288</v>
      </c>
      <c r="N226" s="95">
        <v>434109.45</v>
      </c>
      <c r="O226" s="95">
        <v>117567.06000000001</v>
      </c>
      <c r="P226" s="95">
        <v>431681.51999999996</v>
      </c>
      <c r="Q226" s="95">
        <v>389442.3</v>
      </c>
      <c r="R226" s="95">
        <v>120039.99</v>
      </c>
      <c r="S226" s="95">
        <v>651109.54999999993</v>
      </c>
      <c r="T226" s="95">
        <v>492152.88</v>
      </c>
      <c r="U226" s="95">
        <v>692031.21000000008</v>
      </c>
      <c r="V226" s="95">
        <v>2022911.28</v>
      </c>
      <c r="W226" s="357">
        <v>5351045.24</v>
      </c>
    </row>
    <row r="227" spans="1:23" x14ac:dyDescent="0.25">
      <c r="A227" s="193">
        <v>698</v>
      </c>
      <c r="B227" s="274" t="s">
        <v>231</v>
      </c>
      <c r="C227" s="9">
        <v>3839</v>
      </c>
      <c r="D227" s="11">
        <v>728</v>
      </c>
      <c r="E227" s="11">
        <v>4496</v>
      </c>
      <c r="F227" s="11">
        <v>1917</v>
      </c>
      <c r="G227" s="11">
        <v>2108</v>
      </c>
      <c r="H227" s="11">
        <v>37903</v>
      </c>
      <c r="I227" s="11">
        <v>6824</v>
      </c>
      <c r="J227" s="11">
        <v>3709</v>
      </c>
      <c r="K227" s="11">
        <v>1398</v>
      </c>
      <c r="L227" s="16">
        <v>62922</v>
      </c>
      <c r="N227" s="95">
        <v>32677376.050000004</v>
      </c>
      <c r="O227" s="95">
        <v>6583755.3600000003</v>
      </c>
      <c r="P227" s="95">
        <v>34049826.559999995</v>
      </c>
      <c r="Q227" s="95">
        <v>24885362.969999999</v>
      </c>
      <c r="R227" s="95">
        <v>8725665.4800000004</v>
      </c>
      <c r="S227" s="95">
        <v>38742551.449999996</v>
      </c>
      <c r="T227" s="95">
        <v>13764144.48</v>
      </c>
      <c r="U227" s="95">
        <v>20867835.430000003</v>
      </c>
      <c r="V227" s="95">
        <v>27192595.859999999</v>
      </c>
      <c r="W227" s="357">
        <v>207489113.63999999</v>
      </c>
    </row>
    <row r="228" spans="1:23" x14ac:dyDescent="0.25">
      <c r="A228" s="193">
        <v>700</v>
      </c>
      <c r="B228" s="274" t="s">
        <v>232</v>
      </c>
      <c r="C228" s="9">
        <v>192</v>
      </c>
      <c r="D228" s="11">
        <v>34</v>
      </c>
      <c r="E228" s="11">
        <v>320</v>
      </c>
      <c r="F228" s="11">
        <v>162</v>
      </c>
      <c r="G228" s="11">
        <v>124</v>
      </c>
      <c r="H228" s="11">
        <v>2566</v>
      </c>
      <c r="I228" s="11">
        <v>906</v>
      </c>
      <c r="J228" s="11">
        <v>527</v>
      </c>
      <c r="K228" s="11">
        <v>268</v>
      </c>
      <c r="L228" s="16">
        <v>5099</v>
      </c>
      <c r="N228" s="95">
        <v>1634294.4000000001</v>
      </c>
      <c r="O228" s="95">
        <v>307483.08</v>
      </c>
      <c r="P228" s="95">
        <v>2423475.1999999997</v>
      </c>
      <c r="Q228" s="95">
        <v>2102988.42</v>
      </c>
      <c r="R228" s="95">
        <v>513274.44000000006</v>
      </c>
      <c r="S228" s="95">
        <v>2622836.9</v>
      </c>
      <c r="T228" s="95">
        <v>1827420.1199999999</v>
      </c>
      <c r="U228" s="95">
        <v>2965044.29</v>
      </c>
      <c r="V228" s="95">
        <v>5212886.76</v>
      </c>
      <c r="W228" s="357">
        <v>19609703.609999999</v>
      </c>
    </row>
    <row r="229" spans="1:23" x14ac:dyDescent="0.25">
      <c r="A229" s="193">
        <v>702</v>
      </c>
      <c r="B229" s="274" t="s">
        <v>233</v>
      </c>
      <c r="C229" s="9">
        <v>184</v>
      </c>
      <c r="D229" s="11">
        <v>23</v>
      </c>
      <c r="E229" s="11">
        <v>237</v>
      </c>
      <c r="F229" s="11">
        <v>129</v>
      </c>
      <c r="G229" s="11">
        <v>127</v>
      </c>
      <c r="H229" s="11">
        <v>2133</v>
      </c>
      <c r="I229" s="11">
        <v>826</v>
      </c>
      <c r="J229" s="11">
        <v>511</v>
      </c>
      <c r="K229" s="11">
        <v>228</v>
      </c>
      <c r="L229" s="16">
        <v>4398</v>
      </c>
      <c r="N229" s="95">
        <v>1566198.8</v>
      </c>
      <c r="O229" s="95">
        <v>208003.26</v>
      </c>
      <c r="P229" s="95">
        <v>1794886.3199999998</v>
      </c>
      <c r="Q229" s="95">
        <v>1674601.89</v>
      </c>
      <c r="R229" s="95">
        <v>525692.37</v>
      </c>
      <c r="S229" s="95">
        <v>2180245.9499999997</v>
      </c>
      <c r="T229" s="95">
        <v>1666058.52</v>
      </c>
      <c r="U229" s="95">
        <v>2875023.97</v>
      </c>
      <c r="V229" s="95">
        <v>4434843.96</v>
      </c>
      <c r="W229" s="357">
        <v>16925555.039999999</v>
      </c>
    </row>
    <row r="230" spans="1:23" x14ac:dyDescent="0.25">
      <c r="A230" s="193">
        <v>704</v>
      </c>
      <c r="B230" s="274" t="s">
        <v>234</v>
      </c>
      <c r="C230" s="9">
        <v>462</v>
      </c>
      <c r="D230" s="11">
        <v>99</v>
      </c>
      <c r="E230" s="11">
        <v>505</v>
      </c>
      <c r="F230" s="11">
        <v>256</v>
      </c>
      <c r="G230" s="11">
        <v>246</v>
      </c>
      <c r="H230" s="11">
        <v>3505</v>
      </c>
      <c r="I230" s="11">
        <v>726</v>
      </c>
      <c r="J230" s="11">
        <v>320</v>
      </c>
      <c r="K230" s="11">
        <v>132</v>
      </c>
      <c r="L230" s="16">
        <v>6251</v>
      </c>
      <c r="N230" s="95">
        <v>3932520.9000000004</v>
      </c>
      <c r="O230" s="95">
        <v>895318.38000000012</v>
      </c>
      <c r="P230" s="95">
        <v>3824546.8</v>
      </c>
      <c r="Q230" s="95">
        <v>3323240.96</v>
      </c>
      <c r="R230" s="95">
        <v>1018270.2600000001</v>
      </c>
      <c r="S230" s="95">
        <v>3582635.75</v>
      </c>
      <c r="T230" s="95">
        <v>1464356.52</v>
      </c>
      <c r="U230" s="95">
        <v>1800406.4000000001</v>
      </c>
      <c r="V230" s="95">
        <v>2567541.2399999998</v>
      </c>
      <c r="W230" s="357">
        <v>22408837.209999997</v>
      </c>
    </row>
    <row r="231" spans="1:23" x14ac:dyDescent="0.25">
      <c r="A231" s="193">
        <v>707</v>
      </c>
      <c r="B231" s="274" t="s">
        <v>235</v>
      </c>
      <c r="C231" s="9">
        <v>62</v>
      </c>
      <c r="D231" s="11">
        <v>18</v>
      </c>
      <c r="E231" s="11">
        <v>81</v>
      </c>
      <c r="F231" s="11">
        <v>58</v>
      </c>
      <c r="G231" s="11">
        <v>48</v>
      </c>
      <c r="H231" s="11">
        <v>1073</v>
      </c>
      <c r="I231" s="11">
        <v>486</v>
      </c>
      <c r="J231" s="11">
        <v>244</v>
      </c>
      <c r="K231" s="11">
        <v>111</v>
      </c>
      <c r="L231" s="16">
        <v>2181</v>
      </c>
      <c r="N231" s="95">
        <v>527740.9</v>
      </c>
      <c r="O231" s="95">
        <v>162785.16</v>
      </c>
      <c r="P231" s="95">
        <v>613442.15999999992</v>
      </c>
      <c r="Q231" s="95">
        <v>752921.78</v>
      </c>
      <c r="R231" s="95">
        <v>198686.88</v>
      </c>
      <c r="S231" s="95">
        <v>1096766.95</v>
      </c>
      <c r="T231" s="95">
        <v>980271.72</v>
      </c>
      <c r="U231" s="95">
        <v>1372809.8800000001</v>
      </c>
      <c r="V231" s="95">
        <v>2159068.77</v>
      </c>
      <c r="W231" s="357">
        <v>7864494.1999999993</v>
      </c>
    </row>
    <row r="232" spans="1:23" x14ac:dyDescent="0.25">
      <c r="A232" s="193">
        <v>710</v>
      </c>
      <c r="B232" s="274" t="s">
        <v>236</v>
      </c>
      <c r="C232" s="9">
        <v>1401</v>
      </c>
      <c r="D232" s="11">
        <v>269</v>
      </c>
      <c r="E232" s="11">
        <v>1807</v>
      </c>
      <c r="F232" s="11">
        <v>935</v>
      </c>
      <c r="G232" s="11">
        <v>834</v>
      </c>
      <c r="H232" s="11">
        <v>14983</v>
      </c>
      <c r="I232" s="11">
        <v>4075</v>
      </c>
      <c r="J232" s="11">
        <v>2304</v>
      </c>
      <c r="K232" s="11">
        <v>984</v>
      </c>
      <c r="L232" s="16">
        <v>27592</v>
      </c>
      <c r="N232" s="95">
        <v>11925241.950000001</v>
      </c>
      <c r="O232" s="95">
        <v>2432733.7800000003</v>
      </c>
      <c r="P232" s="95">
        <v>13685061.52</v>
      </c>
      <c r="Q232" s="95">
        <v>12137618.35</v>
      </c>
      <c r="R232" s="95">
        <v>3452184.5400000005</v>
      </c>
      <c r="S232" s="95">
        <v>15314873.449999999</v>
      </c>
      <c r="T232" s="95">
        <v>8219356.5</v>
      </c>
      <c r="U232" s="95">
        <v>12962926.080000002</v>
      </c>
      <c r="V232" s="95">
        <v>19139852.879999999</v>
      </c>
      <c r="W232" s="357">
        <v>99269849.049999997</v>
      </c>
    </row>
    <row r="233" spans="1:23" x14ac:dyDescent="0.25">
      <c r="A233" s="193">
        <v>729</v>
      </c>
      <c r="B233" s="274" t="s">
        <v>237</v>
      </c>
      <c r="C233" s="9">
        <v>463</v>
      </c>
      <c r="D233" s="11">
        <v>87</v>
      </c>
      <c r="E233" s="11">
        <v>579</v>
      </c>
      <c r="F233" s="11">
        <v>308</v>
      </c>
      <c r="G233" s="11">
        <v>269</v>
      </c>
      <c r="H233" s="11">
        <v>4819</v>
      </c>
      <c r="I233" s="11">
        <v>1550</v>
      </c>
      <c r="J233" s="11">
        <v>925</v>
      </c>
      <c r="K233" s="11">
        <v>415</v>
      </c>
      <c r="L233" s="16">
        <v>9415</v>
      </c>
      <c r="N233" s="95">
        <v>3941032.8500000006</v>
      </c>
      <c r="O233" s="95">
        <v>786794.94000000006</v>
      </c>
      <c r="P233" s="95">
        <v>4384975.4399999995</v>
      </c>
      <c r="Q233" s="95">
        <v>3998274.28</v>
      </c>
      <c r="R233" s="95">
        <v>1113474.3900000001</v>
      </c>
      <c r="S233" s="95">
        <v>4925740.8499999996</v>
      </c>
      <c r="T233" s="95">
        <v>3126381</v>
      </c>
      <c r="U233" s="95">
        <v>5204299.75</v>
      </c>
      <c r="V233" s="95">
        <v>8072194.0499999998</v>
      </c>
      <c r="W233" s="357">
        <v>35553167.549999997</v>
      </c>
    </row>
    <row r="234" spans="1:23" x14ac:dyDescent="0.25">
      <c r="A234" s="193">
        <v>732</v>
      </c>
      <c r="B234" s="274" t="s">
        <v>238</v>
      </c>
      <c r="C234" s="9">
        <v>111</v>
      </c>
      <c r="D234" s="11">
        <v>22</v>
      </c>
      <c r="E234" s="11">
        <v>151</v>
      </c>
      <c r="F234" s="11">
        <v>85</v>
      </c>
      <c r="G234" s="11">
        <v>66</v>
      </c>
      <c r="H234" s="11">
        <v>1739</v>
      </c>
      <c r="I234" s="11">
        <v>692</v>
      </c>
      <c r="J234" s="11">
        <v>431</v>
      </c>
      <c r="K234" s="11">
        <v>194</v>
      </c>
      <c r="L234" s="16">
        <v>3491</v>
      </c>
      <c r="N234" s="95">
        <v>944826.45000000007</v>
      </c>
      <c r="O234" s="95">
        <v>198959.64</v>
      </c>
      <c r="P234" s="95">
        <v>1143577.3599999999</v>
      </c>
      <c r="Q234" s="95">
        <v>1103419.8500000001</v>
      </c>
      <c r="R234" s="95">
        <v>273194.46000000002</v>
      </c>
      <c r="S234" s="95">
        <v>1777518.8499999999</v>
      </c>
      <c r="T234" s="95">
        <v>1395777.84</v>
      </c>
      <c r="U234" s="95">
        <v>2424922.37</v>
      </c>
      <c r="V234" s="95">
        <v>3773507.58</v>
      </c>
      <c r="W234" s="357">
        <v>13035704.4</v>
      </c>
    </row>
    <row r="235" spans="1:23" x14ac:dyDescent="0.25">
      <c r="A235" s="193">
        <v>734</v>
      </c>
      <c r="B235" s="274" t="s">
        <v>239</v>
      </c>
      <c r="C235" s="9">
        <v>2444</v>
      </c>
      <c r="D235" s="11">
        <v>499</v>
      </c>
      <c r="E235" s="11">
        <v>3572</v>
      </c>
      <c r="F235" s="11">
        <v>1786</v>
      </c>
      <c r="G235" s="11">
        <v>1869</v>
      </c>
      <c r="H235" s="11">
        <v>28360</v>
      </c>
      <c r="I235" s="11">
        <v>7852</v>
      </c>
      <c r="J235" s="11">
        <v>4190</v>
      </c>
      <c r="K235" s="11">
        <v>1749</v>
      </c>
      <c r="L235" s="16">
        <v>52321</v>
      </c>
      <c r="N235" s="95">
        <v>20803205.800000001</v>
      </c>
      <c r="O235" s="95">
        <v>4512766.3800000008</v>
      </c>
      <c r="P235" s="95">
        <v>27052041.919999998</v>
      </c>
      <c r="Q235" s="95">
        <v>23184798.259999998</v>
      </c>
      <c r="R235" s="95">
        <v>7736370.3900000006</v>
      </c>
      <c r="S235" s="95">
        <v>28988174</v>
      </c>
      <c r="T235" s="95">
        <v>15837641.039999999</v>
      </c>
      <c r="U235" s="95">
        <v>23574071.300000001</v>
      </c>
      <c r="V235" s="95">
        <v>34019921.43</v>
      </c>
      <c r="W235" s="357">
        <v>185708990.52000001</v>
      </c>
    </row>
    <row r="236" spans="1:23" x14ac:dyDescent="0.25">
      <c r="A236" s="193">
        <v>738</v>
      </c>
      <c r="B236" s="274" t="s">
        <v>240</v>
      </c>
      <c r="C236" s="9">
        <v>167</v>
      </c>
      <c r="D236" s="11">
        <v>26</v>
      </c>
      <c r="E236" s="11">
        <v>219</v>
      </c>
      <c r="F236" s="11">
        <v>117</v>
      </c>
      <c r="G236" s="11">
        <v>100</v>
      </c>
      <c r="H236" s="11">
        <v>1610</v>
      </c>
      <c r="I236" s="11">
        <v>484</v>
      </c>
      <c r="J236" s="11">
        <v>183</v>
      </c>
      <c r="K236" s="11">
        <v>88</v>
      </c>
      <c r="L236" s="16">
        <v>2994</v>
      </c>
      <c r="N236" s="95">
        <v>1421495.6500000001</v>
      </c>
      <c r="O236" s="95">
        <v>235134.12000000002</v>
      </c>
      <c r="P236" s="95">
        <v>1658565.8399999999</v>
      </c>
      <c r="Q236" s="95">
        <v>1518824.97</v>
      </c>
      <c r="R236" s="95">
        <v>413931.00000000006</v>
      </c>
      <c r="S236" s="95">
        <v>1645661.5</v>
      </c>
      <c r="T236" s="95">
        <v>976237.67999999993</v>
      </c>
      <c r="U236" s="95">
        <v>1029607.41</v>
      </c>
      <c r="V236" s="95">
        <v>1711694.16</v>
      </c>
      <c r="W236" s="357">
        <v>10611152.33</v>
      </c>
    </row>
    <row r="237" spans="1:23" x14ac:dyDescent="0.25">
      <c r="A237" s="193">
        <v>739</v>
      </c>
      <c r="B237" s="274" t="s">
        <v>241</v>
      </c>
      <c r="C237" s="9">
        <v>116</v>
      </c>
      <c r="D237" s="11">
        <v>32</v>
      </c>
      <c r="E237" s="11">
        <v>173</v>
      </c>
      <c r="F237" s="11">
        <v>94</v>
      </c>
      <c r="G237" s="11">
        <v>86</v>
      </c>
      <c r="H237" s="11">
        <v>1637</v>
      </c>
      <c r="I237" s="11">
        <v>629</v>
      </c>
      <c r="J237" s="11">
        <v>451</v>
      </c>
      <c r="K237" s="11">
        <v>211</v>
      </c>
      <c r="L237" s="16">
        <v>3429</v>
      </c>
      <c r="N237" s="95">
        <v>987386.20000000007</v>
      </c>
      <c r="O237" s="95">
        <v>289395.84000000003</v>
      </c>
      <c r="P237" s="95">
        <v>1310191.28</v>
      </c>
      <c r="Q237" s="95">
        <v>1220252.54</v>
      </c>
      <c r="R237" s="95">
        <v>355980.66000000003</v>
      </c>
      <c r="S237" s="95">
        <v>1673259.55</v>
      </c>
      <c r="T237" s="95">
        <v>1268705.58</v>
      </c>
      <c r="U237" s="95">
        <v>2537447.77</v>
      </c>
      <c r="V237" s="95">
        <v>4104175.77</v>
      </c>
      <c r="W237" s="357">
        <v>13746795.189999999</v>
      </c>
    </row>
    <row r="238" spans="1:23" x14ac:dyDescent="0.25">
      <c r="A238" s="193">
        <v>740</v>
      </c>
      <c r="B238" s="274" t="s">
        <v>242</v>
      </c>
      <c r="C238" s="9">
        <v>1405</v>
      </c>
      <c r="D238" s="11">
        <v>268</v>
      </c>
      <c r="E238" s="11">
        <v>1821</v>
      </c>
      <c r="F238" s="11">
        <v>985</v>
      </c>
      <c r="G238" s="11">
        <v>1065</v>
      </c>
      <c r="H238" s="11">
        <v>17698</v>
      </c>
      <c r="I238" s="11">
        <v>5774</v>
      </c>
      <c r="J238" s="11">
        <v>3267</v>
      </c>
      <c r="K238" s="11">
        <v>1328</v>
      </c>
      <c r="L238" s="16">
        <v>33611</v>
      </c>
      <c r="N238" s="95">
        <v>11959289.750000002</v>
      </c>
      <c r="O238" s="95">
        <v>2423690.16</v>
      </c>
      <c r="P238" s="95">
        <v>13791088.559999999</v>
      </c>
      <c r="Q238" s="95">
        <v>12786688.85</v>
      </c>
      <c r="R238" s="95">
        <v>4408365.1500000004</v>
      </c>
      <c r="S238" s="95">
        <v>18090010.699999999</v>
      </c>
      <c r="T238" s="95">
        <v>11646273.48</v>
      </c>
      <c r="U238" s="95">
        <v>18381024.09</v>
      </c>
      <c r="V238" s="95">
        <v>25831020.960000001</v>
      </c>
      <c r="W238" s="357">
        <v>119317451.70000002</v>
      </c>
    </row>
    <row r="239" spans="1:23" x14ac:dyDescent="0.25">
      <c r="A239" s="193">
        <v>742</v>
      </c>
      <c r="B239" s="274" t="s">
        <v>243</v>
      </c>
      <c r="C239" s="9">
        <v>41</v>
      </c>
      <c r="D239" s="11">
        <v>10</v>
      </c>
      <c r="E239" s="11">
        <v>33</v>
      </c>
      <c r="F239" s="11">
        <v>31</v>
      </c>
      <c r="G239" s="11">
        <v>26</v>
      </c>
      <c r="H239" s="11">
        <v>537</v>
      </c>
      <c r="I239" s="11">
        <v>188</v>
      </c>
      <c r="J239" s="11">
        <v>113</v>
      </c>
      <c r="K239" s="11">
        <v>36</v>
      </c>
      <c r="L239" s="16">
        <v>1015</v>
      </c>
      <c r="N239" s="95">
        <v>348989.95</v>
      </c>
      <c r="O239" s="95">
        <v>90436.200000000012</v>
      </c>
      <c r="P239" s="95">
        <v>249920.87999999998</v>
      </c>
      <c r="Q239" s="95">
        <v>402423.71</v>
      </c>
      <c r="R239" s="95">
        <v>107622.06000000001</v>
      </c>
      <c r="S239" s="95">
        <v>548894.54999999993</v>
      </c>
      <c r="T239" s="95">
        <v>379199.76</v>
      </c>
      <c r="U239" s="95">
        <v>635768.51</v>
      </c>
      <c r="V239" s="95">
        <v>700238.52</v>
      </c>
      <c r="W239" s="357">
        <v>3463494.14</v>
      </c>
    </row>
    <row r="240" spans="1:23" x14ac:dyDescent="0.25">
      <c r="A240" s="193">
        <v>743</v>
      </c>
      <c r="B240" s="274" t="s">
        <v>244</v>
      </c>
      <c r="C240" s="9">
        <v>4267</v>
      </c>
      <c r="D240" s="11">
        <v>809</v>
      </c>
      <c r="E240" s="11">
        <v>4526</v>
      </c>
      <c r="F240" s="11">
        <v>2174</v>
      </c>
      <c r="G240" s="11">
        <v>2288</v>
      </c>
      <c r="H240" s="11">
        <v>36934</v>
      </c>
      <c r="I240" s="11">
        <v>7084</v>
      </c>
      <c r="J240" s="11">
        <v>3697</v>
      </c>
      <c r="K240" s="11">
        <v>1509</v>
      </c>
      <c r="L240" s="16">
        <v>63288</v>
      </c>
      <c r="N240" s="95">
        <v>36320490.650000006</v>
      </c>
      <c r="O240" s="95">
        <v>7316288.580000001</v>
      </c>
      <c r="P240" s="95">
        <v>34277027.359999999</v>
      </c>
      <c r="Q240" s="95">
        <v>28221585.34</v>
      </c>
      <c r="R240" s="95">
        <v>9470741.2800000012</v>
      </c>
      <c r="S240" s="95">
        <v>37752088.100000001</v>
      </c>
      <c r="T240" s="95">
        <v>14288569.68</v>
      </c>
      <c r="U240" s="95">
        <v>20800320.190000001</v>
      </c>
      <c r="V240" s="95">
        <v>29351664.629999999</v>
      </c>
      <c r="W240" s="357">
        <v>217798775.81</v>
      </c>
    </row>
    <row r="241" spans="1:23" x14ac:dyDescent="0.25">
      <c r="A241" s="193">
        <v>746</v>
      </c>
      <c r="B241" s="274" t="s">
        <v>245</v>
      </c>
      <c r="C241" s="9">
        <v>434</v>
      </c>
      <c r="D241" s="11">
        <v>90</v>
      </c>
      <c r="E241" s="11">
        <v>598</v>
      </c>
      <c r="F241" s="11">
        <v>281</v>
      </c>
      <c r="G241" s="11">
        <v>244</v>
      </c>
      <c r="H241" s="11">
        <v>2390</v>
      </c>
      <c r="I241" s="11">
        <v>533</v>
      </c>
      <c r="J241" s="11">
        <v>273</v>
      </c>
      <c r="K241" s="11">
        <v>137</v>
      </c>
      <c r="L241" s="16">
        <v>4980</v>
      </c>
      <c r="N241" s="95">
        <v>3694186.3000000003</v>
      </c>
      <c r="O241" s="95">
        <v>813925.8</v>
      </c>
      <c r="P241" s="95">
        <v>4528869.28</v>
      </c>
      <c r="Q241" s="95">
        <v>3647776.21</v>
      </c>
      <c r="R241" s="95">
        <v>1009991.6400000001</v>
      </c>
      <c r="S241" s="95">
        <v>2442938.5</v>
      </c>
      <c r="T241" s="95">
        <v>1075071.6599999999</v>
      </c>
      <c r="U241" s="95">
        <v>1535971.7100000002</v>
      </c>
      <c r="V241" s="95">
        <v>2664796.59</v>
      </c>
      <c r="W241" s="357">
        <v>21413527.690000001</v>
      </c>
    </row>
    <row r="242" spans="1:23" x14ac:dyDescent="0.25">
      <c r="A242" s="193">
        <v>747</v>
      </c>
      <c r="B242" s="274" t="s">
        <v>246</v>
      </c>
      <c r="C242" s="9">
        <v>58</v>
      </c>
      <c r="D242" s="11">
        <v>16</v>
      </c>
      <c r="E242" s="11">
        <v>72</v>
      </c>
      <c r="F242" s="11">
        <v>47</v>
      </c>
      <c r="G242" s="11">
        <v>43</v>
      </c>
      <c r="H242" s="11">
        <v>709</v>
      </c>
      <c r="I242" s="11">
        <v>271</v>
      </c>
      <c r="J242" s="11">
        <v>177</v>
      </c>
      <c r="K242" s="11">
        <v>65</v>
      </c>
      <c r="L242" s="16">
        <v>1458</v>
      </c>
      <c r="N242" s="95">
        <v>493693.10000000003</v>
      </c>
      <c r="O242" s="95">
        <v>144697.92000000001</v>
      </c>
      <c r="P242" s="95">
        <v>545281.91999999993</v>
      </c>
      <c r="Q242" s="95">
        <v>610126.27</v>
      </c>
      <c r="R242" s="95">
        <v>177990.33000000002</v>
      </c>
      <c r="S242" s="95">
        <v>724704.35</v>
      </c>
      <c r="T242" s="95">
        <v>546612.42000000004</v>
      </c>
      <c r="U242" s="95">
        <v>995849.79</v>
      </c>
      <c r="V242" s="95">
        <v>1264319.55</v>
      </c>
      <c r="W242" s="357">
        <v>5503275.6499999994</v>
      </c>
    </row>
    <row r="243" spans="1:23" x14ac:dyDescent="0.25">
      <c r="A243" s="193">
        <v>748</v>
      </c>
      <c r="B243" s="274" t="s">
        <v>247</v>
      </c>
      <c r="C243" s="9">
        <v>417</v>
      </c>
      <c r="D243" s="11">
        <v>77</v>
      </c>
      <c r="E243" s="11">
        <v>512</v>
      </c>
      <c r="F243" s="11">
        <v>237</v>
      </c>
      <c r="G243" s="11">
        <v>204</v>
      </c>
      <c r="H243" s="11">
        <v>2638</v>
      </c>
      <c r="I243" s="11">
        <v>711</v>
      </c>
      <c r="J243" s="11">
        <v>300</v>
      </c>
      <c r="K243" s="11">
        <v>153</v>
      </c>
      <c r="L243" s="16">
        <v>5249</v>
      </c>
      <c r="N243" s="95">
        <v>3549483.1500000004</v>
      </c>
      <c r="O243" s="95">
        <v>696358.74000000011</v>
      </c>
      <c r="P243" s="95">
        <v>3877560.3199999998</v>
      </c>
      <c r="Q243" s="95">
        <v>3076594.17</v>
      </c>
      <c r="R243" s="95">
        <v>844419.24000000011</v>
      </c>
      <c r="S243" s="95">
        <v>2696431.6999999997</v>
      </c>
      <c r="T243" s="95">
        <v>1434101.22</v>
      </c>
      <c r="U243" s="95">
        <v>1687881.0000000002</v>
      </c>
      <c r="V243" s="95">
        <v>2976013.71</v>
      </c>
      <c r="W243" s="357">
        <v>20838843.250000004</v>
      </c>
    </row>
    <row r="244" spans="1:23" x14ac:dyDescent="0.25">
      <c r="A244" s="193">
        <v>749</v>
      </c>
      <c r="B244" s="274" t="s">
        <v>248</v>
      </c>
      <c r="C244" s="9">
        <v>1577</v>
      </c>
      <c r="D244" s="11">
        <v>307</v>
      </c>
      <c r="E244" s="11">
        <v>1874</v>
      </c>
      <c r="F244" s="11">
        <v>871</v>
      </c>
      <c r="G244" s="11">
        <v>870</v>
      </c>
      <c r="H244" s="11">
        <v>11892</v>
      </c>
      <c r="I244" s="11">
        <v>2523</v>
      </c>
      <c r="J244" s="11">
        <v>1344</v>
      </c>
      <c r="K244" s="11">
        <v>416</v>
      </c>
      <c r="L244" s="16">
        <v>21674</v>
      </c>
      <c r="N244" s="95">
        <v>13423345.15</v>
      </c>
      <c r="O244" s="95">
        <v>2776391.3400000003</v>
      </c>
      <c r="P244" s="95">
        <v>14192476.639999999</v>
      </c>
      <c r="Q244" s="95">
        <v>11306808.109999999</v>
      </c>
      <c r="R244" s="95">
        <v>3601199.7</v>
      </c>
      <c r="S244" s="95">
        <v>12155407.799999999</v>
      </c>
      <c r="T244" s="95">
        <v>5088941.46</v>
      </c>
      <c r="U244" s="95">
        <v>7561706.8800000008</v>
      </c>
      <c r="V244" s="95">
        <v>8091645.1200000001</v>
      </c>
      <c r="W244" s="357">
        <v>78197922.200000003</v>
      </c>
    </row>
    <row r="245" spans="1:23" x14ac:dyDescent="0.25">
      <c r="A245" s="193">
        <v>751</v>
      </c>
      <c r="B245" s="274" t="s">
        <v>249</v>
      </c>
      <c r="C245" s="9">
        <v>111</v>
      </c>
      <c r="D245" s="11">
        <v>43</v>
      </c>
      <c r="E245" s="11">
        <v>196</v>
      </c>
      <c r="F245" s="11">
        <v>118</v>
      </c>
      <c r="G245" s="11">
        <v>127</v>
      </c>
      <c r="H245" s="11">
        <v>1485</v>
      </c>
      <c r="I245" s="11">
        <v>559</v>
      </c>
      <c r="J245" s="11">
        <v>318</v>
      </c>
      <c r="K245" s="11">
        <v>88</v>
      </c>
      <c r="L245" s="16">
        <v>3045</v>
      </c>
      <c r="N245" s="95">
        <v>944826.45000000007</v>
      </c>
      <c r="O245" s="95">
        <v>388875.66000000003</v>
      </c>
      <c r="P245" s="95">
        <v>1484378.5599999998</v>
      </c>
      <c r="Q245" s="95">
        <v>1531806.38</v>
      </c>
      <c r="R245" s="95">
        <v>525692.37</v>
      </c>
      <c r="S245" s="95">
        <v>1517892.75</v>
      </c>
      <c r="T245" s="95">
        <v>1127514.18</v>
      </c>
      <c r="U245" s="95">
        <v>1789153.86</v>
      </c>
      <c r="V245" s="95">
        <v>1711694.16</v>
      </c>
      <c r="W245" s="357">
        <v>11021834.369999999</v>
      </c>
    </row>
    <row r="246" spans="1:23" x14ac:dyDescent="0.25">
      <c r="A246" s="193">
        <v>753</v>
      </c>
      <c r="B246" s="274" t="s">
        <v>250</v>
      </c>
      <c r="C246" s="9">
        <v>1330</v>
      </c>
      <c r="D246" s="11">
        <v>245</v>
      </c>
      <c r="E246" s="11">
        <v>1790</v>
      </c>
      <c r="F246" s="11">
        <v>850</v>
      </c>
      <c r="G246" s="11">
        <v>845</v>
      </c>
      <c r="H246" s="11">
        <v>11968</v>
      </c>
      <c r="I246" s="11">
        <v>2122</v>
      </c>
      <c r="J246" s="11">
        <v>1088</v>
      </c>
      <c r="K246" s="11">
        <v>428</v>
      </c>
      <c r="L246" s="16">
        <v>20666</v>
      </c>
      <c r="N246" s="95">
        <v>11320893.500000002</v>
      </c>
      <c r="O246" s="95">
        <v>2215686.9000000004</v>
      </c>
      <c r="P246" s="95">
        <v>13556314.399999999</v>
      </c>
      <c r="Q246" s="95">
        <v>11034198.5</v>
      </c>
      <c r="R246" s="95">
        <v>3497716.95</v>
      </c>
      <c r="S246" s="95">
        <v>12233091.199999999</v>
      </c>
      <c r="T246" s="95">
        <v>4280116.4400000004</v>
      </c>
      <c r="U246" s="95">
        <v>6121381.7600000007</v>
      </c>
      <c r="V246" s="95">
        <v>8325057.96</v>
      </c>
      <c r="W246" s="357">
        <v>72584457.609999999</v>
      </c>
    </row>
    <row r="247" spans="1:23" x14ac:dyDescent="0.25">
      <c r="A247" s="193">
        <v>755</v>
      </c>
      <c r="B247" s="274" t="s">
        <v>251</v>
      </c>
      <c r="C247" s="9">
        <v>375</v>
      </c>
      <c r="D247" s="11">
        <v>70</v>
      </c>
      <c r="E247" s="11">
        <v>549</v>
      </c>
      <c r="F247" s="11">
        <v>267</v>
      </c>
      <c r="G247" s="11">
        <v>225</v>
      </c>
      <c r="H247" s="11">
        <v>3508</v>
      </c>
      <c r="I247" s="11">
        <v>777</v>
      </c>
      <c r="J247" s="11">
        <v>278</v>
      </c>
      <c r="K247" s="11">
        <v>85</v>
      </c>
      <c r="L247" s="16">
        <v>6134</v>
      </c>
      <c r="N247" s="95">
        <v>3191981.2500000005</v>
      </c>
      <c r="O247" s="95">
        <v>633053.4</v>
      </c>
      <c r="P247" s="95">
        <v>4157774.6399999997</v>
      </c>
      <c r="Q247" s="95">
        <v>3466036.4699999997</v>
      </c>
      <c r="R247" s="95">
        <v>931344.75000000012</v>
      </c>
      <c r="S247" s="95">
        <v>3585702.1999999997</v>
      </c>
      <c r="T247" s="95">
        <v>1567224.54</v>
      </c>
      <c r="U247" s="95">
        <v>1564103.06</v>
      </c>
      <c r="V247" s="95">
        <v>1653340.95</v>
      </c>
      <c r="W247" s="357">
        <v>20750561.259999998</v>
      </c>
    </row>
    <row r="248" spans="1:23" x14ac:dyDescent="0.25">
      <c r="A248" s="193">
        <v>758</v>
      </c>
      <c r="B248" s="274" t="s">
        <v>252</v>
      </c>
      <c r="C248" s="9">
        <v>430</v>
      </c>
      <c r="D248" s="11">
        <v>81</v>
      </c>
      <c r="E248" s="11">
        <v>478</v>
      </c>
      <c r="F248" s="11">
        <v>201</v>
      </c>
      <c r="G248" s="11">
        <v>226</v>
      </c>
      <c r="H248" s="11">
        <v>4761</v>
      </c>
      <c r="I248" s="11">
        <v>1288</v>
      </c>
      <c r="J248" s="11">
        <v>738</v>
      </c>
      <c r="K248" s="11">
        <v>241</v>
      </c>
      <c r="L248" s="16">
        <v>8444</v>
      </c>
      <c r="N248" s="95">
        <v>3660138.5000000005</v>
      </c>
      <c r="O248" s="95">
        <v>732533.22000000009</v>
      </c>
      <c r="P248" s="95">
        <v>3620066.08</v>
      </c>
      <c r="Q248" s="95">
        <v>2609263.41</v>
      </c>
      <c r="R248" s="95">
        <v>935484.06</v>
      </c>
      <c r="S248" s="95">
        <v>4866456.1499999994</v>
      </c>
      <c r="T248" s="95">
        <v>2597921.7599999998</v>
      </c>
      <c r="U248" s="95">
        <v>4152187.2600000002</v>
      </c>
      <c r="V248" s="95">
        <v>4687707.87</v>
      </c>
      <c r="W248" s="357">
        <v>27861758.310000002</v>
      </c>
    </row>
    <row r="249" spans="1:23" x14ac:dyDescent="0.25">
      <c r="A249" s="193">
        <v>759</v>
      </c>
      <c r="B249" s="274" t="s">
        <v>253</v>
      </c>
      <c r="C249" s="9">
        <v>128</v>
      </c>
      <c r="D249" s="11">
        <v>31</v>
      </c>
      <c r="E249" s="11">
        <v>129</v>
      </c>
      <c r="F249" s="11">
        <v>67</v>
      </c>
      <c r="G249" s="11">
        <v>76</v>
      </c>
      <c r="H249" s="11">
        <v>1025</v>
      </c>
      <c r="I249" s="11">
        <v>333</v>
      </c>
      <c r="J249" s="11">
        <v>209</v>
      </c>
      <c r="K249" s="11">
        <v>87</v>
      </c>
      <c r="L249" s="16">
        <v>2085</v>
      </c>
      <c r="N249" s="95">
        <v>1089529.6000000001</v>
      </c>
      <c r="O249" s="95">
        <v>280352.22000000003</v>
      </c>
      <c r="P249" s="95">
        <v>976963.44</v>
      </c>
      <c r="Q249" s="95">
        <v>869754.47</v>
      </c>
      <c r="R249" s="95">
        <v>314587.56000000006</v>
      </c>
      <c r="S249" s="95">
        <v>1047703.75</v>
      </c>
      <c r="T249" s="95">
        <v>671667.66</v>
      </c>
      <c r="U249" s="95">
        <v>1175890.4300000002</v>
      </c>
      <c r="V249" s="95">
        <v>1692243.09</v>
      </c>
      <c r="W249" s="357">
        <v>8118692.2199999988</v>
      </c>
    </row>
    <row r="250" spans="1:23" x14ac:dyDescent="0.25">
      <c r="A250" s="193">
        <v>761</v>
      </c>
      <c r="B250" s="274" t="s">
        <v>254</v>
      </c>
      <c r="C250" s="9">
        <v>413</v>
      </c>
      <c r="D250" s="11">
        <v>85</v>
      </c>
      <c r="E250" s="11">
        <v>520</v>
      </c>
      <c r="F250" s="11">
        <v>317</v>
      </c>
      <c r="G250" s="11">
        <v>280</v>
      </c>
      <c r="H250" s="11">
        <v>4432</v>
      </c>
      <c r="I250" s="11">
        <v>1455</v>
      </c>
      <c r="J250" s="11">
        <v>909</v>
      </c>
      <c r="K250" s="11">
        <v>417</v>
      </c>
      <c r="L250" s="16">
        <v>8828</v>
      </c>
      <c r="N250" s="95">
        <v>3515435.35</v>
      </c>
      <c r="O250" s="95">
        <v>768707.70000000007</v>
      </c>
      <c r="P250" s="95">
        <v>3938147.1999999997</v>
      </c>
      <c r="Q250" s="95">
        <v>4115106.9699999997</v>
      </c>
      <c r="R250" s="95">
        <v>1159006.8</v>
      </c>
      <c r="S250" s="95">
        <v>4530168.8</v>
      </c>
      <c r="T250" s="95">
        <v>2934764.1</v>
      </c>
      <c r="U250" s="95">
        <v>5114279.4300000006</v>
      </c>
      <c r="V250" s="95">
        <v>8111096.1899999995</v>
      </c>
      <c r="W250" s="357">
        <v>34186712.539999999</v>
      </c>
    </row>
    <row r="251" spans="1:23" x14ac:dyDescent="0.25">
      <c r="A251" s="193">
        <v>762</v>
      </c>
      <c r="B251" s="274" t="s">
        <v>255</v>
      </c>
      <c r="C251" s="9">
        <v>169</v>
      </c>
      <c r="D251" s="11">
        <v>28</v>
      </c>
      <c r="E251" s="11">
        <v>233</v>
      </c>
      <c r="F251" s="11">
        <v>107</v>
      </c>
      <c r="G251" s="11">
        <v>114</v>
      </c>
      <c r="H251" s="11">
        <v>2057</v>
      </c>
      <c r="I251" s="11">
        <v>701</v>
      </c>
      <c r="J251" s="11">
        <v>385</v>
      </c>
      <c r="K251" s="11">
        <v>173</v>
      </c>
      <c r="L251" s="16">
        <v>3967</v>
      </c>
      <c r="N251" s="95">
        <v>1438519.55</v>
      </c>
      <c r="O251" s="95">
        <v>253221.36000000002</v>
      </c>
      <c r="P251" s="95">
        <v>1764592.88</v>
      </c>
      <c r="Q251" s="95">
        <v>1389010.8699999999</v>
      </c>
      <c r="R251" s="95">
        <v>471881.34</v>
      </c>
      <c r="S251" s="95">
        <v>2102562.5499999998</v>
      </c>
      <c r="T251" s="95">
        <v>1413931.02</v>
      </c>
      <c r="U251" s="95">
        <v>2166113.9500000002</v>
      </c>
      <c r="V251" s="95">
        <v>3365035.11</v>
      </c>
      <c r="W251" s="357">
        <v>14364868.629999999</v>
      </c>
    </row>
    <row r="252" spans="1:23" x14ac:dyDescent="0.25">
      <c r="A252" s="193">
        <v>765</v>
      </c>
      <c r="B252" s="274" t="s">
        <v>256</v>
      </c>
      <c r="C252" s="9">
        <v>599</v>
      </c>
      <c r="D252" s="11">
        <v>97</v>
      </c>
      <c r="E252" s="11">
        <v>678</v>
      </c>
      <c r="F252" s="11">
        <v>365</v>
      </c>
      <c r="G252" s="11">
        <v>351</v>
      </c>
      <c r="H252" s="11">
        <v>5610</v>
      </c>
      <c r="I252" s="11">
        <v>1540</v>
      </c>
      <c r="J252" s="11">
        <v>784</v>
      </c>
      <c r="K252" s="11">
        <v>365</v>
      </c>
      <c r="L252" s="16">
        <v>10389</v>
      </c>
      <c r="N252" s="95">
        <v>5098658.0500000007</v>
      </c>
      <c r="O252" s="95">
        <v>877231.14000000013</v>
      </c>
      <c r="P252" s="95">
        <v>5134738.08</v>
      </c>
      <c r="Q252" s="95">
        <v>4738214.6500000004</v>
      </c>
      <c r="R252" s="95">
        <v>1452897.81</v>
      </c>
      <c r="S252" s="95">
        <v>5734261.5</v>
      </c>
      <c r="T252" s="95">
        <v>3106210.8</v>
      </c>
      <c r="U252" s="95">
        <v>4410995.6800000006</v>
      </c>
      <c r="V252" s="95">
        <v>7099640.5499999998</v>
      </c>
      <c r="W252" s="357">
        <v>37652848.259999998</v>
      </c>
    </row>
    <row r="253" spans="1:23" x14ac:dyDescent="0.25">
      <c r="A253" s="193">
        <v>768</v>
      </c>
      <c r="B253" s="274" t="s">
        <v>257</v>
      </c>
      <c r="C253" s="9">
        <v>73</v>
      </c>
      <c r="D253" s="11">
        <v>11</v>
      </c>
      <c r="E253" s="11">
        <v>88</v>
      </c>
      <c r="F253" s="11">
        <v>73</v>
      </c>
      <c r="G253" s="11">
        <v>65</v>
      </c>
      <c r="H253" s="11">
        <v>1235</v>
      </c>
      <c r="I253" s="11">
        <v>521</v>
      </c>
      <c r="J253" s="11">
        <v>322</v>
      </c>
      <c r="K253" s="11">
        <v>142</v>
      </c>
      <c r="L253" s="16">
        <v>2530</v>
      </c>
      <c r="N253" s="95">
        <v>621372.35000000009</v>
      </c>
      <c r="O253" s="95">
        <v>99479.82</v>
      </c>
      <c r="P253" s="95">
        <v>666455.67999999993</v>
      </c>
      <c r="Q253" s="95">
        <v>947642.92999999993</v>
      </c>
      <c r="R253" s="95">
        <v>269055.15000000002</v>
      </c>
      <c r="S253" s="95">
        <v>1262355.25</v>
      </c>
      <c r="T253" s="95">
        <v>1050867.42</v>
      </c>
      <c r="U253" s="95">
        <v>1811658.9400000002</v>
      </c>
      <c r="V253" s="95">
        <v>2762051.94</v>
      </c>
      <c r="W253" s="357">
        <v>9490939.4800000004</v>
      </c>
    </row>
    <row r="254" spans="1:23" x14ac:dyDescent="0.25">
      <c r="A254" s="193">
        <v>777</v>
      </c>
      <c r="B254" s="274" t="s">
        <v>258</v>
      </c>
      <c r="C254" s="9">
        <v>287</v>
      </c>
      <c r="D254" s="11">
        <v>53</v>
      </c>
      <c r="E254" s="11">
        <v>335</v>
      </c>
      <c r="F254" s="11">
        <v>215</v>
      </c>
      <c r="G254" s="11">
        <v>225</v>
      </c>
      <c r="H254" s="11">
        <v>4003</v>
      </c>
      <c r="I254" s="11">
        <v>1536</v>
      </c>
      <c r="J254" s="11">
        <v>834</v>
      </c>
      <c r="K254" s="11">
        <v>374</v>
      </c>
      <c r="L254" s="16">
        <v>7862</v>
      </c>
      <c r="N254" s="95">
        <v>2442929.6500000004</v>
      </c>
      <c r="O254" s="95">
        <v>479311.86000000004</v>
      </c>
      <c r="P254" s="95">
        <v>2537075.6</v>
      </c>
      <c r="Q254" s="95">
        <v>2791003.15</v>
      </c>
      <c r="R254" s="95">
        <v>931344.75000000012</v>
      </c>
      <c r="S254" s="95">
        <v>4091666.4499999997</v>
      </c>
      <c r="T254" s="95">
        <v>3098142.7199999997</v>
      </c>
      <c r="U254" s="95">
        <v>4692309.1800000006</v>
      </c>
      <c r="V254" s="95">
        <v>7274700.1799999997</v>
      </c>
      <c r="W254" s="357">
        <v>28338483.539999999</v>
      </c>
    </row>
    <row r="255" spans="1:23" x14ac:dyDescent="0.25">
      <c r="A255" s="193">
        <v>778</v>
      </c>
      <c r="B255" s="274" t="s">
        <v>259</v>
      </c>
      <c r="C255" s="9">
        <v>365</v>
      </c>
      <c r="D255" s="11">
        <v>64</v>
      </c>
      <c r="E255" s="11">
        <v>411</v>
      </c>
      <c r="F255" s="11">
        <v>225</v>
      </c>
      <c r="G255" s="11">
        <v>207</v>
      </c>
      <c r="H255" s="11">
        <v>3675</v>
      </c>
      <c r="I255" s="11">
        <v>1189</v>
      </c>
      <c r="J255" s="11">
        <v>699</v>
      </c>
      <c r="K255" s="11">
        <v>310</v>
      </c>
      <c r="L255" s="16">
        <v>7145</v>
      </c>
      <c r="N255" s="95">
        <v>3106861.7500000005</v>
      </c>
      <c r="O255" s="95">
        <v>578791.68000000005</v>
      </c>
      <c r="P255" s="95">
        <v>3112650.96</v>
      </c>
      <c r="Q255" s="95">
        <v>2920817.25</v>
      </c>
      <c r="R255" s="95">
        <v>856837.17</v>
      </c>
      <c r="S255" s="95">
        <v>3756401.25</v>
      </c>
      <c r="T255" s="95">
        <v>2398236.7799999998</v>
      </c>
      <c r="U255" s="95">
        <v>3932762.7300000004</v>
      </c>
      <c r="V255" s="95">
        <v>6029831.7000000002</v>
      </c>
      <c r="W255" s="357">
        <v>26693191.27</v>
      </c>
    </row>
    <row r="256" spans="1:23" x14ac:dyDescent="0.25">
      <c r="A256" s="193">
        <v>781</v>
      </c>
      <c r="B256" s="274" t="s">
        <v>260</v>
      </c>
      <c r="C256" s="9">
        <v>121</v>
      </c>
      <c r="D256" s="11">
        <v>23</v>
      </c>
      <c r="E256" s="11">
        <v>138</v>
      </c>
      <c r="F256" s="11">
        <v>99</v>
      </c>
      <c r="G256" s="11">
        <v>96</v>
      </c>
      <c r="H256" s="11">
        <v>1753</v>
      </c>
      <c r="I256" s="11">
        <v>787</v>
      </c>
      <c r="J256" s="11">
        <v>520</v>
      </c>
      <c r="K256" s="11">
        <v>216</v>
      </c>
      <c r="L256" s="16">
        <v>3753</v>
      </c>
      <c r="N256" s="95">
        <v>1029945.9500000001</v>
      </c>
      <c r="O256" s="95">
        <v>208003.26</v>
      </c>
      <c r="P256" s="95">
        <v>1045123.6799999999</v>
      </c>
      <c r="Q256" s="95">
        <v>1285159.5900000001</v>
      </c>
      <c r="R256" s="95">
        <v>397373.76</v>
      </c>
      <c r="S256" s="95">
        <v>1791828.95</v>
      </c>
      <c r="T256" s="95">
        <v>1587394.74</v>
      </c>
      <c r="U256" s="95">
        <v>2925660.4000000004</v>
      </c>
      <c r="V256" s="95">
        <v>4201431.12</v>
      </c>
      <c r="W256" s="357">
        <v>14471921.449999999</v>
      </c>
    </row>
    <row r="257" spans="1:23" x14ac:dyDescent="0.25">
      <c r="A257" s="193">
        <v>783</v>
      </c>
      <c r="B257" s="274" t="s">
        <v>261</v>
      </c>
      <c r="C257" s="28">
        <v>319</v>
      </c>
      <c r="D257" s="28">
        <v>59</v>
      </c>
      <c r="E257" s="28">
        <v>399</v>
      </c>
      <c r="F257" s="28">
        <v>207</v>
      </c>
      <c r="G257" s="28">
        <v>202</v>
      </c>
      <c r="H257" s="28">
        <v>3588</v>
      </c>
      <c r="I257" s="28">
        <v>1142</v>
      </c>
      <c r="J257" s="28">
        <v>615</v>
      </c>
      <c r="K257" s="28">
        <v>280</v>
      </c>
      <c r="L257" s="16">
        <v>6811</v>
      </c>
      <c r="N257" s="95">
        <v>2715312.0500000003</v>
      </c>
      <c r="O257" s="95">
        <v>533573.58000000007</v>
      </c>
      <c r="P257" s="95">
        <v>3021770.6399999997</v>
      </c>
      <c r="Q257" s="95">
        <v>2687151.87</v>
      </c>
      <c r="R257" s="95">
        <v>836140.62000000011</v>
      </c>
      <c r="S257" s="95">
        <v>3667474.1999999997</v>
      </c>
      <c r="T257" s="95">
        <v>2303436.84</v>
      </c>
      <c r="U257" s="95">
        <v>3460156.0500000003</v>
      </c>
      <c r="V257" s="95">
        <v>5446299.5999999996</v>
      </c>
      <c r="W257" s="357">
        <v>24671315.450000003</v>
      </c>
    </row>
    <row r="258" spans="1:23" x14ac:dyDescent="0.25">
      <c r="A258" s="193">
        <v>785</v>
      </c>
      <c r="B258" s="274" t="s">
        <v>262</v>
      </c>
      <c r="C258" s="9">
        <v>117</v>
      </c>
      <c r="D258" s="11">
        <v>19</v>
      </c>
      <c r="E258" s="11">
        <v>148</v>
      </c>
      <c r="F258" s="11">
        <v>94</v>
      </c>
      <c r="G258" s="11">
        <v>94</v>
      </c>
      <c r="H258" s="11">
        <v>1386</v>
      </c>
      <c r="I258" s="11">
        <v>541</v>
      </c>
      <c r="J258" s="11">
        <v>338</v>
      </c>
      <c r="K258" s="11">
        <v>132</v>
      </c>
      <c r="L258" s="16">
        <v>2869</v>
      </c>
      <c r="N258" s="95">
        <v>995898.15000000014</v>
      </c>
      <c r="O258" s="95">
        <v>171828.78000000003</v>
      </c>
      <c r="P258" s="95">
        <v>1120857.28</v>
      </c>
      <c r="Q258" s="95">
        <v>1220252.54</v>
      </c>
      <c r="R258" s="95">
        <v>389095.14</v>
      </c>
      <c r="S258" s="95">
        <v>1416699.9</v>
      </c>
      <c r="T258" s="95">
        <v>1091207.82</v>
      </c>
      <c r="U258" s="95">
        <v>1901679.2600000002</v>
      </c>
      <c r="V258" s="95">
        <v>2567541.2399999998</v>
      </c>
      <c r="W258" s="357">
        <v>10875060.110000001</v>
      </c>
    </row>
    <row r="259" spans="1:23" x14ac:dyDescent="0.25">
      <c r="A259" s="193">
        <v>790</v>
      </c>
      <c r="B259" s="274" t="s">
        <v>263</v>
      </c>
      <c r="C259" s="9">
        <v>1275</v>
      </c>
      <c r="D259" s="11">
        <v>264</v>
      </c>
      <c r="E259" s="11">
        <v>1617</v>
      </c>
      <c r="F259" s="11">
        <v>821</v>
      </c>
      <c r="G259" s="11">
        <v>825</v>
      </c>
      <c r="H259" s="11">
        <v>12839</v>
      </c>
      <c r="I259" s="11">
        <v>3857</v>
      </c>
      <c r="J259" s="11">
        <v>2144</v>
      </c>
      <c r="K259" s="11">
        <v>1009</v>
      </c>
      <c r="L259" s="16">
        <v>24651</v>
      </c>
      <c r="N259" s="95">
        <v>10852736.25</v>
      </c>
      <c r="O259" s="95">
        <v>2387515.6800000002</v>
      </c>
      <c r="P259" s="95">
        <v>12246123.119999999</v>
      </c>
      <c r="Q259" s="95">
        <v>10657737.609999999</v>
      </c>
      <c r="R259" s="95">
        <v>3414930.7500000005</v>
      </c>
      <c r="S259" s="95">
        <v>13123383.85</v>
      </c>
      <c r="T259" s="95">
        <v>7779646.1399999997</v>
      </c>
      <c r="U259" s="95">
        <v>12062722.880000001</v>
      </c>
      <c r="V259" s="95">
        <v>19626129.629999999</v>
      </c>
      <c r="W259" s="357">
        <v>92150925.909999996</v>
      </c>
    </row>
    <row r="260" spans="1:23" x14ac:dyDescent="0.25">
      <c r="A260" s="193">
        <v>791</v>
      </c>
      <c r="B260" s="274" t="s">
        <v>264</v>
      </c>
      <c r="C260" s="9">
        <v>273</v>
      </c>
      <c r="D260" s="11">
        <v>47</v>
      </c>
      <c r="E260" s="11">
        <v>365</v>
      </c>
      <c r="F260" s="11">
        <v>184</v>
      </c>
      <c r="G260" s="11">
        <v>159</v>
      </c>
      <c r="H260" s="11">
        <v>2681</v>
      </c>
      <c r="I260" s="11">
        <v>823</v>
      </c>
      <c r="J260" s="11">
        <v>525</v>
      </c>
      <c r="K260" s="11">
        <v>244</v>
      </c>
      <c r="L260" s="16">
        <v>5301</v>
      </c>
      <c r="N260" s="95">
        <v>2323762.35</v>
      </c>
      <c r="O260" s="95">
        <v>425050.14</v>
      </c>
      <c r="P260" s="95">
        <v>2764276.4</v>
      </c>
      <c r="Q260" s="95">
        <v>2388579.44</v>
      </c>
      <c r="R260" s="95">
        <v>658150.29</v>
      </c>
      <c r="S260" s="95">
        <v>2740384.15</v>
      </c>
      <c r="T260" s="95">
        <v>1660007.46</v>
      </c>
      <c r="U260" s="95">
        <v>2953791.75</v>
      </c>
      <c r="V260" s="95">
        <v>4746061.08</v>
      </c>
      <c r="W260" s="357">
        <v>20660063.060000002</v>
      </c>
    </row>
    <row r="261" spans="1:23" x14ac:dyDescent="0.25">
      <c r="A261" s="193">
        <v>831</v>
      </c>
      <c r="B261" s="274" t="s">
        <v>265</v>
      </c>
      <c r="C261" s="9">
        <v>254</v>
      </c>
      <c r="D261" s="11">
        <v>45</v>
      </c>
      <c r="E261" s="11">
        <v>346</v>
      </c>
      <c r="F261" s="11">
        <v>189</v>
      </c>
      <c r="G261" s="11">
        <v>169</v>
      </c>
      <c r="H261" s="11">
        <v>2562</v>
      </c>
      <c r="I261" s="11">
        <v>683</v>
      </c>
      <c r="J261" s="11">
        <v>350</v>
      </c>
      <c r="K261" s="11">
        <v>117</v>
      </c>
      <c r="L261" s="16">
        <v>4715</v>
      </c>
      <c r="N261" s="95">
        <v>2162035.3000000003</v>
      </c>
      <c r="O261" s="95">
        <v>406962.9</v>
      </c>
      <c r="P261" s="95">
        <v>2620382.56</v>
      </c>
      <c r="Q261" s="95">
        <v>2453486.4899999998</v>
      </c>
      <c r="R261" s="95">
        <v>699543.39</v>
      </c>
      <c r="S261" s="95">
        <v>2618748.2999999998</v>
      </c>
      <c r="T261" s="95">
        <v>1377624.66</v>
      </c>
      <c r="U261" s="95">
        <v>1969194.5000000002</v>
      </c>
      <c r="V261" s="95">
        <v>2275775.19</v>
      </c>
      <c r="W261" s="357">
        <v>16583753.289999999</v>
      </c>
    </row>
    <row r="262" spans="1:23" x14ac:dyDescent="0.25">
      <c r="A262" s="193">
        <v>832</v>
      </c>
      <c r="B262" s="274" t="s">
        <v>266</v>
      </c>
      <c r="C262" s="9">
        <v>182</v>
      </c>
      <c r="D262" s="11">
        <v>39</v>
      </c>
      <c r="E262" s="11">
        <v>282</v>
      </c>
      <c r="F262" s="11">
        <v>143</v>
      </c>
      <c r="G262" s="11">
        <v>145</v>
      </c>
      <c r="H262" s="11">
        <v>2077</v>
      </c>
      <c r="I262" s="11">
        <v>627</v>
      </c>
      <c r="J262" s="11">
        <v>398</v>
      </c>
      <c r="K262" s="11">
        <v>131</v>
      </c>
      <c r="L262" s="16">
        <v>4024</v>
      </c>
      <c r="N262" s="95">
        <v>1549174.9000000001</v>
      </c>
      <c r="O262" s="95">
        <v>352701.18000000005</v>
      </c>
      <c r="P262" s="95">
        <v>2135687.52</v>
      </c>
      <c r="Q262" s="95">
        <v>1856341.63</v>
      </c>
      <c r="R262" s="95">
        <v>600199.95000000007</v>
      </c>
      <c r="S262" s="95">
        <v>2123005.5499999998</v>
      </c>
      <c r="T262" s="95">
        <v>1264671.54</v>
      </c>
      <c r="U262" s="95">
        <v>2239255.46</v>
      </c>
      <c r="V262" s="95">
        <v>2548090.17</v>
      </c>
      <c r="W262" s="357">
        <v>14669127.9</v>
      </c>
    </row>
    <row r="263" spans="1:23" x14ac:dyDescent="0.25">
      <c r="A263" s="193">
        <v>833</v>
      </c>
      <c r="B263" s="274" t="s">
        <v>267</v>
      </c>
      <c r="C263" s="9">
        <v>83</v>
      </c>
      <c r="D263" s="11">
        <v>18</v>
      </c>
      <c r="E263" s="11">
        <v>99</v>
      </c>
      <c r="F263" s="11">
        <v>45</v>
      </c>
      <c r="G263" s="11">
        <v>32</v>
      </c>
      <c r="H263" s="11">
        <v>852</v>
      </c>
      <c r="I263" s="11">
        <v>301</v>
      </c>
      <c r="J263" s="11">
        <v>145</v>
      </c>
      <c r="K263" s="11">
        <v>87</v>
      </c>
      <c r="L263" s="16">
        <v>1662</v>
      </c>
      <c r="N263" s="95">
        <v>706491.85000000009</v>
      </c>
      <c r="O263" s="95">
        <v>162785.16</v>
      </c>
      <c r="P263" s="95">
        <v>749762.64</v>
      </c>
      <c r="Q263" s="95">
        <v>584163.44999999995</v>
      </c>
      <c r="R263" s="95">
        <v>132457.92000000001</v>
      </c>
      <c r="S263" s="95">
        <v>870871.79999999993</v>
      </c>
      <c r="T263" s="95">
        <v>607123.02</v>
      </c>
      <c r="U263" s="95">
        <v>815809.15</v>
      </c>
      <c r="V263" s="95">
        <v>1692243.09</v>
      </c>
      <c r="W263" s="357">
        <v>6321708.0800000001</v>
      </c>
    </row>
    <row r="264" spans="1:23" x14ac:dyDescent="0.25">
      <c r="A264" s="193">
        <v>834</v>
      </c>
      <c r="B264" s="274" t="s">
        <v>268</v>
      </c>
      <c r="C264" s="9">
        <v>302</v>
      </c>
      <c r="D264" s="11">
        <v>46</v>
      </c>
      <c r="E264" s="11">
        <v>443</v>
      </c>
      <c r="F264" s="11">
        <v>227</v>
      </c>
      <c r="G264" s="11">
        <v>219</v>
      </c>
      <c r="H264" s="11">
        <v>3268</v>
      </c>
      <c r="I264" s="11">
        <v>902</v>
      </c>
      <c r="J264" s="11">
        <v>455</v>
      </c>
      <c r="K264" s="11">
        <v>219</v>
      </c>
      <c r="L264" s="16">
        <v>6081</v>
      </c>
      <c r="N264" s="95">
        <v>2570608.9000000004</v>
      </c>
      <c r="O264" s="95">
        <v>416006.52</v>
      </c>
      <c r="P264" s="95">
        <v>3354998.48</v>
      </c>
      <c r="Q264" s="95">
        <v>2946780.07</v>
      </c>
      <c r="R264" s="95">
        <v>906508.89000000013</v>
      </c>
      <c r="S264" s="95">
        <v>3340386.1999999997</v>
      </c>
      <c r="T264" s="95">
        <v>1819352.04</v>
      </c>
      <c r="U264" s="95">
        <v>2559952.85</v>
      </c>
      <c r="V264" s="95">
        <v>4259784.33</v>
      </c>
      <c r="W264" s="357">
        <v>22174378.280000001</v>
      </c>
    </row>
    <row r="265" spans="1:23" x14ac:dyDescent="0.25">
      <c r="A265" s="193">
        <v>837</v>
      </c>
      <c r="B265" s="274" t="s">
        <v>269</v>
      </c>
      <c r="C265" s="9">
        <v>13283</v>
      </c>
      <c r="D265" s="11">
        <v>2374</v>
      </c>
      <c r="E265" s="11">
        <v>12653</v>
      </c>
      <c r="F265" s="11">
        <v>5669</v>
      </c>
      <c r="G265" s="11">
        <v>6110</v>
      </c>
      <c r="H265" s="11">
        <v>150643</v>
      </c>
      <c r="I265" s="11">
        <v>24967</v>
      </c>
      <c r="J265" s="11">
        <v>13701</v>
      </c>
      <c r="K265" s="11">
        <v>5839</v>
      </c>
      <c r="L265" s="16">
        <v>235239</v>
      </c>
      <c r="N265" s="95">
        <v>113064231.85000001</v>
      </c>
      <c r="O265" s="95">
        <v>21469553.880000003</v>
      </c>
      <c r="P265" s="95">
        <v>95825724.079999998</v>
      </c>
      <c r="Q265" s="95">
        <v>73591613.290000007</v>
      </c>
      <c r="R265" s="95">
        <v>25291184.100000001</v>
      </c>
      <c r="S265" s="95">
        <v>153979742.44999999</v>
      </c>
      <c r="T265" s="95">
        <v>50358938.339999996</v>
      </c>
      <c r="U265" s="95">
        <v>77085525.270000011</v>
      </c>
      <c r="V265" s="95">
        <v>113574797.73</v>
      </c>
      <c r="W265" s="357">
        <v>724241310.99000001</v>
      </c>
    </row>
    <row r="266" spans="1:23" x14ac:dyDescent="0.25">
      <c r="A266" s="193">
        <v>844</v>
      </c>
      <c r="B266" s="274" t="s">
        <v>270</v>
      </c>
      <c r="C266" s="9">
        <v>53</v>
      </c>
      <c r="D266" s="11">
        <v>17</v>
      </c>
      <c r="E266" s="11">
        <v>56</v>
      </c>
      <c r="F266" s="11">
        <v>40</v>
      </c>
      <c r="G266" s="11">
        <v>42</v>
      </c>
      <c r="H266" s="11">
        <v>784</v>
      </c>
      <c r="I266" s="11">
        <v>316</v>
      </c>
      <c r="J266" s="11">
        <v>169</v>
      </c>
      <c r="K266" s="11">
        <v>90</v>
      </c>
      <c r="L266" s="16">
        <v>1567</v>
      </c>
      <c r="N266" s="95">
        <v>451133.35000000003</v>
      </c>
      <c r="O266" s="95">
        <v>153741.54</v>
      </c>
      <c r="P266" s="95">
        <v>424108.16</v>
      </c>
      <c r="Q266" s="95">
        <v>519256.4</v>
      </c>
      <c r="R266" s="95">
        <v>173851.02000000002</v>
      </c>
      <c r="S266" s="95">
        <v>801365.6</v>
      </c>
      <c r="T266" s="95">
        <v>637378.31999999995</v>
      </c>
      <c r="U266" s="95">
        <v>950839.63000000012</v>
      </c>
      <c r="V266" s="95">
        <v>1750596.3</v>
      </c>
      <c r="W266" s="357">
        <v>5862270.3200000003</v>
      </c>
    </row>
    <row r="267" spans="1:23" x14ac:dyDescent="0.25">
      <c r="A267" s="193">
        <v>845</v>
      </c>
      <c r="B267" s="274" t="s">
        <v>271</v>
      </c>
      <c r="C267" s="9">
        <v>205</v>
      </c>
      <c r="D267" s="11">
        <v>23</v>
      </c>
      <c r="E267" s="11">
        <v>194</v>
      </c>
      <c r="F267" s="11">
        <v>109</v>
      </c>
      <c r="G267" s="11">
        <v>96</v>
      </c>
      <c r="H267" s="11">
        <v>1566</v>
      </c>
      <c r="I267" s="11">
        <v>433</v>
      </c>
      <c r="J267" s="11">
        <v>306</v>
      </c>
      <c r="K267" s="11">
        <v>130</v>
      </c>
      <c r="L267" s="16">
        <v>3062</v>
      </c>
      <c r="N267" s="95">
        <v>1744949.7500000002</v>
      </c>
      <c r="O267" s="95">
        <v>208003.26</v>
      </c>
      <c r="P267" s="95">
        <v>1469231.8399999999</v>
      </c>
      <c r="Q267" s="95">
        <v>1414973.69</v>
      </c>
      <c r="R267" s="95">
        <v>397373.76</v>
      </c>
      <c r="S267" s="95">
        <v>1600686.9</v>
      </c>
      <c r="T267" s="95">
        <v>873369.66</v>
      </c>
      <c r="U267" s="95">
        <v>1721638.62</v>
      </c>
      <c r="V267" s="95">
        <v>2528639.1</v>
      </c>
      <c r="W267" s="357">
        <v>11958866.58</v>
      </c>
    </row>
    <row r="268" spans="1:23" x14ac:dyDescent="0.25">
      <c r="A268" s="193">
        <v>846</v>
      </c>
      <c r="B268" s="274" t="s">
        <v>272</v>
      </c>
      <c r="C268" s="9">
        <v>249</v>
      </c>
      <c r="D268" s="11">
        <v>52</v>
      </c>
      <c r="E268" s="11">
        <v>329</v>
      </c>
      <c r="F268" s="11">
        <v>171</v>
      </c>
      <c r="G268" s="11">
        <v>181</v>
      </c>
      <c r="H268" s="11">
        <v>2513</v>
      </c>
      <c r="I268" s="11">
        <v>875</v>
      </c>
      <c r="J268" s="11">
        <v>534</v>
      </c>
      <c r="K268" s="11">
        <v>254</v>
      </c>
      <c r="L268" s="16">
        <v>5158</v>
      </c>
      <c r="N268" s="95">
        <v>2119475.5500000003</v>
      </c>
      <c r="O268" s="95">
        <v>470268.24000000005</v>
      </c>
      <c r="P268" s="95">
        <v>2491635.44</v>
      </c>
      <c r="Q268" s="95">
        <v>2219821.11</v>
      </c>
      <c r="R268" s="95">
        <v>749215.1100000001</v>
      </c>
      <c r="S268" s="95">
        <v>2568662.9499999997</v>
      </c>
      <c r="T268" s="95">
        <v>1764892.5</v>
      </c>
      <c r="U268" s="95">
        <v>3004428.18</v>
      </c>
      <c r="V268" s="95">
        <v>4940571.78</v>
      </c>
      <c r="W268" s="357">
        <v>20328970.859999999</v>
      </c>
    </row>
    <row r="269" spans="1:23" x14ac:dyDescent="0.25">
      <c r="A269" s="193">
        <v>848</v>
      </c>
      <c r="B269" s="274" t="s">
        <v>273</v>
      </c>
      <c r="C269" s="9">
        <v>212</v>
      </c>
      <c r="D269" s="11">
        <v>41</v>
      </c>
      <c r="E269" s="11">
        <v>242</v>
      </c>
      <c r="F269" s="11">
        <v>113</v>
      </c>
      <c r="G269" s="11">
        <v>137</v>
      </c>
      <c r="H269" s="11">
        <v>2334</v>
      </c>
      <c r="I269" s="11">
        <v>797</v>
      </c>
      <c r="J269" s="11">
        <v>435</v>
      </c>
      <c r="K269" s="11">
        <v>171</v>
      </c>
      <c r="L269" s="16">
        <v>4482</v>
      </c>
      <c r="N269" s="95">
        <v>1804533.4000000001</v>
      </c>
      <c r="O269" s="95">
        <v>370788.42000000004</v>
      </c>
      <c r="P269" s="95">
        <v>1832753.1199999999</v>
      </c>
      <c r="Q269" s="95">
        <v>1466899.33</v>
      </c>
      <c r="R269" s="95">
        <v>567085.47000000009</v>
      </c>
      <c r="S269" s="95">
        <v>2385698.1</v>
      </c>
      <c r="T269" s="95">
        <v>1607564.94</v>
      </c>
      <c r="U269" s="95">
        <v>2447427.4500000002</v>
      </c>
      <c r="V269" s="95">
        <v>3326132.9699999997</v>
      </c>
      <c r="W269" s="357">
        <v>15808883.199999999</v>
      </c>
    </row>
    <row r="270" spans="1:23" x14ac:dyDescent="0.25">
      <c r="A270" s="193">
        <v>849</v>
      </c>
      <c r="B270" s="274" t="s">
        <v>274</v>
      </c>
      <c r="C270" s="9">
        <v>210</v>
      </c>
      <c r="D270" s="11">
        <v>30</v>
      </c>
      <c r="E270" s="11">
        <v>264</v>
      </c>
      <c r="F270" s="11">
        <v>140</v>
      </c>
      <c r="G270" s="11">
        <v>129</v>
      </c>
      <c r="H270" s="11">
        <v>1516</v>
      </c>
      <c r="I270" s="11">
        <v>451</v>
      </c>
      <c r="J270" s="11">
        <v>261</v>
      </c>
      <c r="K270" s="11">
        <v>111</v>
      </c>
      <c r="L270" s="16">
        <v>3112</v>
      </c>
      <c r="N270" s="95">
        <v>1787509.5000000002</v>
      </c>
      <c r="O270" s="95">
        <v>271308.60000000003</v>
      </c>
      <c r="P270" s="95">
        <v>1999367.0399999998</v>
      </c>
      <c r="Q270" s="95">
        <v>1817397.4</v>
      </c>
      <c r="R270" s="95">
        <v>533970.99000000011</v>
      </c>
      <c r="S270" s="95">
        <v>1549579.4</v>
      </c>
      <c r="T270" s="95">
        <v>909676.02</v>
      </c>
      <c r="U270" s="95">
        <v>1468456.4700000002</v>
      </c>
      <c r="V270" s="95">
        <v>2159068.77</v>
      </c>
      <c r="W270" s="357">
        <v>12496334.189999999</v>
      </c>
    </row>
    <row r="271" spans="1:23" x14ac:dyDescent="0.25">
      <c r="A271" s="193">
        <v>850</v>
      </c>
      <c r="B271" s="274" t="s">
        <v>275</v>
      </c>
      <c r="C271" s="9">
        <v>145</v>
      </c>
      <c r="D271" s="11">
        <v>34</v>
      </c>
      <c r="E271" s="11">
        <v>218</v>
      </c>
      <c r="F271" s="11">
        <v>87</v>
      </c>
      <c r="G271" s="11">
        <v>66</v>
      </c>
      <c r="H271" s="11">
        <v>1209</v>
      </c>
      <c r="I271" s="11">
        <v>380</v>
      </c>
      <c r="J271" s="11">
        <v>195</v>
      </c>
      <c r="K271" s="11">
        <v>72</v>
      </c>
      <c r="L271" s="16">
        <v>2406</v>
      </c>
      <c r="N271" s="95">
        <v>1234232.75</v>
      </c>
      <c r="O271" s="95">
        <v>307483.08</v>
      </c>
      <c r="P271" s="95">
        <v>1650992.48</v>
      </c>
      <c r="Q271" s="95">
        <v>1129382.67</v>
      </c>
      <c r="R271" s="95">
        <v>273194.46000000002</v>
      </c>
      <c r="S271" s="95">
        <v>1235779.3499999999</v>
      </c>
      <c r="T271" s="95">
        <v>766467.6</v>
      </c>
      <c r="U271" s="95">
        <v>1097122.6500000001</v>
      </c>
      <c r="V271" s="95">
        <v>1400477.04</v>
      </c>
      <c r="W271" s="357">
        <v>9095132.0800000001</v>
      </c>
    </row>
    <row r="272" spans="1:23" x14ac:dyDescent="0.25">
      <c r="A272" s="193">
        <v>851</v>
      </c>
      <c r="B272" s="274" t="s">
        <v>276</v>
      </c>
      <c r="C272" s="9">
        <v>1323</v>
      </c>
      <c r="D272" s="11">
        <v>254</v>
      </c>
      <c r="E272" s="11">
        <v>1679</v>
      </c>
      <c r="F272" s="11">
        <v>842</v>
      </c>
      <c r="G272" s="11">
        <v>817</v>
      </c>
      <c r="H272" s="11">
        <v>12016</v>
      </c>
      <c r="I272" s="11">
        <v>3033</v>
      </c>
      <c r="J272" s="11">
        <v>1358</v>
      </c>
      <c r="K272" s="11">
        <v>553</v>
      </c>
      <c r="L272" s="16">
        <v>21875</v>
      </c>
      <c r="N272" s="95">
        <v>11261309.850000001</v>
      </c>
      <c r="O272" s="95">
        <v>2297079.48</v>
      </c>
      <c r="P272" s="95">
        <v>12715671.439999999</v>
      </c>
      <c r="Q272" s="95">
        <v>10930347.220000001</v>
      </c>
      <c r="R272" s="95">
        <v>3381816.2700000005</v>
      </c>
      <c r="S272" s="95">
        <v>12282154.4</v>
      </c>
      <c r="T272" s="95">
        <v>6117621.6600000001</v>
      </c>
      <c r="U272" s="95">
        <v>7640474.6600000001</v>
      </c>
      <c r="V272" s="95">
        <v>10756441.709999999</v>
      </c>
      <c r="W272" s="357">
        <v>77382916.689999998</v>
      </c>
    </row>
    <row r="273" spans="1:23" x14ac:dyDescent="0.25">
      <c r="A273" s="193">
        <v>853</v>
      </c>
      <c r="B273" s="274" t="s">
        <v>277</v>
      </c>
      <c r="C273" s="9">
        <v>10244</v>
      </c>
      <c r="D273" s="11">
        <v>1655</v>
      </c>
      <c r="E273" s="11">
        <v>9621</v>
      </c>
      <c r="F273" s="11">
        <v>4465</v>
      </c>
      <c r="G273" s="11">
        <v>4881</v>
      </c>
      <c r="H273" s="11">
        <v>121060</v>
      </c>
      <c r="I273" s="11">
        <v>22019</v>
      </c>
      <c r="J273" s="11">
        <v>11856</v>
      </c>
      <c r="K273" s="11">
        <v>5530</v>
      </c>
      <c r="L273" s="16">
        <v>191331</v>
      </c>
      <c r="N273" s="95">
        <v>87196415.800000012</v>
      </c>
      <c r="O273" s="95">
        <v>14967191.100000001</v>
      </c>
      <c r="P273" s="95">
        <v>72863296.560000002</v>
      </c>
      <c r="Q273" s="95">
        <v>57961995.649999999</v>
      </c>
      <c r="R273" s="95">
        <v>20203972.110000003</v>
      </c>
      <c r="S273" s="95">
        <v>123741479</v>
      </c>
      <c r="T273" s="95">
        <v>44412763.380000003</v>
      </c>
      <c r="U273" s="95">
        <v>66705057.120000005</v>
      </c>
      <c r="V273" s="95">
        <v>107564417.09999999</v>
      </c>
      <c r="W273" s="357">
        <v>595616587.82000005</v>
      </c>
    </row>
    <row r="274" spans="1:23" x14ac:dyDescent="0.25">
      <c r="A274" s="193">
        <v>854</v>
      </c>
      <c r="B274" s="274" t="s">
        <v>278</v>
      </c>
      <c r="C274" s="9">
        <v>116</v>
      </c>
      <c r="D274" s="11">
        <v>21</v>
      </c>
      <c r="E274" s="11">
        <v>117</v>
      </c>
      <c r="F274" s="11">
        <v>94</v>
      </c>
      <c r="G274" s="11">
        <v>78</v>
      </c>
      <c r="H274" s="11">
        <v>1675</v>
      </c>
      <c r="I274" s="11">
        <v>714</v>
      </c>
      <c r="J274" s="11">
        <v>439</v>
      </c>
      <c r="K274" s="11">
        <v>184</v>
      </c>
      <c r="L274" s="16">
        <v>3438</v>
      </c>
      <c r="N274" s="95">
        <v>987386.20000000007</v>
      </c>
      <c r="O274" s="95">
        <v>189916.02000000002</v>
      </c>
      <c r="P274" s="95">
        <v>886083.12</v>
      </c>
      <c r="Q274" s="95">
        <v>1220252.54</v>
      </c>
      <c r="R274" s="95">
        <v>322866.18000000005</v>
      </c>
      <c r="S274" s="95">
        <v>1712101.25</v>
      </c>
      <c r="T274" s="95">
        <v>1440152.28</v>
      </c>
      <c r="U274" s="95">
        <v>2469932.5300000003</v>
      </c>
      <c r="V274" s="95">
        <v>3578996.88</v>
      </c>
      <c r="W274" s="357">
        <v>12807687</v>
      </c>
    </row>
    <row r="275" spans="1:23" x14ac:dyDescent="0.25">
      <c r="A275" s="193">
        <v>857</v>
      </c>
      <c r="B275" s="274" t="s">
        <v>279</v>
      </c>
      <c r="C275" s="9">
        <v>82</v>
      </c>
      <c r="D275" s="11">
        <v>22</v>
      </c>
      <c r="E275" s="11">
        <v>115</v>
      </c>
      <c r="F275" s="11">
        <v>69</v>
      </c>
      <c r="G275" s="11">
        <v>69</v>
      </c>
      <c r="H275" s="11">
        <v>1315</v>
      </c>
      <c r="I275" s="11">
        <v>501</v>
      </c>
      <c r="J275" s="11">
        <v>274</v>
      </c>
      <c r="K275" s="11">
        <v>104</v>
      </c>
      <c r="L275" s="16">
        <v>2551</v>
      </c>
      <c r="N275" s="95">
        <v>697979.9</v>
      </c>
      <c r="O275" s="95">
        <v>198959.64</v>
      </c>
      <c r="P275" s="95">
        <v>870936.39999999991</v>
      </c>
      <c r="Q275" s="95">
        <v>895717.29</v>
      </c>
      <c r="R275" s="95">
        <v>285612.39</v>
      </c>
      <c r="S275" s="95">
        <v>1344127.25</v>
      </c>
      <c r="T275" s="95">
        <v>1010527.02</v>
      </c>
      <c r="U275" s="95">
        <v>1541597.9800000002</v>
      </c>
      <c r="V275" s="95">
        <v>2022911.28</v>
      </c>
      <c r="W275" s="357">
        <v>8868369.1500000004</v>
      </c>
    </row>
    <row r="276" spans="1:23" x14ac:dyDescent="0.25">
      <c r="A276" s="193">
        <v>858</v>
      </c>
      <c r="B276" s="274" t="s">
        <v>280</v>
      </c>
      <c r="C276" s="9">
        <v>2317</v>
      </c>
      <c r="D276" s="11">
        <v>509</v>
      </c>
      <c r="E276" s="11">
        <v>3333</v>
      </c>
      <c r="F276" s="11">
        <v>1738</v>
      </c>
      <c r="G276" s="11">
        <v>1646</v>
      </c>
      <c r="H276" s="11">
        <v>22365</v>
      </c>
      <c r="I276" s="11">
        <v>4287</v>
      </c>
      <c r="J276" s="11">
        <v>1893</v>
      </c>
      <c r="K276" s="11">
        <v>576</v>
      </c>
      <c r="L276" s="16">
        <v>38664</v>
      </c>
      <c r="N276" s="95">
        <v>19722188.150000002</v>
      </c>
      <c r="O276" s="95">
        <v>4603202.58</v>
      </c>
      <c r="P276" s="95">
        <v>25242008.879999999</v>
      </c>
      <c r="Q276" s="95">
        <v>22561690.579999998</v>
      </c>
      <c r="R276" s="95">
        <v>6813304.2600000007</v>
      </c>
      <c r="S276" s="95">
        <v>22860384.75</v>
      </c>
      <c r="T276" s="95">
        <v>8646964.7400000002</v>
      </c>
      <c r="U276" s="95">
        <v>10650529.110000001</v>
      </c>
      <c r="V276" s="95">
        <v>11203816.32</v>
      </c>
      <c r="W276" s="357">
        <v>132304089.37</v>
      </c>
    </row>
    <row r="277" spans="1:23" x14ac:dyDescent="0.25">
      <c r="A277" s="193">
        <v>859</v>
      </c>
      <c r="B277" s="274" t="s">
        <v>281</v>
      </c>
      <c r="C277" s="9">
        <v>753</v>
      </c>
      <c r="D277" s="11">
        <v>168</v>
      </c>
      <c r="E277" s="11">
        <v>956</v>
      </c>
      <c r="F277" s="11">
        <v>378</v>
      </c>
      <c r="G277" s="11">
        <v>326</v>
      </c>
      <c r="H277" s="11">
        <v>3322</v>
      </c>
      <c r="I277" s="11">
        <v>491</v>
      </c>
      <c r="J277" s="11">
        <v>259</v>
      </c>
      <c r="K277" s="11">
        <v>105</v>
      </c>
      <c r="L277" s="16">
        <v>6758</v>
      </c>
      <c r="N277" s="95">
        <v>6409498.3500000006</v>
      </c>
      <c r="O277" s="95">
        <v>1519328.1600000001</v>
      </c>
      <c r="P277" s="95">
        <v>7240132.1600000001</v>
      </c>
      <c r="Q277" s="95">
        <v>4906972.9799999995</v>
      </c>
      <c r="R277" s="95">
        <v>1349415.06</v>
      </c>
      <c r="S277" s="95">
        <v>3395582.3</v>
      </c>
      <c r="T277" s="95">
        <v>990356.82</v>
      </c>
      <c r="U277" s="95">
        <v>1457203.9300000002</v>
      </c>
      <c r="V277" s="95">
        <v>2042362.3499999999</v>
      </c>
      <c r="W277" s="357">
        <v>29310852.110000003</v>
      </c>
    </row>
    <row r="278" spans="1:23" x14ac:dyDescent="0.25">
      <c r="A278" s="193">
        <v>886</v>
      </c>
      <c r="B278" s="274" t="s">
        <v>282</v>
      </c>
      <c r="C278" s="9">
        <v>787</v>
      </c>
      <c r="D278" s="11">
        <v>155</v>
      </c>
      <c r="E278" s="11">
        <v>963</v>
      </c>
      <c r="F278" s="11">
        <v>469</v>
      </c>
      <c r="G278" s="11">
        <v>458</v>
      </c>
      <c r="H278" s="11">
        <v>6843</v>
      </c>
      <c r="I278" s="11">
        <v>1934</v>
      </c>
      <c r="J278" s="11">
        <v>1081</v>
      </c>
      <c r="K278" s="11">
        <v>331</v>
      </c>
      <c r="L278" s="16">
        <v>13021</v>
      </c>
      <c r="N278" s="95">
        <v>6698904.6500000004</v>
      </c>
      <c r="O278" s="95">
        <v>1401761.1</v>
      </c>
      <c r="P278" s="95">
        <v>7293145.6799999997</v>
      </c>
      <c r="Q278" s="95">
        <v>6088281.29</v>
      </c>
      <c r="R278" s="95">
        <v>1895803.9800000002</v>
      </c>
      <c r="S278" s="95">
        <v>6994572.4500000002</v>
      </c>
      <c r="T278" s="95">
        <v>3900916.68</v>
      </c>
      <c r="U278" s="95">
        <v>6081997.8700000001</v>
      </c>
      <c r="V278" s="95">
        <v>6438304.1699999999</v>
      </c>
      <c r="W278" s="357">
        <v>46793687.869999997</v>
      </c>
    </row>
    <row r="279" spans="1:23" x14ac:dyDescent="0.25">
      <c r="A279" s="193">
        <v>887</v>
      </c>
      <c r="B279" s="274" t="s">
        <v>283</v>
      </c>
      <c r="C279" s="9">
        <v>232</v>
      </c>
      <c r="D279" s="11">
        <v>40</v>
      </c>
      <c r="E279" s="11">
        <v>276</v>
      </c>
      <c r="F279" s="11">
        <v>136</v>
      </c>
      <c r="G279" s="11">
        <v>137</v>
      </c>
      <c r="H279" s="11">
        <v>2450</v>
      </c>
      <c r="I279" s="11">
        <v>820</v>
      </c>
      <c r="J279" s="11">
        <v>475</v>
      </c>
      <c r="K279" s="11">
        <v>226</v>
      </c>
      <c r="L279" s="16">
        <v>4792</v>
      </c>
      <c r="N279" s="95">
        <v>1974772.4000000001</v>
      </c>
      <c r="O279" s="95">
        <v>361744.80000000005</v>
      </c>
      <c r="P279" s="95">
        <v>2090247.3599999999</v>
      </c>
      <c r="Q279" s="95">
        <v>1765471.76</v>
      </c>
      <c r="R279" s="95">
        <v>567085.47000000009</v>
      </c>
      <c r="S279" s="95">
        <v>2504267.5</v>
      </c>
      <c r="T279" s="95">
        <v>1653956.4</v>
      </c>
      <c r="U279" s="95">
        <v>2672478.25</v>
      </c>
      <c r="V279" s="95">
        <v>4395941.82</v>
      </c>
      <c r="W279" s="357">
        <v>17985965.759999998</v>
      </c>
    </row>
    <row r="280" spans="1:23" x14ac:dyDescent="0.25">
      <c r="A280" s="193">
        <v>889</v>
      </c>
      <c r="B280" s="274" t="s">
        <v>284</v>
      </c>
      <c r="C280" s="9">
        <v>121</v>
      </c>
      <c r="D280" s="11">
        <v>37</v>
      </c>
      <c r="E280" s="11">
        <v>187</v>
      </c>
      <c r="F280" s="11">
        <v>109</v>
      </c>
      <c r="G280" s="11">
        <v>89</v>
      </c>
      <c r="H280" s="11">
        <v>1355</v>
      </c>
      <c r="I280" s="11">
        <v>449</v>
      </c>
      <c r="J280" s="11">
        <v>225</v>
      </c>
      <c r="K280" s="11">
        <v>130</v>
      </c>
      <c r="L280" s="16">
        <v>2702</v>
      </c>
      <c r="N280" s="95">
        <v>1029945.9500000001</v>
      </c>
      <c r="O280" s="95">
        <v>334613.94</v>
      </c>
      <c r="P280" s="95">
        <v>1416218.3199999998</v>
      </c>
      <c r="Q280" s="95">
        <v>1414973.69</v>
      </c>
      <c r="R280" s="95">
        <v>368398.59</v>
      </c>
      <c r="S280" s="95">
        <v>1385013.25</v>
      </c>
      <c r="T280" s="95">
        <v>905641.98</v>
      </c>
      <c r="U280" s="95">
        <v>1265910.75</v>
      </c>
      <c r="V280" s="95">
        <v>2528639.1</v>
      </c>
      <c r="W280" s="357">
        <v>10649355.57</v>
      </c>
    </row>
    <row r="281" spans="1:23" x14ac:dyDescent="0.25">
      <c r="A281" s="193">
        <v>890</v>
      </c>
      <c r="B281" s="274" t="s">
        <v>285</v>
      </c>
      <c r="C281" s="9">
        <v>56</v>
      </c>
      <c r="D281" s="11">
        <v>10</v>
      </c>
      <c r="E281" s="11">
        <v>83</v>
      </c>
      <c r="F281" s="11">
        <v>43</v>
      </c>
      <c r="G281" s="11">
        <v>34</v>
      </c>
      <c r="H281" s="11">
        <v>638</v>
      </c>
      <c r="I281" s="11">
        <v>212</v>
      </c>
      <c r="J281" s="11">
        <v>113</v>
      </c>
      <c r="K281" s="11">
        <v>43</v>
      </c>
      <c r="L281" s="16">
        <v>1232</v>
      </c>
      <c r="N281" s="95">
        <v>476669.20000000007</v>
      </c>
      <c r="O281" s="95">
        <v>90436.200000000012</v>
      </c>
      <c r="P281" s="95">
        <v>628588.88</v>
      </c>
      <c r="Q281" s="95">
        <v>558200.63</v>
      </c>
      <c r="R281" s="95">
        <v>140736.54</v>
      </c>
      <c r="S281" s="95">
        <v>652131.69999999995</v>
      </c>
      <c r="T281" s="95">
        <v>427608.24</v>
      </c>
      <c r="U281" s="95">
        <v>635768.51</v>
      </c>
      <c r="V281" s="95">
        <v>836396.01</v>
      </c>
      <c r="W281" s="357">
        <v>4446535.91</v>
      </c>
    </row>
    <row r="282" spans="1:23" x14ac:dyDescent="0.25">
      <c r="A282" s="193">
        <v>892</v>
      </c>
      <c r="B282" s="274" t="s">
        <v>286</v>
      </c>
      <c r="C282" s="9">
        <v>358</v>
      </c>
      <c r="D282" s="11">
        <v>77</v>
      </c>
      <c r="E282" s="11">
        <v>427</v>
      </c>
      <c r="F282" s="11">
        <v>171</v>
      </c>
      <c r="G282" s="11">
        <v>128</v>
      </c>
      <c r="H282" s="11">
        <v>1894</v>
      </c>
      <c r="I282" s="11">
        <v>439</v>
      </c>
      <c r="J282" s="11">
        <v>217</v>
      </c>
      <c r="K282" s="11">
        <v>72</v>
      </c>
      <c r="L282" s="16">
        <v>3783</v>
      </c>
      <c r="N282" s="95">
        <v>3047278.1</v>
      </c>
      <c r="O282" s="95">
        <v>696358.74000000011</v>
      </c>
      <c r="P282" s="95">
        <v>3233824.7199999997</v>
      </c>
      <c r="Q282" s="95">
        <v>2219821.11</v>
      </c>
      <c r="R282" s="95">
        <v>529831.68000000005</v>
      </c>
      <c r="S282" s="95">
        <v>1935952.0999999999</v>
      </c>
      <c r="T282" s="95">
        <v>885471.78</v>
      </c>
      <c r="U282" s="95">
        <v>1220900.5900000001</v>
      </c>
      <c r="V282" s="95">
        <v>1400477.04</v>
      </c>
      <c r="W282" s="357">
        <v>15169915.859999999</v>
      </c>
    </row>
    <row r="283" spans="1:23" x14ac:dyDescent="0.25">
      <c r="A283" s="193">
        <v>893</v>
      </c>
      <c r="B283" s="274" t="s">
        <v>287</v>
      </c>
      <c r="C283" s="9">
        <v>492</v>
      </c>
      <c r="D283" s="11">
        <v>106</v>
      </c>
      <c r="E283" s="11">
        <v>601</v>
      </c>
      <c r="F283" s="11">
        <v>231</v>
      </c>
      <c r="G283" s="11">
        <v>229</v>
      </c>
      <c r="H283" s="11">
        <v>3923</v>
      </c>
      <c r="I283" s="11">
        <v>1000</v>
      </c>
      <c r="J283" s="11">
        <v>600</v>
      </c>
      <c r="K283" s="11">
        <v>273</v>
      </c>
      <c r="L283" s="16">
        <v>7455</v>
      </c>
      <c r="N283" s="95">
        <v>4187879.4000000004</v>
      </c>
      <c r="O283" s="95">
        <v>958623.72000000009</v>
      </c>
      <c r="P283" s="95">
        <v>4551589.3599999994</v>
      </c>
      <c r="Q283" s="95">
        <v>2998705.71</v>
      </c>
      <c r="R283" s="95">
        <v>947901.99000000011</v>
      </c>
      <c r="S283" s="95">
        <v>4009894.4499999997</v>
      </c>
      <c r="T283" s="95">
        <v>2017020</v>
      </c>
      <c r="U283" s="95">
        <v>3375762.0000000005</v>
      </c>
      <c r="V283" s="95">
        <v>5310142.1100000003</v>
      </c>
      <c r="W283" s="357">
        <v>28357518.740000002</v>
      </c>
    </row>
    <row r="284" spans="1:23" x14ac:dyDescent="0.25">
      <c r="A284" s="193">
        <v>895</v>
      </c>
      <c r="B284" s="274" t="s">
        <v>288</v>
      </c>
      <c r="C284" s="9">
        <v>772</v>
      </c>
      <c r="D284" s="11">
        <v>145</v>
      </c>
      <c r="E284" s="11">
        <v>907</v>
      </c>
      <c r="F284" s="11">
        <v>454</v>
      </c>
      <c r="G284" s="11">
        <v>409</v>
      </c>
      <c r="H284" s="11">
        <v>8681</v>
      </c>
      <c r="I284" s="11">
        <v>2520</v>
      </c>
      <c r="J284" s="11">
        <v>1326</v>
      </c>
      <c r="K284" s="11">
        <v>486</v>
      </c>
      <c r="L284" s="16">
        <v>15700</v>
      </c>
      <c r="N284" s="95">
        <v>6571225.4000000004</v>
      </c>
      <c r="O284" s="95">
        <v>1311324.9000000001</v>
      </c>
      <c r="P284" s="95">
        <v>6869037.5199999996</v>
      </c>
      <c r="Q284" s="95">
        <v>5893560.1399999997</v>
      </c>
      <c r="R284" s="95">
        <v>1692977.7900000003</v>
      </c>
      <c r="S284" s="95">
        <v>8873284.1500000004</v>
      </c>
      <c r="T284" s="95">
        <v>5082890.4000000004</v>
      </c>
      <c r="U284" s="95">
        <v>7460434.0200000005</v>
      </c>
      <c r="V284" s="95">
        <v>9453220.0199999996</v>
      </c>
      <c r="W284" s="357">
        <v>53207954.340000004</v>
      </c>
    </row>
    <row r="285" spans="1:23" x14ac:dyDescent="0.25">
      <c r="A285" s="193">
        <v>905</v>
      </c>
      <c r="B285" s="274" t="s">
        <v>289</v>
      </c>
      <c r="C285" s="9">
        <v>4032</v>
      </c>
      <c r="D285" s="11">
        <v>762</v>
      </c>
      <c r="E285" s="11">
        <v>4350</v>
      </c>
      <c r="F285" s="11">
        <v>2129</v>
      </c>
      <c r="G285" s="11">
        <v>2178</v>
      </c>
      <c r="H285" s="11">
        <v>40690</v>
      </c>
      <c r="I285" s="11">
        <v>7379</v>
      </c>
      <c r="J285" s="11">
        <v>4214</v>
      </c>
      <c r="K285" s="11">
        <v>1818</v>
      </c>
      <c r="L285" s="16">
        <v>67552</v>
      </c>
      <c r="N285" s="95">
        <v>34320182.400000006</v>
      </c>
      <c r="O285" s="95">
        <v>6891238.4400000004</v>
      </c>
      <c r="P285" s="95">
        <v>32944116</v>
      </c>
      <c r="Q285" s="95">
        <v>27637421.890000001</v>
      </c>
      <c r="R285" s="95">
        <v>9015417.1800000016</v>
      </c>
      <c r="S285" s="95">
        <v>41591283.5</v>
      </c>
      <c r="T285" s="95">
        <v>14883590.58</v>
      </c>
      <c r="U285" s="95">
        <v>23709101.780000001</v>
      </c>
      <c r="V285" s="95">
        <v>35362045.259999998</v>
      </c>
      <c r="W285" s="357">
        <v>226354397.03000003</v>
      </c>
    </row>
    <row r="286" spans="1:23" x14ac:dyDescent="0.25">
      <c r="A286" s="193">
        <v>908</v>
      </c>
      <c r="B286" s="274" t="s">
        <v>290</v>
      </c>
      <c r="C286" s="9">
        <v>1143</v>
      </c>
      <c r="D286" s="11">
        <v>267</v>
      </c>
      <c r="E286" s="11">
        <v>1518</v>
      </c>
      <c r="F286" s="11">
        <v>726</v>
      </c>
      <c r="G286" s="11">
        <v>698</v>
      </c>
      <c r="H286" s="11">
        <v>11196</v>
      </c>
      <c r="I286" s="11">
        <v>3246</v>
      </c>
      <c r="J286" s="11">
        <v>1621</v>
      </c>
      <c r="K286" s="11">
        <v>722</v>
      </c>
      <c r="L286" s="16">
        <v>21137</v>
      </c>
      <c r="N286" s="95">
        <v>9729158.8500000015</v>
      </c>
      <c r="O286" s="95">
        <v>2414646.54</v>
      </c>
      <c r="P286" s="95">
        <v>11496360.479999999</v>
      </c>
      <c r="Q286" s="95">
        <v>9424503.6600000001</v>
      </c>
      <c r="R286" s="95">
        <v>2889238.3800000004</v>
      </c>
      <c r="S286" s="95">
        <v>11443991.4</v>
      </c>
      <c r="T286" s="95">
        <v>6547246.9199999999</v>
      </c>
      <c r="U286" s="95">
        <v>9120183.6699999999</v>
      </c>
      <c r="V286" s="95">
        <v>14043672.539999999</v>
      </c>
      <c r="W286" s="357">
        <v>77109002.439999998</v>
      </c>
    </row>
    <row r="287" spans="1:23" x14ac:dyDescent="0.25">
      <c r="A287" s="193">
        <v>915</v>
      </c>
      <c r="B287" s="274" t="s">
        <v>291</v>
      </c>
      <c r="C287" s="9">
        <v>882</v>
      </c>
      <c r="D287" s="11">
        <v>165</v>
      </c>
      <c r="E287" s="11">
        <v>1120</v>
      </c>
      <c r="F287" s="11">
        <v>596</v>
      </c>
      <c r="G287" s="11">
        <v>657</v>
      </c>
      <c r="H287" s="11">
        <v>11262</v>
      </c>
      <c r="I287" s="11">
        <v>3413</v>
      </c>
      <c r="J287" s="11">
        <v>1898</v>
      </c>
      <c r="K287" s="11">
        <v>836</v>
      </c>
      <c r="L287" s="16">
        <v>20829</v>
      </c>
      <c r="N287" s="95">
        <v>7507539.9000000004</v>
      </c>
      <c r="O287" s="95">
        <v>1492197.3</v>
      </c>
      <c r="P287" s="95">
        <v>8482163.1999999993</v>
      </c>
      <c r="Q287" s="95">
        <v>7736920.3600000003</v>
      </c>
      <c r="R287" s="95">
        <v>2719526.6700000004</v>
      </c>
      <c r="S287" s="95">
        <v>11511453.299999999</v>
      </c>
      <c r="T287" s="95">
        <v>6884089.2599999998</v>
      </c>
      <c r="U287" s="95">
        <v>10678660.460000001</v>
      </c>
      <c r="V287" s="95">
        <v>16261094.52</v>
      </c>
      <c r="W287" s="357">
        <v>73273644.969999999</v>
      </c>
    </row>
    <row r="288" spans="1:23" x14ac:dyDescent="0.25">
      <c r="A288" s="193">
        <v>918</v>
      </c>
      <c r="B288" s="274" t="s">
        <v>292</v>
      </c>
      <c r="C288" s="9">
        <v>124</v>
      </c>
      <c r="D288" s="11">
        <v>20</v>
      </c>
      <c r="E288" s="11">
        <v>135</v>
      </c>
      <c r="F288" s="11">
        <v>61</v>
      </c>
      <c r="G288" s="11">
        <v>74</v>
      </c>
      <c r="H288" s="11">
        <v>1231</v>
      </c>
      <c r="I288" s="11">
        <v>354</v>
      </c>
      <c r="J288" s="11">
        <v>181</v>
      </c>
      <c r="K288" s="11">
        <v>105</v>
      </c>
      <c r="L288" s="16">
        <v>2285</v>
      </c>
      <c r="N288" s="95">
        <v>1055481.8</v>
      </c>
      <c r="O288" s="95">
        <v>180872.40000000002</v>
      </c>
      <c r="P288" s="95">
        <v>1022403.6</v>
      </c>
      <c r="Q288" s="95">
        <v>791866.01</v>
      </c>
      <c r="R288" s="95">
        <v>306308.94</v>
      </c>
      <c r="S288" s="95">
        <v>1258266.6499999999</v>
      </c>
      <c r="T288" s="95">
        <v>714025.08</v>
      </c>
      <c r="U288" s="95">
        <v>1018354.8700000001</v>
      </c>
      <c r="V288" s="95">
        <v>2042362.3499999999</v>
      </c>
      <c r="W288" s="357">
        <v>8389941.7000000011</v>
      </c>
    </row>
    <row r="289" spans="1:23" x14ac:dyDescent="0.25">
      <c r="A289" s="193">
        <v>921</v>
      </c>
      <c r="B289" s="274" t="s">
        <v>293</v>
      </c>
      <c r="C289" s="9">
        <v>63</v>
      </c>
      <c r="D289" s="11">
        <v>12</v>
      </c>
      <c r="E289" s="11">
        <v>101</v>
      </c>
      <c r="F289" s="11">
        <v>45</v>
      </c>
      <c r="G289" s="11">
        <v>58</v>
      </c>
      <c r="H289" s="11">
        <v>953</v>
      </c>
      <c r="I289" s="11">
        <v>448</v>
      </c>
      <c r="J289" s="11">
        <v>257</v>
      </c>
      <c r="K289" s="11">
        <v>121</v>
      </c>
      <c r="L289" s="16">
        <v>2058</v>
      </c>
      <c r="N289" s="95">
        <v>536252.85000000009</v>
      </c>
      <c r="O289" s="95">
        <v>108523.44</v>
      </c>
      <c r="P289" s="95">
        <v>764909.36</v>
      </c>
      <c r="Q289" s="95">
        <v>584163.44999999995</v>
      </c>
      <c r="R289" s="95">
        <v>240079.98</v>
      </c>
      <c r="S289" s="95">
        <v>974108.95</v>
      </c>
      <c r="T289" s="95">
        <v>903624.96</v>
      </c>
      <c r="U289" s="95">
        <v>1445951.3900000001</v>
      </c>
      <c r="V289" s="95">
        <v>2353579.4699999997</v>
      </c>
      <c r="W289" s="357">
        <v>7911193.8500000006</v>
      </c>
    </row>
    <row r="290" spans="1:23" x14ac:dyDescent="0.25">
      <c r="A290" s="193">
        <v>922</v>
      </c>
      <c r="B290" s="274" t="s">
        <v>294</v>
      </c>
      <c r="C290" s="9">
        <v>286</v>
      </c>
      <c r="D290" s="11">
        <v>70</v>
      </c>
      <c r="E290" s="11">
        <v>416</v>
      </c>
      <c r="F290" s="11">
        <v>229</v>
      </c>
      <c r="G290" s="11">
        <v>191</v>
      </c>
      <c r="H290" s="11">
        <v>2394</v>
      </c>
      <c r="I290" s="11">
        <v>463</v>
      </c>
      <c r="J290" s="11">
        <v>227</v>
      </c>
      <c r="K290" s="11">
        <v>117</v>
      </c>
      <c r="L290" s="16">
        <v>4393</v>
      </c>
      <c r="N290" s="95">
        <v>2434417.7000000002</v>
      </c>
      <c r="O290" s="95">
        <v>633053.4</v>
      </c>
      <c r="P290" s="95">
        <v>3150517.76</v>
      </c>
      <c r="Q290" s="95">
        <v>2972742.89</v>
      </c>
      <c r="R290" s="95">
        <v>790608.21000000008</v>
      </c>
      <c r="S290" s="95">
        <v>2447027.1</v>
      </c>
      <c r="T290" s="95">
        <v>933880.26</v>
      </c>
      <c r="U290" s="95">
        <v>1277163.29</v>
      </c>
      <c r="V290" s="95">
        <v>2275775.19</v>
      </c>
      <c r="W290" s="357">
        <v>16915185.800000001</v>
      </c>
    </row>
    <row r="291" spans="1:23" x14ac:dyDescent="0.25">
      <c r="A291" s="193">
        <v>924</v>
      </c>
      <c r="B291" s="274" t="s">
        <v>295</v>
      </c>
      <c r="C291" s="9">
        <v>163</v>
      </c>
      <c r="D291" s="11">
        <v>40</v>
      </c>
      <c r="E291" s="11">
        <v>244</v>
      </c>
      <c r="F291" s="11">
        <v>95</v>
      </c>
      <c r="G291" s="11">
        <v>95</v>
      </c>
      <c r="H291" s="11">
        <v>1605</v>
      </c>
      <c r="I291" s="11">
        <v>500</v>
      </c>
      <c r="J291" s="11">
        <v>290</v>
      </c>
      <c r="K291" s="11">
        <v>134</v>
      </c>
      <c r="L291" s="16">
        <v>3166</v>
      </c>
      <c r="N291" s="95">
        <v>1387447.85</v>
      </c>
      <c r="O291" s="95">
        <v>361744.80000000005</v>
      </c>
      <c r="P291" s="95">
        <v>1847899.8399999999</v>
      </c>
      <c r="Q291" s="95">
        <v>1233233.95</v>
      </c>
      <c r="R291" s="95">
        <v>393234.45</v>
      </c>
      <c r="S291" s="95">
        <v>1640550.75</v>
      </c>
      <c r="T291" s="95">
        <v>1008510</v>
      </c>
      <c r="U291" s="95">
        <v>1631618.3</v>
      </c>
      <c r="V291" s="95">
        <v>2606443.38</v>
      </c>
      <c r="W291" s="357">
        <v>12110683.32</v>
      </c>
    </row>
    <row r="292" spans="1:23" x14ac:dyDescent="0.25">
      <c r="A292" s="193">
        <v>925</v>
      </c>
      <c r="B292" s="274" t="s">
        <v>296</v>
      </c>
      <c r="C292" s="9">
        <v>212</v>
      </c>
      <c r="D292" s="11">
        <v>43</v>
      </c>
      <c r="E292" s="11">
        <v>237</v>
      </c>
      <c r="F292" s="11">
        <v>125</v>
      </c>
      <c r="G292" s="11">
        <v>120</v>
      </c>
      <c r="H292" s="11">
        <v>1988</v>
      </c>
      <c r="I292" s="11">
        <v>529</v>
      </c>
      <c r="J292" s="11">
        <v>290</v>
      </c>
      <c r="K292" s="11">
        <v>132</v>
      </c>
      <c r="L292" s="16">
        <v>3676</v>
      </c>
      <c r="N292" s="95">
        <v>1804533.4000000001</v>
      </c>
      <c r="O292" s="95">
        <v>388875.66000000003</v>
      </c>
      <c r="P292" s="95">
        <v>1794886.3199999998</v>
      </c>
      <c r="Q292" s="95">
        <v>1622676.25</v>
      </c>
      <c r="R292" s="95">
        <v>496717.20000000007</v>
      </c>
      <c r="S292" s="95">
        <v>2032034.2</v>
      </c>
      <c r="T292" s="95">
        <v>1067003.58</v>
      </c>
      <c r="U292" s="95">
        <v>1631618.3</v>
      </c>
      <c r="V292" s="95">
        <v>2567541.2399999998</v>
      </c>
      <c r="W292" s="357">
        <v>13405886.15</v>
      </c>
    </row>
    <row r="293" spans="1:23" x14ac:dyDescent="0.25">
      <c r="A293" s="193">
        <v>927</v>
      </c>
      <c r="B293" s="274" t="s">
        <v>297</v>
      </c>
      <c r="C293" s="9">
        <v>1835</v>
      </c>
      <c r="D293" s="11">
        <v>401</v>
      </c>
      <c r="E293" s="11">
        <v>2548</v>
      </c>
      <c r="F293" s="11">
        <v>1160</v>
      </c>
      <c r="G293" s="11">
        <v>1108</v>
      </c>
      <c r="H293" s="11">
        <v>16710</v>
      </c>
      <c r="I293" s="11">
        <v>3474</v>
      </c>
      <c r="J293" s="11">
        <v>1472</v>
      </c>
      <c r="K293" s="11">
        <v>503</v>
      </c>
      <c r="L293" s="16">
        <v>29211</v>
      </c>
      <c r="N293" s="95">
        <v>15619428.250000002</v>
      </c>
      <c r="O293" s="95">
        <v>3626491.62</v>
      </c>
      <c r="P293" s="95">
        <v>19296921.279999997</v>
      </c>
      <c r="Q293" s="95">
        <v>15058435.6</v>
      </c>
      <c r="R293" s="95">
        <v>4586355.4800000004</v>
      </c>
      <c r="S293" s="95">
        <v>17080126.5</v>
      </c>
      <c r="T293" s="95">
        <v>7007127.4799999995</v>
      </c>
      <c r="U293" s="95">
        <v>8281869.4400000004</v>
      </c>
      <c r="V293" s="95">
        <v>9783888.209999999</v>
      </c>
      <c r="W293" s="357">
        <v>100340643.86</v>
      </c>
    </row>
    <row r="294" spans="1:23" x14ac:dyDescent="0.25">
      <c r="A294" s="193">
        <v>931</v>
      </c>
      <c r="B294" s="274" t="s">
        <v>298</v>
      </c>
      <c r="C294" s="9">
        <v>263</v>
      </c>
      <c r="D294" s="11">
        <v>43</v>
      </c>
      <c r="E294" s="11">
        <v>304</v>
      </c>
      <c r="F294" s="11">
        <v>178</v>
      </c>
      <c r="G294" s="11">
        <v>195</v>
      </c>
      <c r="H294" s="11">
        <v>3115</v>
      </c>
      <c r="I294" s="11">
        <v>1151</v>
      </c>
      <c r="J294" s="11">
        <v>709</v>
      </c>
      <c r="K294" s="11">
        <v>306</v>
      </c>
      <c r="L294" s="16">
        <v>6264</v>
      </c>
      <c r="N294" s="95">
        <v>2238642.85</v>
      </c>
      <c r="O294" s="95">
        <v>388875.66000000003</v>
      </c>
      <c r="P294" s="95">
        <v>2302301.44</v>
      </c>
      <c r="Q294" s="95">
        <v>2310690.98</v>
      </c>
      <c r="R294" s="95">
        <v>807165.45000000007</v>
      </c>
      <c r="S294" s="95">
        <v>3183997.25</v>
      </c>
      <c r="T294" s="95">
        <v>2321590.02</v>
      </c>
      <c r="U294" s="95">
        <v>3989025.43</v>
      </c>
      <c r="V294" s="95">
        <v>5952027.4199999999</v>
      </c>
      <c r="W294" s="357">
        <v>23494316.5</v>
      </c>
    </row>
    <row r="295" spans="1:23" x14ac:dyDescent="0.25">
      <c r="A295" s="193">
        <v>934</v>
      </c>
      <c r="B295" s="274" t="s">
        <v>299</v>
      </c>
      <c r="C295" s="9">
        <v>128</v>
      </c>
      <c r="D295" s="11">
        <v>33</v>
      </c>
      <c r="E295" s="11">
        <v>191</v>
      </c>
      <c r="F295" s="11">
        <v>119</v>
      </c>
      <c r="G295" s="11">
        <v>107</v>
      </c>
      <c r="H295" s="11">
        <v>1500</v>
      </c>
      <c r="I295" s="11">
        <v>464</v>
      </c>
      <c r="J295" s="11">
        <v>232</v>
      </c>
      <c r="K295" s="11">
        <v>127</v>
      </c>
      <c r="L295" s="16">
        <v>2901</v>
      </c>
      <c r="N295" s="95">
        <v>1089529.6000000001</v>
      </c>
      <c r="O295" s="95">
        <v>298439.46000000002</v>
      </c>
      <c r="P295" s="95">
        <v>1446511.76</v>
      </c>
      <c r="Q295" s="95">
        <v>1544787.79</v>
      </c>
      <c r="R295" s="95">
        <v>442906.17000000004</v>
      </c>
      <c r="S295" s="95">
        <v>1533225</v>
      </c>
      <c r="T295" s="95">
        <v>935897.28</v>
      </c>
      <c r="U295" s="95">
        <v>1305294.6400000001</v>
      </c>
      <c r="V295" s="95">
        <v>2470285.89</v>
      </c>
      <c r="W295" s="357">
        <v>11066877.590000002</v>
      </c>
    </row>
    <row r="296" spans="1:23" x14ac:dyDescent="0.25">
      <c r="A296" s="193">
        <v>935</v>
      </c>
      <c r="B296" s="274" t="s">
        <v>300</v>
      </c>
      <c r="C296" s="9">
        <v>117</v>
      </c>
      <c r="D296" s="11">
        <v>22</v>
      </c>
      <c r="E296" s="11">
        <v>182</v>
      </c>
      <c r="F296" s="11">
        <v>119</v>
      </c>
      <c r="G296" s="11">
        <v>71</v>
      </c>
      <c r="H296" s="11">
        <v>1664</v>
      </c>
      <c r="I296" s="11">
        <v>545</v>
      </c>
      <c r="J296" s="11">
        <v>291</v>
      </c>
      <c r="K296" s="11">
        <v>139</v>
      </c>
      <c r="L296" s="16">
        <v>3150</v>
      </c>
      <c r="N296" s="95">
        <v>995898.15000000014</v>
      </c>
      <c r="O296" s="95">
        <v>198959.64</v>
      </c>
      <c r="P296" s="95">
        <v>1378351.52</v>
      </c>
      <c r="Q296" s="95">
        <v>1544787.79</v>
      </c>
      <c r="R296" s="95">
        <v>293891.01</v>
      </c>
      <c r="S296" s="95">
        <v>1700857.5999999999</v>
      </c>
      <c r="T296" s="95">
        <v>1099275.8999999999</v>
      </c>
      <c r="U296" s="95">
        <v>1637244.57</v>
      </c>
      <c r="V296" s="95">
        <v>2703698.73</v>
      </c>
      <c r="W296" s="357">
        <v>11552964.91</v>
      </c>
    </row>
    <row r="297" spans="1:23" x14ac:dyDescent="0.25">
      <c r="A297" s="193">
        <v>936</v>
      </c>
      <c r="B297" s="274" t="s">
        <v>301</v>
      </c>
      <c r="C297" s="9">
        <v>274</v>
      </c>
      <c r="D297" s="11">
        <v>54</v>
      </c>
      <c r="E297" s="11">
        <v>371</v>
      </c>
      <c r="F297" s="11">
        <v>202</v>
      </c>
      <c r="G297" s="11">
        <v>195</v>
      </c>
      <c r="H297" s="11">
        <v>3264</v>
      </c>
      <c r="I297" s="11">
        <v>1277</v>
      </c>
      <c r="J297" s="11">
        <v>732</v>
      </c>
      <c r="K297" s="11">
        <v>370</v>
      </c>
      <c r="L297" s="16">
        <v>6739</v>
      </c>
      <c r="N297" s="95">
        <v>2332274.3000000003</v>
      </c>
      <c r="O297" s="95">
        <v>488355.48000000004</v>
      </c>
      <c r="P297" s="95">
        <v>2809716.56</v>
      </c>
      <c r="Q297" s="95">
        <v>2622244.8199999998</v>
      </c>
      <c r="R297" s="95">
        <v>807165.45000000007</v>
      </c>
      <c r="S297" s="95">
        <v>3336297.6</v>
      </c>
      <c r="T297" s="95">
        <v>2575734.54</v>
      </c>
      <c r="U297" s="95">
        <v>4118429.64</v>
      </c>
      <c r="V297" s="95">
        <v>7196895.8999999994</v>
      </c>
      <c r="W297" s="357">
        <v>26287114.289999999</v>
      </c>
    </row>
    <row r="298" spans="1:23" x14ac:dyDescent="0.25">
      <c r="A298" s="193">
        <v>946</v>
      </c>
      <c r="B298" s="274" t="s">
        <v>302</v>
      </c>
      <c r="C298" s="9">
        <v>455</v>
      </c>
      <c r="D298" s="11">
        <v>84</v>
      </c>
      <c r="E298" s="11">
        <v>492</v>
      </c>
      <c r="F298" s="11">
        <v>216</v>
      </c>
      <c r="G298" s="11">
        <v>202</v>
      </c>
      <c r="H298" s="11">
        <v>3488</v>
      </c>
      <c r="I298" s="11">
        <v>887</v>
      </c>
      <c r="J298" s="11">
        <v>507</v>
      </c>
      <c r="K298" s="11">
        <v>282</v>
      </c>
      <c r="L298" s="16">
        <v>6613</v>
      </c>
      <c r="N298" s="95">
        <v>3872937.2500000005</v>
      </c>
      <c r="O298" s="95">
        <v>759664.08000000007</v>
      </c>
      <c r="P298" s="95">
        <v>3726093.1199999996</v>
      </c>
      <c r="Q298" s="95">
        <v>2803984.56</v>
      </c>
      <c r="R298" s="95">
        <v>836140.62000000011</v>
      </c>
      <c r="S298" s="95">
        <v>3565259.1999999997</v>
      </c>
      <c r="T298" s="95">
        <v>1789096.74</v>
      </c>
      <c r="U298" s="95">
        <v>2852518.89</v>
      </c>
      <c r="V298" s="95">
        <v>5485201.7400000002</v>
      </c>
      <c r="W298" s="357">
        <v>25690896.199999996</v>
      </c>
    </row>
    <row r="299" spans="1:23" x14ac:dyDescent="0.25">
      <c r="A299" s="193">
        <v>976</v>
      </c>
      <c r="B299" s="274" t="s">
        <v>303</v>
      </c>
      <c r="C299" s="9">
        <v>133</v>
      </c>
      <c r="D299" s="11">
        <v>24</v>
      </c>
      <c r="E299" s="11">
        <v>192</v>
      </c>
      <c r="F299" s="11">
        <v>99</v>
      </c>
      <c r="G299" s="11">
        <v>132</v>
      </c>
      <c r="H299" s="11">
        <v>1977</v>
      </c>
      <c r="I299" s="11">
        <v>734</v>
      </c>
      <c r="J299" s="11">
        <v>496</v>
      </c>
      <c r="K299" s="11">
        <v>235</v>
      </c>
      <c r="L299" s="16">
        <v>4022</v>
      </c>
      <c r="N299" s="95">
        <v>1132089.3500000001</v>
      </c>
      <c r="O299" s="95">
        <v>217046.88</v>
      </c>
      <c r="P299" s="95">
        <v>1454085.1199999999</v>
      </c>
      <c r="Q299" s="95">
        <v>1285159.5900000001</v>
      </c>
      <c r="R299" s="95">
        <v>546388.92000000004</v>
      </c>
      <c r="S299" s="95">
        <v>2020790.55</v>
      </c>
      <c r="T299" s="95">
        <v>1480492.68</v>
      </c>
      <c r="U299" s="95">
        <v>2790629.9200000004</v>
      </c>
      <c r="V299" s="95">
        <v>4571001.45</v>
      </c>
      <c r="W299" s="357">
        <v>15497684.460000001</v>
      </c>
    </row>
    <row r="300" spans="1:23" x14ac:dyDescent="0.25">
      <c r="A300" s="193">
        <v>977</v>
      </c>
      <c r="B300" s="274" t="s">
        <v>304</v>
      </c>
      <c r="C300" s="9">
        <v>1290</v>
      </c>
      <c r="D300" s="11">
        <v>236</v>
      </c>
      <c r="E300" s="11">
        <v>1315</v>
      </c>
      <c r="F300" s="11">
        <v>616</v>
      </c>
      <c r="G300" s="11">
        <v>595</v>
      </c>
      <c r="H300" s="11">
        <v>8236</v>
      </c>
      <c r="I300" s="11">
        <v>1692</v>
      </c>
      <c r="J300" s="11">
        <v>868</v>
      </c>
      <c r="K300" s="11">
        <v>364</v>
      </c>
      <c r="L300" s="16">
        <v>15212</v>
      </c>
      <c r="N300" s="95">
        <v>10980415.500000002</v>
      </c>
      <c r="O300" s="95">
        <v>2134294.3200000003</v>
      </c>
      <c r="P300" s="95">
        <v>9958968.4000000004</v>
      </c>
      <c r="Q300" s="95">
        <v>7996548.5599999996</v>
      </c>
      <c r="R300" s="95">
        <v>2462889.4500000002</v>
      </c>
      <c r="S300" s="95">
        <v>8418427.4000000004</v>
      </c>
      <c r="T300" s="95">
        <v>3412797.84</v>
      </c>
      <c r="U300" s="95">
        <v>4883602.3600000003</v>
      </c>
      <c r="V300" s="95">
        <v>7080189.4799999995</v>
      </c>
      <c r="W300" s="357">
        <v>57328133.309999995</v>
      </c>
    </row>
    <row r="301" spans="1:23" x14ac:dyDescent="0.25">
      <c r="A301" s="193">
        <v>980</v>
      </c>
      <c r="B301" s="274" t="s">
        <v>305</v>
      </c>
      <c r="C301" s="9">
        <v>2561</v>
      </c>
      <c r="D301" s="11">
        <v>553</v>
      </c>
      <c r="E301" s="11">
        <v>3035</v>
      </c>
      <c r="F301" s="11">
        <v>1429</v>
      </c>
      <c r="G301" s="11">
        <v>1269</v>
      </c>
      <c r="H301" s="11">
        <v>18337</v>
      </c>
      <c r="I301" s="11">
        <v>3489</v>
      </c>
      <c r="J301" s="11">
        <v>1726</v>
      </c>
      <c r="K301" s="11">
        <v>584</v>
      </c>
      <c r="L301" s="16">
        <v>32983</v>
      </c>
      <c r="N301" s="95">
        <v>21799103.950000003</v>
      </c>
      <c r="O301" s="95">
        <v>5001121.8600000003</v>
      </c>
      <c r="P301" s="95">
        <v>22985147.599999998</v>
      </c>
      <c r="Q301" s="95">
        <v>18550434.890000001</v>
      </c>
      <c r="R301" s="95">
        <v>5252784.3900000006</v>
      </c>
      <c r="S301" s="95">
        <v>18743164.550000001</v>
      </c>
      <c r="T301" s="95">
        <v>7037382.7800000003</v>
      </c>
      <c r="U301" s="95">
        <v>9710942.0200000014</v>
      </c>
      <c r="V301" s="95">
        <v>11359424.879999999</v>
      </c>
      <c r="W301" s="357">
        <v>120439506.91999999</v>
      </c>
    </row>
    <row r="302" spans="1:23" x14ac:dyDescent="0.25">
      <c r="A302" s="193">
        <v>981</v>
      </c>
      <c r="B302" s="274" t="s">
        <v>306</v>
      </c>
      <c r="C302" s="9">
        <v>106</v>
      </c>
      <c r="D302" s="11">
        <v>19</v>
      </c>
      <c r="E302" s="11">
        <v>147</v>
      </c>
      <c r="F302" s="11">
        <v>75</v>
      </c>
      <c r="G302" s="11">
        <v>77</v>
      </c>
      <c r="H302" s="11">
        <v>1275</v>
      </c>
      <c r="I302" s="11">
        <v>388</v>
      </c>
      <c r="J302" s="11">
        <v>177</v>
      </c>
      <c r="K302" s="11">
        <v>93</v>
      </c>
      <c r="L302" s="16">
        <v>2357</v>
      </c>
      <c r="N302" s="95">
        <v>902266.70000000007</v>
      </c>
      <c r="O302" s="95">
        <v>171828.78000000003</v>
      </c>
      <c r="P302" s="95">
        <v>1113283.92</v>
      </c>
      <c r="Q302" s="95">
        <v>973605.75</v>
      </c>
      <c r="R302" s="95">
        <v>318726.87000000005</v>
      </c>
      <c r="S302" s="95">
        <v>1303241.25</v>
      </c>
      <c r="T302" s="95">
        <v>782603.76</v>
      </c>
      <c r="U302" s="95">
        <v>995849.79</v>
      </c>
      <c r="V302" s="95">
        <v>1808949.51</v>
      </c>
      <c r="W302" s="357">
        <v>8370356.3299999991</v>
      </c>
    </row>
    <row r="303" spans="1:23" x14ac:dyDescent="0.25">
      <c r="A303" s="193">
        <v>989</v>
      </c>
      <c r="B303" s="274" t="s">
        <v>307</v>
      </c>
      <c r="C303" s="9">
        <v>266</v>
      </c>
      <c r="D303" s="11">
        <v>46</v>
      </c>
      <c r="E303" s="11">
        <v>364</v>
      </c>
      <c r="F303" s="11">
        <v>190</v>
      </c>
      <c r="G303" s="11">
        <v>183</v>
      </c>
      <c r="H303" s="11">
        <v>2878</v>
      </c>
      <c r="I303" s="11">
        <v>1027</v>
      </c>
      <c r="J303" s="11">
        <v>514</v>
      </c>
      <c r="K303" s="11">
        <v>235</v>
      </c>
      <c r="L303" s="16">
        <v>5703</v>
      </c>
      <c r="N303" s="95">
        <v>2264178.7000000002</v>
      </c>
      <c r="O303" s="95">
        <v>416006.52</v>
      </c>
      <c r="P303" s="95">
        <v>2756703.04</v>
      </c>
      <c r="Q303" s="95">
        <v>2466467.9</v>
      </c>
      <c r="R303" s="95">
        <v>757493.7300000001</v>
      </c>
      <c r="S303" s="95">
        <v>2941747.6999999997</v>
      </c>
      <c r="T303" s="95">
        <v>2071479.54</v>
      </c>
      <c r="U303" s="95">
        <v>2891902.7800000003</v>
      </c>
      <c r="V303" s="95">
        <v>4571001.45</v>
      </c>
      <c r="W303" s="357">
        <v>21136981.359999999</v>
      </c>
    </row>
    <row r="304" spans="1:23" x14ac:dyDescent="0.25">
      <c r="A304" s="193">
        <v>992</v>
      </c>
      <c r="B304" s="274" t="s">
        <v>308</v>
      </c>
      <c r="C304" s="9">
        <v>1010</v>
      </c>
      <c r="D304" s="11">
        <v>215</v>
      </c>
      <c r="E304" s="11">
        <v>1338</v>
      </c>
      <c r="F304" s="11">
        <v>689</v>
      </c>
      <c r="G304" s="11">
        <v>698</v>
      </c>
      <c r="H304" s="11">
        <v>9935</v>
      </c>
      <c r="I304" s="11">
        <v>2869</v>
      </c>
      <c r="J304" s="11">
        <v>1548</v>
      </c>
      <c r="K304" s="11">
        <v>549</v>
      </c>
      <c r="L304" s="16">
        <v>18851</v>
      </c>
      <c r="N304" s="95">
        <v>8597069.5</v>
      </c>
      <c r="O304" s="95">
        <v>1944378.3000000003</v>
      </c>
      <c r="P304" s="95">
        <v>10133155.68</v>
      </c>
      <c r="Q304" s="95">
        <v>8944191.4900000002</v>
      </c>
      <c r="R304" s="95">
        <v>2889238.3800000004</v>
      </c>
      <c r="S304" s="95">
        <v>10155060.25</v>
      </c>
      <c r="T304" s="95">
        <v>5786830.3799999999</v>
      </c>
      <c r="U304" s="95">
        <v>8709465.9600000009</v>
      </c>
      <c r="V304" s="95">
        <v>10678637.43</v>
      </c>
      <c r="W304" s="357">
        <v>67838027.370000005</v>
      </c>
    </row>
    <row r="308" spans="3:12" x14ac:dyDescent="0.25">
      <c r="C308" s="2"/>
      <c r="L308" s="35"/>
    </row>
    <row r="309" spans="3:12" x14ac:dyDescent="0.25">
      <c r="C309" s="11"/>
      <c r="D309" s="11"/>
      <c r="E309" s="11"/>
      <c r="F309" s="11"/>
      <c r="G309" s="11"/>
      <c r="H309" s="11"/>
      <c r="I309" s="11"/>
      <c r="J309" s="11"/>
      <c r="K309" s="11"/>
      <c r="L309" s="35"/>
    </row>
    <row r="310" spans="3:12" x14ac:dyDescent="0.25">
      <c r="C310" s="2"/>
      <c r="L310" s="35"/>
    </row>
    <row r="311" spans="3:12" x14ac:dyDescent="0.25">
      <c r="C311" s="11"/>
      <c r="D311" s="11"/>
      <c r="E311" s="11"/>
      <c r="F311" s="11"/>
      <c r="G311" s="11"/>
      <c r="H311" s="11"/>
      <c r="I311" s="11"/>
      <c r="J311" s="11"/>
      <c r="K311" s="11"/>
      <c r="L311" s="35"/>
    </row>
  </sheetData>
  <sortState ref="A11:W311">
    <sortCondition ref="A11:A311"/>
  </sortState>
  <pageMargins left="0.31496062992125984" right="0.31496062992125984" top="0.55118110236220474" bottom="0.55118110236220474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AK308"/>
  <sheetViews>
    <sheetView workbookViewId="0">
      <pane xSplit="2" ySplit="13" topLeftCell="J14" activePane="bottomRight" state="frozen"/>
      <selection pane="topRight" activeCell="C1" sqref="C1"/>
      <selection pane="bottomLeft" activeCell="A14" sqref="A14"/>
      <selection pane="bottomRight" activeCell="K14" sqref="K14"/>
    </sheetView>
  </sheetViews>
  <sheetFormatPr defaultRowHeight="15" x14ac:dyDescent="0.25"/>
  <cols>
    <col min="1" max="1" width="4" style="77" customWidth="1"/>
    <col min="2" max="2" width="10.42578125" style="82" customWidth="1"/>
    <col min="3" max="3" width="8.7109375" style="1" customWidth="1"/>
    <col min="4" max="4" width="11" style="2" customWidth="1"/>
    <col min="5" max="5" width="8.85546875" style="2" customWidth="1"/>
    <col min="6" max="6" width="8.5703125" style="2" customWidth="1"/>
    <col min="7" max="7" width="9.28515625" style="44" customWidth="1"/>
    <col min="8" max="8" width="10.5703125" style="81" customWidth="1"/>
    <col min="9" max="9" width="8.140625" style="81" customWidth="1"/>
    <col min="10" max="10" width="8.5703125" style="299" customWidth="1"/>
    <col min="11" max="11" width="8.5703125" style="18" customWidth="1"/>
    <col min="12" max="13" width="8.140625" style="81" customWidth="1"/>
    <col min="14" max="14" width="7.42578125" style="44" customWidth="1"/>
    <col min="15" max="15" width="7.28515625" style="421" customWidth="1"/>
    <col min="16" max="16" width="8.7109375" style="81" customWidth="1"/>
    <col min="17" max="18" width="8.5703125" style="81" customWidth="1"/>
    <col min="19" max="20" width="8.5703125" style="44" customWidth="1"/>
    <col min="21" max="21" width="14.42578125" style="417" bestFit="1" customWidth="1"/>
    <col min="22" max="22" width="8.5703125" style="418" customWidth="1"/>
    <col min="23" max="23" width="2.42578125" style="258" customWidth="1"/>
    <col min="24" max="24" width="12.28515625" style="91" customWidth="1"/>
    <col min="25" max="25" width="10.7109375" style="86" customWidth="1"/>
    <col min="26" max="27" width="9.28515625" style="86" customWidth="1"/>
    <col min="28" max="29" width="9.5703125" style="86" bestFit="1" customWidth="1"/>
    <col min="30" max="30" width="9.28515625" style="86" bestFit="1" customWidth="1"/>
    <col min="31" max="31" width="9.28515625" style="247" customWidth="1"/>
    <col min="32" max="32" width="9.5703125" style="86" bestFit="1" customWidth="1"/>
    <col min="33" max="33" width="10.85546875" style="86" customWidth="1"/>
    <col min="34" max="34" width="11.140625" style="71" customWidth="1"/>
    <col min="35" max="35" width="1.140625" customWidth="1"/>
  </cols>
  <sheetData>
    <row r="1" spans="1:37" x14ac:dyDescent="0.25">
      <c r="A1" s="82" t="s">
        <v>395</v>
      </c>
      <c r="D1" s="218"/>
      <c r="E1" s="218"/>
      <c r="F1" s="218"/>
      <c r="I1" s="320"/>
      <c r="U1" s="18"/>
      <c r="X1" s="124"/>
      <c r="Y1" s="409"/>
      <c r="Z1" s="409"/>
      <c r="AA1" s="409"/>
      <c r="AB1" s="409"/>
      <c r="AC1" s="409"/>
      <c r="AD1" s="409"/>
      <c r="AE1" s="409"/>
      <c r="AF1" s="409"/>
      <c r="AG1" s="410"/>
      <c r="AK1" s="206"/>
    </row>
    <row r="2" spans="1:37" ht="18" x14ac:dyDescent="0.25">
      <c r="A2" s="110" t="s">
        <v>1245</v>
      </c>
      <c r="C2" s="117"/>
      <c r="D2" s="36"/>
      <c r="E2" s="36"/>
      <c r="F2" s="36"/>
      <c r="X2" s="208"/>
      <c r="Y2" s="24"/>
      <c r="Z2" s="24"/>
      <c r="AA2" s="24"/>
      <c r="AB2" s="24"/>
      <c r="AC2" s="24"/>
      <c r="AD2" s="24"/>
    </row>
    <row r="3" spans="1:37" x14ac:dyDescent="0.25">
      <c r="A3" s="82"/>
      <c r="D3" s="419"/>
      <c r="E3" s="297"/>
      <c r="F3" s="297"/>
      <c r="I3" s="422"/>
      <c r="J3" s="297"/>
      <c r="K3" s="297"/>
      <c r="N3" s="297"/>
      <c r="R3" s="312"/>
      <c r="S3" s="312"/>
      <c r="T3" s="312"/>
      <c r="U3" s="75"/>
      <c r="V3" s="416"/>
      <c r="X3" s="114" t="s">
        <v>426</v>
      </c>
    </row>
    <row r="4" spans="1:37" x14ac:dyDescent="0.25">
      <c r="A4" s="82"/>
      <c r="C4" s="119" t="s">
        <v>445</v>
      </c>
      <c r="G4" s="2" t="s">
        <v>1151</v>
      </c>
      <c r="I4" s="422"/>
      <c r="K4" s="41"/>
      <c r="X4" s="126" t="s">
        <v>2</v>
      </c>
      <c r="Y4" s="106" t="s">
        <v>424</v>
      </c>
      <c r="Z4" s="42" t="s">
        <v>427</v>
      </c>
      <c r="AA4" s="42" t="s">
        <v>427</v>
      </c>
      <c r="AB4" s="42" t="s">
        <v>428</v>
      </c>
      <c r="AC4" s="42" t="s">
        <v>433</v>
      </c>
      <c r="AD4" s="42" t="s">
        <v>429</v>
      </c>
      <c r="AE4" s="43" t="s">
        <v>452</v>
      </c>
      <c r="AF4" s="42" t="s">
        <v>430</v>
      </c>
      <c r="AG4" s="42" t="s">
        <v>3</v>
      </c>
      <c r="AH4" s="71" t="s">
        <v>3</v>
      </c>
    </row>
    <row r="5" spans="1:37" x14ac:dyDescent="0.25">
      <c r="A5" s="82"/>
      <c r="C5" s="46" t="s">
        <v>392</v>
      </c>
      <c r="D5" s="43" t="s">
        <v>2</v>
      </c>
      <c r="E5" s="44" t="s">
        <v>1128</v>
      </c>
      <c r="F5" s="44" t="s">
        <v>1130</v>
      </c>
      <c r="G5" s="44" t="s">
        <v>424</v>
      </c>
      <c r="H5" s="108" t="s">
        <v>424</v>
      </c>
      <c r="I5" s="108" t="s">
        <v>435</v>
      </c>
      <c r="J5" s="196" t="s">
        <v>446</v>
      </c>
      <c r="K5" s="18" t="s">
        <v>428</v>
      </c>
      <c r="L5" s="108" t="s">
        <v>428</v>
      </c>
      <c r="M5" s="108" t="s">
        <v>428</v>
      </c>
      <c r="N5" s="44" t="s">
        <v>1131</v>
      </c>
      <c r="O5" s="43" t="s">
        <v>433</v>
      </c>
      <c r="P5" s="108" t="s">
        <v>433</v>
      </c>
      <c r="Q5" s="108" t="s">
        <v>452</v>
      </c>
      <c r="R5" s="108" t="s">
        <v>1185</v>
      </c>
      <c r="S5" s="44" t="s">
        <v>1134</v>
      </c>
      <c r="T5" s="44" t="s">
        <v>1134</v>
      </c>
      <c r="U5" s="423" t="s">
        <v>430</v>
      </c>
      <c r="V5" s="424" t="s">
        <v>430</v>
      </c>
      <c r="X5" s="126"/>
      <c r="Y5" s="106" t="s">
        <v>425</v>
      </c>
      <c r="Z5" s="42" t="s">
        <v>1137</v>
      </c>
      <c r="AA5" s="42" t="s">
        <v>1138</v>
      </c>
      <c r="AB5" s="42" t="s">
        <v>431</v>
      </c>
      <c r="AC5" s="42" t="s">
        <v>434</v>
      </c>
      <c r="AD5" s="42"/>
      <c r="AE5" s="43" t="s">
        <v>1187</v>
      </c>
      <c r="AF5" s="42" t="s">
        <v>432</v>
      </c>
      <c r="AG5" s="42" t="s">
        <v>1123</v>
      </c>
      <c r="AH5" s="71" t="s">
        <v>1139</v>
      </c>
    </row>
    <row r="6" spans="1:37" x14ac:dyDescent="0.25">
      <c r="A6" s="82"/>
      <c r="C6" s="132">
        <v>43465</v>
      </c>
      <c r="D6" s="43" t="s">
        <v>422</v>
      </c>
      <c r="E6" s="44" t="s">
        <v>1129</v>
      </c>
      <c r="G6" s="44" t="s">
        <v>425</v>
      </c>
      <c r="H6" s="108" t="s">
        <v>422</v>
      </c>
      <c r="I6" s="108" t="s">
        <v>436</v>
      </c>
      <c r="J6" s="196" t="s">
        <v>441</v>
      </c>
      <c r="K6" s="18" t="s">
        <v>441</v>
      </c>
      <c r="L6" s="108" t="s">
        <v>441</v>
      </c>
      <c r="M6" s="108" t="s">
        <v>444</v>
      </c>
      <c r="N6" s="44" t="s">
        <v>1132</v>
      </c>
      <c r="O6" s="43" t="s">
        <v>434</v>
      </c>
      <c r="P6" s="108" t="s">
        <v>449</v>
      </c>
      <c r="Q6" s="108" t="s">
        <v>436</v>
      </c>
      <c r="R6" s="108" t="s">
        <v>1186</v>
      </c>
      <c r="S6" s="44" t="s">
        <v>782</v>
      </c>
      <c r="T6" s="44" t="s">
        <v>1135</v>
      </c>
      <c r="U6" s="423" t="s">
        <v>457</v>
      </c>
      <c r="V6" s="424" t="s">
        <v>460</v>
      </c>
      <c r="Z6" s="86" t="s">
        <v>1140</v>
      </c>
      <c r="AA6" s="115" t="s">
        <v>1141</v>
      </c>
      <c r="AG6" s="109" t="s">
        <v>1124</v>
      </c>
    </row>
    <row r="7" spans="1:37" x14ac:dyDescent="0.25">
      <c r="A7" s="82"/>
      <c r="D7" s="44" t="s">
        <v>461</v>
      </c>
      <c r="E7" s="44" t="s">
        <v>1197</v>
      </c>
      <c r="F7" s="44" t="s">
        <v>1197</v>
      </c>
      <c r="G7" s="44" t="s">
        <v>1197</v>
      </c>
      <c r="I7" s="81" t="s">
        <v>440</v>
      </c>
      <c r="J7" s="196" t="s">
        <v>447</v>
      </c>
      <c r="K7" s="18" t="s">
        <v>447</v>
      </c>
      <c r="L7" s="108" t="s">
        <v>442</v>
      </c>
      <c r="M7" s="108" t="s">
        <v>422</v>
      </c>
      <c r="N7" s="44" t="s">
        <v>1133</v>
      </c>
      <c r="O7" s="44"/>
      <c r="P7" s="108" t="s">
        <v>422</v>
      </c>
      <c r="Q7" s="81" t="s">
        <v>453</v>
      </c>
      <c r="S7" s="44" t="s">
        <v>447</v>
      </c>
      <c r="T7" s="44" t="s">
        <v>1136</v>
      </c>
      <c r="U7" s="417" t="s">
        <v>458</v>
      </c>
      <c r="V7" s="425" t="s">
        <v>422</v>
      </c>
      <c r="X7" s="127" t="s">
        <v>418</v>
      </c>
      <c r="Y7" s="109" t="s">
        <v>418</v>
      </c>
      <c r="Z7" s="109" t="s">
        <v>418</v>
      </c>
      <c r="AA7" s="109" t="s">
        <v>418</v>
      </c>
      <c r="AB7" s="109" t="s">
        <v>418</v>
      </c>
      <c r="AC7" s="109" t="s">
        <v>418</v>
      </c>
      <c r="AD7" s="109" t="s">
        <v>418</v>
      </c>
      <c r="AE7" s="109" t="s">
        <v>418</v>
      </c>
      <c r="AF7" s="109" t="s">
        <v>418</v>
      </c>
      <c r="AG7" s="109" t="s">
        <v>418</v>
      </c>
      <c r="AH7" s="130" t="s">
        <v>418</v>
      </c>
    </row>
    <row r="8" spans="1:37" x14ac:dyDescent="0.25">
      <c r="A8" s="82"/>
      <c r="B8" s="82">
        <f>COUNT(C14:C307)</f>
        <v>294</v>
      </c>
      <c r="D8" s="44" t="s">
        <v>1246</v>
      </c>
      <c r="E8" s="44"/>
      <c r="F8" s="44"/>
      <c r="G8" s="44" t="s">
        <v>443</v>
      </c>
      <c r="I8" s="81" t="s">
        <v>437</v>
      </c>
      <c r="J8" s="299" t="s">
        <v>1221</v>
      </c>
      <c r="K8" s="18" t="s">
        <v>1221</v>
      </c>
      <c r="N8" s="299" t="s">
        <v>1221</v>
      </c>
      <c r="P8" s="81" t="s">
        <v>450</v>
      </c>
      <c r="Q8" s="81" t="s">
        <v>454</v>
      </c>
      <c r="U8" s="417" t="s">
        <v>459</v>
      </c>
      <c r="X8" s="129" t="s">
        <v>404</v>
      </c>
    </row>
    <row r="9" spans="1:37" x14ac:dyDescent="0.25">
      <c r="A9" s="82"/>
      <c r="C9" s="13"/>
      <c r="D9" s="420"/>
      <c r="E9" s="38"/>
      <c r="F9" s="38"/>
      <c r="I9" s="81" t="s">
        <v>438</v>
      </c>
      <c r="L9" s="81" t="s">
        <v>448</v>
      </c>
      <c r="P9" s="81" t="s">
        <v>451</v>
      </c>
      <c r="Q9" s="81" t="s">
        <v>455</v>
      </c>
      <c r="R9" s="81">
        <v>2018</v>
      </c>
      <c r="S9" s="81">
        <v>2018</v>
      </c>
      <c r="T9" s="81">
        <v>2018</v>
      </c>
      <c r="V9" s="416"/>
      <c r="X9" s="411">
        <v>1178</v>
      </c>
      <c r="Y9" s="412">
        <v>91.55</v>
      </c>
      <c r="Z9" s="412">
        <v>282.24</v>
      </c>
      <c r="AA9" s="412">
        <v>282.24</v>
      </c>
      <c r="AB9" s="412">
        <v>1982.49</v>
      </c>
      <c r="AC9" s="412">
        <v>39.869999999999997</v>
      </c>
      <c r="AD9" s="412">
        <v>388.47</v>
      </c>
      <c r="AE9" s="412">
        <v>284.18</v>
      </c>
      <c r="AF9" s="412">
        <v>405.26</v>
      </c>
      <c r="AG9" s="413"/>
      <c r="AH9" s="131"/>
    </row>
    <row r="10" spans="1:37" x14ac:dyDescent="0.25">
      <c r="A10" s="82"/>
      <c r="C10" s="13"/>
      <c r="D10" s="35"/>
      <c r="I10" s="81" t="s">
        <v>439</v>
      </c>
      <c r="L10" s="426">
        <f>MIN(L14:L307)</f>
        <v>3.2810791104629965E-3</v>
      </c>
      <c r="Q10" s="81" t="s">
        <v>456</v>
      </c>
      <c r="U10" s="44" t="s">
        <v>448</v>
      </c>
      <c r="V10" s="427"/>
      <c r="X10" s="215"/>
      <c r="Y10" s="415"/>
      <c r="Z10" s="415"/>
      <c r="AA10" s="415"/>
      <c r="AB10" s="415"/>
      <c r="AC10" s="415"/>
      <c r="AD10" s="415"/>
      <c r="AE10" s="415"/>
      <c r="AF10" s="414"/>
      <c r="AJ10" s="68"/>
    </row>
    <row r="11" spans="1:37" x14ac:dyDescent="0.25">
      <c r="A11" s="82"/>
      <c r="C11" s="13"/>
      <c r="D11" s="35"/>
      <c r="Q11" s="81" t="s">
        <v>1183</v>
      </c>
      <c r="U11" s="428">
        <f>MIN(U14:U307)</f>
        <v>5.5461233729485006E-2</v>
      </c>
      <c r="X11" s="215"/>
      <c r="Y11" s="216"/>
      <c r="Z11" s="216"/>
      <c r="AA11" s="216"/>
      <c r="AB11" s="216"/>
      <c r="AC11" s="216"/>
      <c r="AD11" s="216"/>
      <c r="AE11" s="369"/>
      <c r="AF11" s="216"/>
      <c r="AH11" s="261"/>
      <c r="AJ11" s="68"/>
    </row>
    <row r="12" spans="1:37" s="40" customFormat="1" x14ac:dyDescent="0.25">
      <c r="A12" s="77" t="s">
        <v>423</v>
      </c>
      <c r="B12" s="82" t="s">
        <v>415</v>
      </c>
      <c r="C12" s="28">
        <f>SUM(C14:C307)</f>
        <v>5488130</v>
      </c>
      <c r="D12" s="393">
        <v>1</v>
      </c>
      <c r="E12" s="11">
        <f>SUM(E14:E307)</f>
        <v>255255</v>
      </c>
      <c r="F12" s="11">
        <f>SUM(F14:F307)</f>
        <v>2616366</v>
      </c>
      <c r="G12" s="429">
        <f>E12/F12</f>
        <v>9.7560891710104777E-2</v>
      </c>
      <c r="H12" s="111">
        <f>G12/$G$12</f>
        <v>1</v>
      </c>
      <c r="I12" s="108"/>
      <c r="J12" s="196">
        <f>SUM(J14:J307)</f>
        <v>262552</v>
      </c>
      <c r="K12" s="41">
        <f>SUM(K14:K307)</f>
        <v>389208</v>
      </c>
      <c r="L12" s="426">
        <f>K12/C12</f>
        <v>7.0918145160555598E-2</v>
      </c>
      <c r="M12" s="108"/>
      <c r="N12" s="18">
        <f>SUM(N14:N307)</f>
        <v>302367.61</v>
      </c>
      <c r="O12" s="430">
        <f>C12/N12</f>
        <v>18.150522140913175</v>
      </c>
      <c r="P12" s="112">
        <f>$O$12/O12</f>
        <v>1</v>
      </c>
      <c r="Q12" s="108"/>
      <c r="R12" s="196">
        <f>SUM(R14:R307)</f>
        <v>34000</v>
      </c>
      <c r="S12" s="18">
        <f>SUM(S14:S307)</f>
        <v>1718930</v>
      </c>
      <c r="T12" s="18">
        <f>SUM(T14:T307)</f>
        <v>228597</v>
      </c>
      <c r="U12" s="423">
        <f>T12/S12</f>
        <v>0.13298796344237404</v>
      </c>
      <c r="V12" s="431"/>
      <c r="W12" s="432"/>
      <c r="X12" s="128">
        <v>6465017139.999999</v>
      </c>
      <c r="Y12" s="196">
        <v>503659418.03347003</v>
      </c>
      <c r="Z12" s="196">
        <v>36099190.310400009</v>
      </c>
      <c r="AA12" s="196">
        <v>64784791.007999986</v>
      </c>
      <c r="AB12" s="196">
        <v>735902292.89510059</v>
      </c>
      <c r="AC12" s="196">
        <v>198187946.74127328</v>
      </c>
      <c r="AD12" s="196">
        <v>14528001.059999999</v>
      </c>
      <c r="AE12" s="196">
        <v>9662120</v>
      </c>
      <c r="AF12" s="196">
        <v>170608543.22471124</v>
      </c>
      <c r="AG12" s="197">
        <v>1733432303.2729533</v>
      </c>
      <c r="AH12" s="71">
        <v>8198449443.2729511</v>
      </c>
    </row>
    <row r="13" spans="1:37" x14ac:dyDescent="0.25">
      <c r="C13" s="9"/>
      <c r="D13" s="219"/>
      <c r="E13" s="219"/>
      <c r="F13" s="219"/>
      <c r="G13" s="429"/>
      <c r="H13" s="112"/>
      <c r="L13" s="319"/>
      <c r="O13" s="433"/>
      <c r="P13" s="112"/>
      <c r="V13" s="431"/>
    </row>
    <row r="14" spans="1:37" s="258" customFormat="1" x14ac:dyDescent="0.25">
      <c r="A14" s="77">
        <v>5</v>
      </c>
      <c r="B14" s="82" t="s">
        <v>14</v>
      </c>
      <c r="C14" s="9">
        <f>INDEX(Lask_kust_IKÄRAKENNE!L$11:L$304,MATCH('Lask_kust_MUUT KRIT'!$A$14:$A$307,Lask_kust_IKÄRAKENNE!$A$11:$A$304,0),1,1)</f>
        <v>9700</v>
      </c>
      <c r="D14" s="219">
        <v>1.3905911917572491</v>
      </c>
      <c r="E14" s="11">
        <v>322</v>
      </c>
      <c r="F14" s="11">
        <v>3996</v>
      </c>
      <c r="G14" s="429">
        <f>E14/F14</f>
        <v>8.0580580580580582E-2</v>
      </c>
      <c r="H14" s="112">
        <f>G14/$G$12</f>
        <v>0.8259516612457789</v>
      </c>
      <c r="I14" s="81">
        <v>0</v>
      </c>
      <c r="J14" s="299">
        <v>11</v>
      </c>
      <c r="K14" s="18">
        <v>224</v>
      </c>
      <c r="L14" s="319">
        <f>K14/C14</f>
        <v>2.3092783505154639E-2</v>
      </c>
      <c r="M14" s="112">
        <f>L14-$L$10</f>
        <v>1.9811704394691643E-2</v>
      </c>
      <c r="N14" s="300">
        <v>1008.83</v>
      </c>
      <c r="O14" s="433">
        <f>C14/N14</f>
        <v>9.6150986786673673</v>
      </c>
      <c r="P14" s="112">
        <f>$O$12/O14</f>
        <v>1.8877104382904575</v>
      </c>
      <c r="Q14" s="81">
        <v>0</v>
      </c>
      <c r="R14" s="81"/>
      <c r="S14" s="18">
        <v>2452</v>
      </c>
      <c r="T14" s="18">
        <v>297</v>
      </c>
      <c r="U14" s="417">
        <f>T14/S14</f>
        <v>0.12112561174551387</v>
      </c>
      <c r="V14" s="431">
        <f>U14-$U$11</f>
        <v>6.5664378016028868E-2</v>
      </c>
      <c r="X14" s="125">
        <v>15889729.311733382</v>
      </c>
      <c r="Y14" s="247">
        <v>733473.98349439527</v>
      </c>
      <c r="Z14" s="247">
        <v>0</v>
      </c>
      <c r="AA14" s="247">
        <v>0</v>
      </c>
      <c r="AB14" s="247">
        <v>380982.10670069273</v>
      </c>
      <c r="AC14" s="247">
        <v>730051.24719401321</v>
      </c>
      <c r="AD14" s="247">
        <v>0</v>
      </c>
      <c r="AE14" s="196">
        <v>0</v>
      </c>
      <c r="AF14" s="247">
        <v>258128.11459732582</v>
      </c>
      <c r="AG14" s="247">
        <v>2102635.451986427</v>
      </c>
      <c r="AH14" s="71">
        <v>17992364.763719808</v>
      </c>
      <c r="AJ14" s="491"/>
    </row>
    <row r="15" spans="1:37" s="258" customFormat="1" x14ac:dyDescent="0.25">
      <c r="A15" s="77">
        <v>9</v>
      </c>
      <c r="B15" s="82" t="s">
        <v>15</v>
      </c>
      <c r="C15" s="9">
        <f>INDEX(Lask_kust_IKÄRAKENNE!L$11:L$304,MATCH('Lask_kust_MUUT KRIT'!$A$14:$A$307,Lask_kust_IKÄRAKENNE!$A$11:$A$304,0),1,1)</f>
        <v>2573</v>
      </c>
      <c r="D15" s="219">
        <v>1.5191878058193056</v>
      </c>
      <c r="E15" s="11">
        <v>83</v>
      </c>
      <c r="F15" s="11">
        <v>1099</v>
      </c>
      <c r="G15" s="429">
        <f t="shared" ref="G15:G78" si="0">E15/F15</f>
        <v>7.5523202911737947E-2</v>
      </c>
      <c r="H15" s="112">
        <f t="shared" ref="H15:H78" si="1">G15/$G$12</f>
        <v>0.77411349556080067</v>
      </c>
      <c r="I15" s="81">
        <v>0</v>
      </c>
      <c r="J15" s="299">
        <v>6</v>
      </c>
      <c r="K15" s="18">
        <v>22</v>
      </c>
      <c r="L15" s="319">
        <f t="shared" ref="L15:L78" si="2">K15/C15</f>
        <v>8.5503303536727561E-3</v>
      </c>
      <c r="M15" s="112">
        <f t="shared" ref="M15:M78" si="3">L15-$L$10</f>
        <v>5.2692512432097596E-3</v>
      </c>
      <c r="N15" s="300">
        <v>251.41</v>
      </c>
      <c r="O15" s="433">
        <f t="shared" ref="O15:O78" si="4">C15/N15</f>
        <v>10.234278668310727</v>
      </c>
      <c r="P15" s="112">
        <f t="shared" ref="P15:P78" si="5">$O$12/O15</f>
        <v>1.7735028260579018</v>
      </c>
      <c r="Q15" s="81">
        <v>0</v>
      </c>
      <c r="R15" s="81"/>
      <c r="S15" s="18">
        <v>670</v>
      </c>
      <c r="T15" s="18">
        <v>87</v>
      </c>
      <c r="U15" s="417">
        <f t="shared" ref="U15:U78" si="6">T15/S15</f>
        <v>0.12985074626865672</v>
      </c>
      <c r="V15" s="431">
        <f t="shared" ref="V15:V78" si="7">U15-$U$11</f>
        <v>7.4389512539171726E-2</v>
      </c>
      <c r="X15" s="125">
        <v>4604649.1243114797</v>
      </c>
      <c r="Y15" s="247">
        <v>182348.74290433541</v>
      </c>
      <c r="Z15" s="247">
        <v>0</v>
      </c>
      <c r="AA15" s="247">
        <v>0</v>
      </c>
      <c r="AB15" s="247">
        <v>26878.170109369308</v>
      </c>
      <c r="AC15" s="247">
        <v>181935.69189759111</v>
      </c>
      <c r="AD15" s="247">
        <v>0</v>
      </c>
      <c r="AE15" s="196">
        <v>0</v>
      </c>
      <c r="AF15" s="247">
        <v>77568.472480230441</v>
      </c>
      <c r="AG15" s="247">
        <v>468731.07739152625</v>
      </c>
      <c r="AH15" s="71">
        <v>5073380.2017030045</v>
      </c>
    </row>
    <row r="16" spans="1:37" s="258" customFormat="1" x14ac:dyDescent="0.25">
      <c r="A16" s="77">
        <v>10</v>
      </c>
      <c r="B16" s="82" t="s">
        <v>16</v>
      </c>
      <c r="C16" s="9">
        <f>INDEX(Lask_kust_IKÄRAKENNE!L$11:L$304,MATCH('Lask_kust_MUUT KRIT'!$A$14:$A$307,Lask_kust_IKÄRAKENNE!$A$11:$A$304,0),1,1)</f>
        <v>11544</v>
      </c>
      <c r="D16" s="219">
        <v>1.4302772982785175</v>
      </c>
      <c r="E16" s="11">
        <v>352</v>
      </c>
      <c r="F16" s="11">
        <v>4933</v>
      </c>
      <c r="G16" s="429">
        <f t="shared" si="0"/>
        <v>7.1356172714372598E-2</v>
      </c>
      <c r="H16" s="112">
        <f t="shared" si="1"/>
        <v>0.73140139930662351</v>
      </c>
      <c r="I16" s="81">
        <v>0</v>
      </c>
      <c r="J16" s="299">
        <v>6</v>
      </c>
      <c r="K16" s="18">
        <v>173</v>
      </c>
      <c r="L16" s="319">
        <f t="shared" si="2"/>
        <v>1.4986139986139986E-2</v>
      </c>
      <c r="M16" s="112">
        <f t="shared" si="3"/>
        <v>1.1705060875676989E-2</v>
      </c>
      <c r="N16" s="300">
        <v>1087.22</v>
      </c>
      <c r="O16" s="433">
        <f t="shared" si="4"/>
        <v>10.617906219532385</v>
      </c>
      <c r="P16" s="112">
        <f t="shared" si="5"/>
        <v>1.7094257347577637</v>
      </c>
      <c r="Q16" s="81">
        <v>0</v>
      </c>
      <c r="R16" s="81"/>
      <c r="S16" s="18">
        <v>3090</v>
      </c>
      <c r="T16" s="18">
        <v>396</v>
      </c>
      <c r="U16" s="417">
        <f t="shared" si="6"/>
        <v>0.12815533980582525</v>
      </c>
      <c r="V16" s="431">
        <f t="shared" si="7"/>
        <v>7.2694106076340248E-2</v>
      </c>
      <c r="X16" s="125">
        <v>19450100.692703448</v>
      </c>
      <c r="Y16" s="247">
        <v>772983.9093416828</v>
      </c>
      <c r="Z16" s="247">
        <v>0</v>
      </c>
      <c r="AA16" s="247">
        <v>0</v>
      </c>
      <c r="AB16" s="247">
        <v>267880.43786729855</v>
      </c>
      <c r="AC16" s="247">
        <v>786779.05789307924</v>
      </c>
      <c r="AD16" s="247">
        <v>0</v>
      </c>
      <c r="AE16" s="196">
        <v>0</v>
      </c>
      <c r="AF16" s="247">
        <v>340086.39501857688</v>
      </c>
      <c r="AG16" s="247">
        <v>2167729.8001206378</v>
      </c>
      <c r="AH16" s="71">
        <v>21617830.492824085</v>
      </c>
    </row>
    <row r="17" spans="1:34" s="258" customFormat="1" x14ac:dyDescent="0.25">
      <c r="A17" s="77">
        <v>16</v>
      </c>
      <c r="B17" s="82" t="s">
        <v>17</v>
      </c>
      <c r="C17" s="9">
        <f>INDEX(Lask_kust_IKÄRAKENNE!L$11:L$304,MATCH('Lask_kust_MUUT KRIT'!$A$14:$A$307,Lask_kust_IKÄRAKENNE!$A$11:$A$304,0),1,1)</f>
        <v>8149</v>
      </c>
      <c r="D17" s="219">
        <v>1.1384474345036226</v>
      </c>
      <c r="E17" s="11">
        <v>347</v>
      </c>
      <c r="F17" s="11">
        <v>3482</v>
      </c>
      <c r="G17" s="429">
        <f t="shared" si="0"/>
        <v>9.9655370476737504E-2</v>
      </c>
      <c r="H17" s="112">
        <f t="shared" si="1"/>
        <v>1.0214684258202182</v>
      </c>
      <c r="I17" s="81">
        <v>0</v>
      </c>
      <c r="J17" s="299">
        <v>17</v>
      </c>
      <c r="K17" s="18">
        <v>164</v>
      </c>
      <c r="L17" s="319">
        <f t="shared" si="2"/>
        <v>2.01251687323598E-2</v>
      </c>
      <c r="M17" s="112">
        <f t="shared" si="3"/>
        <v>1.6844089621896804E-2</v>
      </c>
      <c r="N17" s="300">
        <v>563.29999999999995</v>
      </c>
      <c r="O17" s="433">
        <f t="shared" si="4"/>
        <v>14.466536481448607</v>
      </c>
      <c r="P17" s="112">
        <f t="shared" si="5"/>
        <v>1.2546556782398319</v>
      </c>
      <c r="Q17" s="81">
        <v>3</v>
      </c>
      <c r="R17" s="81">
        <v>479</v>
      </c>
      <c r="S17" s="18">
        <v>2223</v>
      </c>
      <c r="T17" s="18">
        <v>341</v>
      </c>
      <c r="U17" s="417">
        <f t="shared" si="6"/>
        <v>0.15339631129104814</v>
      </c>
      <c r="V17" s="431">
        <f t="shared" si="7"/>
        <v>9.7935077561563139E-2</v>
      </c>
      <c r="X17" s="125">
        <v>10928551.193361083</v>
      </c>
      <c r="Y17" s="247">
        <v>762057.27479392011</v>
      </c>
      <c r="Z17" s="247">
        <v>0</v>
      </c>
      <c r="AA17" s="247">
        <v>0</v>
      </c>
      <c r="AB17" s="247">
        <v>272121.50652205618</v>
      </c>
      <c r="AC17" s="247">
        <v>407638.42029319867</v>
      </c>
      <c r="AD17" s="247">
        <v>0</v>
      </c>
      <c r="AE17" s="196">
        <v>136122.22</v>
      </c>
      <c r="AF17" s="247">
        <v>323427.04252114985</v>
      </c>
      <c r="AG17" s="247">
        <v>1901366.4641303248</v>
      </c>
      <c r="AH17" s="71">
        <v>12829917.657491408</v>
      </c>
    </row>
    <row r="18" spans="1:34" s="258" customFormat="1" x14ac:dyDescent="0.25">
      <c r="A18" s="77">
        <v>18</v>
      </c>
      <c r="B18" s="82" t="s">
        <v>18</v>
      </c>
      <c r="C18" s="9">
        <f>INDEX(Lask_kust_IKÄRAKENNE!L$11:L$304,MATCH('Lask_kust_MUUT KRIT'!$A$14:$A$307,Lask_kust_IKÄRAKENNE!$A$11:$A$304,0),1,1)</f>
        <v>4958</v>
      </c>
      <c r="D18" s="219">
        <v>0.80727708054129932</v>
      </c>
      <c r="E18" s="11">
        <v>169</v>
      </c>
      <c r="F18" s="11">
        <v>2451</v>
      </c>
      <c r="G18" s="429">
        <f t="shared" si="0"/>
        <v>6.8951448388412898E-2</v>
      </c>
      <c r="H18" s="112">
        <f t="shared" si="1"/>
        <v>0.70675295376857772</v>
      </c>
      <c r="I18" s="81">
        <v>0</v>
      </c>
      <c r="J18" s="299">
        <v>167</v>
      </c>
      <c r="K18" s="18">
        <v>125</v>
      </c>
      <c r="L18" s="319">
        <f t="shared" si="2"/>
        <v>2.5211778943122227E-2</v>
      </c>
      <c r="M18" s="112">
        <f t="shared" si="3"/>
        <v>2.1930699832659231E-2</v>
      </c>
      <c r="N18" s="300">
        <v>212.42</v>
      </c>
      <c r="O18" s="433">
        <f t="shared" si="4"/>
        <v>23.340551737124567</v>
      </c>
      <c r="P18" s="112">
        <f t="shared" si="5"/>
        <v>0.77763894981298431</v>
      </c>
      <c r="Q18" s="81">
        <v>0</v>
      </c>
      <c r="R18" s="81"/>
      <c r="S18" s="18">
        <v>1635</v>
      </c>
      <c r="T18" s="18">
        <v>252</v>
      </c>
      <c r="U18" s="417">
        <f t="shared" si="6"/>
        <v>0.15412844036697249</v>
      </c>
      <c r="V18" s="431">
        <f t="shared" si="7"/>
        <v>9.8667206637487487E-2</v>
      </c>
      <c r="X18" s="125">
        <v>4714921.163551392</v>
      </c>
      <c r="Y18" s="247">
        <v>320798.62880503084</v>
      </c>
      <c r="Z18" s="247">
        <v>0</v>
      </c>
      <c r="AA18" s="247">
        <v>0</v>
      </c>
      <c r="AB18" s="247">
        <v>215560.91504557055</v>
      </c>
      <c r="AC18" s="247">
        <v>153720.13711819856</v>
      </c>
      <c r="AD18" s="247">
        <v>0</v>
      </c>
      <c r="AE18" s="196">
        <v>0</v>
      </c>
      <c r="AF18" s="247">
        <v>198249.95417874077</v>
      </c>
      <c r="AG18" s="247">
        <v>888329.63514754071</v>
      </c>
      <c r="AH18" s="71">
        <v>5603250.7986989338</v>
      </c>
    </row>
    <row r="19" spans="1:34" s="258" customFormat="1" x14ac:dyDescent="0.25">
      <c r="A19" s="77">
        <v>19</v>
      </c>
      <c r="B19" s="82" t="s">
        <v>19</v>
      </c>
      <c r="C19" s="9">
        <f>INDEX(Lask_kust_IKÄRAKENNE!L$11:L$304,MATCH('Lask_kust_MUUT KRIT'!$A$14:$A$307,Lask_kust_IKÄRAKENNE!$A$11:$A$304,0),1,1)</f>
        <v>3984</v>
      </c>
      <c r="D19" s="219">
        <v>0.82747492205808337</v>
      </c>
      <c r="E19" s="11">
        <v>113</v>
      </c>
      <c r="F19" s="11">
        <v>1970</v>
      </c>
      <c r="G19" s="429">
        <f t="shared" si="0"/>
        <v>5.736040609137056E-2</v>
      </c>
      <c r="H19" s="112">
        <f t="shared" si="1"/>
        <v>0.58794466805216283</v>
      </c>
      <c r="I19" s="81">
        <v>0</v>
      </c>
      <c r="J19" s="299">
        <v>27</v>
      </c>
      <c r="K19" s="18">
        <v>112</v>
      </c>
      <c r="L19" s="319">
        <f t="shared" si="2"/>
        <v>2.8112449799196786E-2</v>
      </c>
      <c r="M19" s="112">
        <f t="shared" si="3"/>
        <v>2.4831370688733791E-2</v>
      </c>
      <c r="N19" s="300">
        <v>95.01</v>
      </c>
      <c r="O19" s="433">
        <f t="shared" si="4"/>
        <v>41.932428165456265</v>
      </c>
      <c r="P19" s="112">
        <f t="shared" si="5"/>
        <v>0.4328516838875906</v>
      </c>
      <c r="Q19" s="81">
        <v>0</v>
      </c>
      <c r="R19" s="81"/>
      <c r="S19" s="18">
        <v>1354</v>
      </c>
      <c r="T19" s="18">
        <v>206</v>
      </c>
      <c r="U19" s="417">
        <f t="shared" si="6"/>
        <v>0.15214180206794684</v>
      </c>
      <c r="V19" s="431">
        <f t="shared" si="7"/>
        <v>9.6680568338461836E-2</v>
      </c>
      <c r="X19" s="125">
        <v>3883465.5854067383</v>
      </c>
      <c r="Y19" s="247">
        <v>214444.11609093921</v>
      </c>
      <c r="Z19" s="247">
        <v>0</v>
      </c>
      <c r="AA19" s="247">
        <v>0</v>
      </c>
      <c r="AB19" s="247">
        <v>196124.12920160408</v>
      </c>
      <c r="AC19" s="247">
        <v>68755.061800207375</v>
      </c>
      <c r="AD19" s="247">
        <v>0</v>
      </c>
      <c r="AE19" s="196">
        <v>0</v>
      </c>
      <c r="AF19" s="247">
        <v>156096.17622538263</v>
      </c>
      <c r="AG19" s="247">
        <v>635419.48331813328</v>
      </c>
      <c r="AH19" s="71">
        <v>4518885.0687248716</v>
      </c>
    </row>
    <row r="20" spans="1:34" s="258" customFormat="1" x14ac:dyDescent="0.25">
      <c r="A20" s="77">
        <v>20</v>
      </c>
      <c r="B20" s="82" t="s">
        <v>20</v>
      </c>
      <c r="C20" s="9">
        <f>INDEX(Lask_kust_IKÄRAKENNE!L$11:L$304,MATCH('Lask_kust_MUUT KRIT'!$A$14:$A$307,Lask_kust_IKÄRAKENNE!$A$11:$A$304,0),1,1)</f>
        <v>16611</v>
      </c>
      <c r="D20" s="219">
        <v>0.9387759858958542</v>
      </c>
      <c r="E20" s="11">
        <v>651</v>
      </c>
      <c r="F20" s="11">
        <v>7793</v>
      </c>
      <c r="G20" s="429">
        <f t="shared" si="0"/>
        <v>8.3536507121775946E-2</v>
      </c>
      <c r="H20" s="112">
        <f t="shared" si="1"/>
        <v>0.85624993434868057</v>
      </c>
      <c r="I20" s="81">
        <v>0</v>
      </c>
      <c r="J20" s="299">
        <v>29</v>
      </c>
      <c r="K20" s="18">
        <v>363</v>
      </c>
      <c r="L20" s="319">
        <f t="shared" si="2"/>
        <v>2.1852988983203901E-2</v>
      </c>
      <c r="M20" s="112">
        <f t="shared" si="3"/>
        <v>1.8571909872740905E-2</v>
      </c>
      <c r="N20" s="300">
        <v>293.26</v>
      </c>
      <c r="O20" s="433">
        <f t="shared" si="4"/>
        <v>56.642569733342427</v>
      </c>
      <c r="P20" s="112">
        <f t="shared" si="5"/>
        <v>0.32043959563206292</v>
      </c>
      <c r="Q20" s="81">
        <v>0</v>
      </c>
      <c r="R20" s="81"/>
      <c r="S20" s="18">
        <v>5519</v>
      </c>
      <c r="T20" s="18">
        <v>667</v>
      </c>
      <c r="U20" s="417">
        <f t="shared" si="6"/>
        <v>0.12085522739626745</v>
      </c>
      <c r="V20" s="431">
        <f t="shared" si="7"/>
        <v>6.5393993666782446E-2</v>
      </c>
      <c r="X20" s="125">
        <v>18369741.308221485</v>
      </c>
      <c r="Y20" s="247">
        <v>1302130.9992241061</v>
      </c>
      <c r="Z20" s="247">
        <v>0</v>
      </c>
      <c r="AA20" s="247">
        <v>0</v>
      </c>
      <c r="AB20" s="247">
        <v>611594.18990156765</v>
      </c>
      <c r="AC20" s="247">
        <v>212220.91804577212</v>
      </c>
      <c r="AD20" s="247">
        <v>0</v>
      </c>
      <c r="AE20" s="196">
        <v>0</v>
      </c>
      <c r="AF20" s="247">
        <v>440217.57716705155</v>
      </c>
      <c r="AG20" s="247">
        <v>2566163.6843384975</v>
      </c>
      <c r="AH20" s="71">
        <v>20935904.992559984</v>
      </c>
    </row>
    <row r="21" spans="1:34" s="258" customFormat="1" x14ac:dyDescent="0.25">
      <c r="A21" s="77">
        <v>46</v>
      </c>
      <c r="B21" s="82" t="s">
        <v>21</v>
      </c>
      <c r="C21" s="9">
        <f>INDEX(Lask_kust_IKÄRAKENNE!L$11:L$304,MATCH('Lask_kust_MUUT KRIT'!$A$14:$A$307,Lask_kust_IKÄRAKENNE!$A$11:$A$304,0),1,1)</f>
        <v>1405</v>
      </c>
      <c r="D21" s="219">
        <v>1.4551308340392175</v>
      </c>
      <c r="E21" s="11">
        <v>67</v>
      </c>
      <c r="F21" s="11">
        <v>586</v>
      </c>
      <c r="G21" s="429">
        <f t="shared" si="0"/>
        <v>0.11433447098976109</v>
      </c>
      <c r="H21" s="112">
        <f t="shared" si="1"/>
        <v>1.1719293354707929</v>
      </c>
      <c r="I21" s="81">
        <v>0</v>
      </c>
      <c r="J21" s="299">
        <v>2</v>
      </c>
      <c r="K21" s="18">
        <v>42</v>
      </c>
      <c r="L21" s="319">
        <f t="shared" si="2"/>
        <v>2.9893238434163701E-2</v>
      </c>
      <c r="M21" s="112">
        <f t="shared" si="3"/>
        <v>2.6612159323700705E-2</v>
      </c>
      <c r="N21" s="300">
        <v>305.58</v>
      </c>
      <c r="O21" s="433">
        <f t="shared" si="4"/>
        <v>4.5978139930623732</v>
      </c>
      <c r="P21" s="112">
        <f t="shared" si="5"/>
        <v>3.9476416767403899</v>
      </c>
      <c r="Q21" s="81">
        <v>1</v>
      </c>
      <c r="R21" s="81"/>
      <c r="S21" s="18">
        <v>347</v>
      </c>
      <c r="T21" s="18">
        <v>55</v>
      </c>
      <c r="U21" s="417">
        <f t="shared" si="6"/>
        <v>0.15850144092219021</v>
      </c>
      <c r="V21" s="431">
        <f t="shared" si="7"/>
        <v>0.10304020719270521</v>
      </c>
      <c r="X21" s="125">
        <v>2408372.4921099683</v>
      </c>
      <c r="Y21" s="247">
        <v>150742.63358060329</v>
      </c>
      <c r="Z21" s="247">
        <v>0</v>
      </c>
      <c r="AA21" s="247">
        <v>0</v>
      </c>
      <c r="AB21" s="247">
        <v>74125.467331388994</v>
      </c>
      <c r="AC21" s="247">
        <v>221136.42548055327</v>
      </c>
      <c r="AD21" s="247">
        <v>545800.35000000009</v>
      </c>
      <c r="AE21" s="196">
        <v>0</v>
      </c>
      <c r="AF21" s="247">
        <v>58670.094485516573</v>
      </c>
      <c r="AG21" s="247">
        <v>1050474.9708780623</v>
      </c>
      <c r="AH21" s="71">
        <v>3458847.4629880306</v>
      </c>
    </row>
    <row r="22" spans="1:34" s="258" customFormat="1" x14ac:dyDescent="0.25">
      <c r="A22" s="77">
        <v>47</v>
      </c>
      <c r="B22" s="82" t="s">
        <v>22</v>
      </c>
      <c r="C22" s="9">
        <f>INDEX(Lask_kust_IKÄRAKENNE!L$11:L$304,MATCH('Lask_kust_MUUT KRIT'!$A$14:$A$307,Lask_kust_IKÄRAKENNE!$A$11:$A$304,0),1,1)</f>
        <v>1852</v>
      </c>
      <c r="D22" s="219">
        <v>1.1858600976201619</v>
      </c>
      <c r="E22" s="11">
        <v>147</v>
      </c>
      <c r="F22" s="11">
        <v>906</v>
      </c>
      <c r="G22" s="429">
        <f t="shared" si="0"/>
        <v>0.16225165562913907</v>
      </c>
      <c r="H22" s="112">
        <f t="shared" si="1"/>
        <v>1.663080900400729</v>
      </c>
      <c r="I22" s="81">
        <v>0</v>
      </c>
      <c r="J22" s="299">
        <v>17</v>
      </c>
      <c r="K22" s="18">
        <v>35</v>
      </c>
      <c r="L22" s="319">
        <f t="shared" si="2"/>
        <v>1.8898488120950324E-2</v>
      </c>
      <c r="M22" s="112">
        <f t="shared" si="3"/>
        <v>1.5617409010487329E-2</v>
      </c>
      <c r="N22" s="300">
        <v>7952.91</v>
      </c>
      <c r="O22" s="433">
        <f t="shared" si="4"/>
        <v>0.23287073536604841</v>
      </c>
      <c r="P22" s="112">
        <f t="shared" si="5"/>
        <v>77.942477883201832</v>
      </c>
      <c r="Q22" s="81">
        <v>0</v>
      </c>
      <c r="R22" s="81"/>
      <c r="S22" s="18">
        <v>543</v>
      </c>
      <c r="T22" s="18">
        <v>85</v>
      </c>
      <c r="U22" s="417">
        <f t="shared" si="6"/>
        <v>0.15653775322283608</v>
      </c>
      <c r="V22" s="431">
        <f t="shared" si="7"/>
        <v>0.10107651949335109</v>
      </c>
      <c r="X22" s="125">
        <v>2587138.7971336115</v>
      </c>
      <c r="Y22" s="247">
        <v>281976.36451148381</v>
      </c>
      <c r="Z22" s="247">
        <v>0</v>
      </c>
      <c r="AA22" s="247">
        <v>0</v>
      </c>
      <c r="AB22" s="247">
        <v>57340.433514400298</v>
      </c>
      <c r="AC22" s="247">
        <v>1476784.7999999998</v>
      </c>
      <c r="AD22" s="247">
        <v>0</v>
      </c>
      <c r="AE22" s="196">
        <v>0</v>
      </c>
      <c r="AF22" s="247">
        <v>75862.124576849354</v>
      </c>
      <c r="AG22" s="247">
        <v>1891963.7226027334</v>
      </c>
      <c r="AH22" s="71">
        <v>4479102.5197363449</v>
      </c>
    </row>
    <row r="23" spans="1:34" s="258" customFormat="1" x14ac:dyDescent="0.25">
      <c r="A23" s="77">
        <v>49</v>
      </c>
      <c r="B23" s="82" t="s">
        <v>23</v>
      </c>
      <c r="C23" s="9">
        <f>INDEX(Lask_kust_IKÄRAKENNE!L$11:L$304,MATCH('Lask_kust_MUUT KRIT'!$A$14:$A$307,Lask_kust_IKÄRAKENNE!$A$11:$A$304,0),1,1)</f>
        <v>283632</v>
      </c>
      <c r="D23" s="219">
        <v>0.64298523197868884</v>
      </c>
      <c r="E23" s="11">
        <v>11447</v>
      </c>
      <c r="F23" s="11">
        <v>141993</v>
      </c>
      <c r="G23" s="429">
        <f t="shared" si="0"/>
        <v>8.0616650116555041E-2</v>
      </c>
      <c r="H23" s="112">
        <f t="shared" si="1"/>
        <v>0.82632137430745978</v>
      </c>
      <c r="I23" s="81">
        <v>1</v>
      </c>
      <c r="J23" s="299">
        <v>19999</v>
      </c>
      <c r="K23" s="18">
        <v>48085</v>
      </c>
      <c r="L23" s="319">
        <f t="shared" si="2"/>
        <v>0.16953305691882439</v>
      </c>
      <c r="M23" s="112">
        <f t="shared" si="3"/>
        <v>0.1662519778083614</v>
      </c>
      <c r="N23" s="300">
        <v>312.33</v>
      </c>
      <c r="O23" s="433">
        <f t="shared" si="4"/>
        <v>908.11641532993951</v>
      </c>
      <c r="P23" s="112">
        <f t="shared" si="5"/>
        <v>1.998699928171508E-2</v>
      </c>
      <c r="Q23" s="81">
        <v>3</v>
      </c>
      <c r="R23" s="81">
        <v>663</v>
      </c>
      <c r="S23" s="18">
        <v>102633</v>
      </c>
      <c r="T23" s="18">
        <v>14887</v>
      </c>
      <c r="U23" s="417">
        <f t="shared" si="6"/>
        <v>0.14505081211696044</v>
      </c>
      <c r="V23" s="431">
        <f t="shared" si="7"/>
        <v>8.9589578387475444E-2</v>
      </c>
      <c r="X23" s="125">
        <v>214833258.65893063</v>
      </c>
      <c r="Y23" s="247">
        <v>21456681.898639847</v>
      </c>
      <c r="Z23" s="247">
        <v>5603660.6976000005</v>
      </c>
      <c r="AA23" s="247">
        <v>5249401.5168000003</v>
      </c>
      <c r="AB23" s="247">
        <v>93483088.728702158</v>
      </c>
      <c r="AC23" s="247">
        <v>226021.13937542116</v>
      </c>
      <c r="AD23" s="247">
        <v>0</v>
      </c>
      <c r="AE23" s="196">
        <v>188411.34</v>
      </c>
      <c r="AF23" s="247">
        <v>10297847.597901827</v>
      </c>
      <c r="AG23" s="247">
        <v>136505112.91901925</v>
      </c>
      <c r="AH23" s="71">
        <v>351338371.57794988</v>
      </c>
    </row>
    <row r="24" spans="1:34" s="258" customFormat="1" x14ac:dyDescent="0.25">
      <c r="A24" s="77">
        <v>50</v>
      </c>
      <c r="B24" s="82" t="s">
        <v>24</v>
      </c>
      <c r="C24" s="9">
        <f>INDEX(Lask_kust_IKÄRAKENNE!L$11:L$304,MATCH('Lask_kust_MUUT KRIT'!$A$14:$A$307,Lask_kust_IKÄRAKENNE!$A$11:$A$304,0),1,1)</f>
        <v>11748</v>
      </c>
      <c r="D24" s="219">
        <v>0.99806613783745235</v>
      </c>
      <c r="E24" s="11">
        <v>357</v>
      </c>
      <c r="F24" s="11">
        <v>5369</v>
      </c>
      <c r="G24" s="429">
        <f t="shared" si="0"/>
        <v>6.6492829204693613E-2</v>
      </c>
      <c r="H24" s="112">
        <f t="shared" si="1"/>
        <v>0.68155208546342838</v>
      </c>
      <c r="I24" s="81">
        <v>0</v>
      </c>
      <c r="J24" s="299">
        <v>21</v>
      </c>
      <c r="K24" s="18">
        <v>367</v>
      </c>
      <c r="L24" s="319">
        <f t="shared" si="2"/>
        <v>3.1239359891045284E-2</v>
      </c>
      <c r="M24" s="112">
        <f t="shared" si="3"/>
        <v>2.7958280780582288E-2</v>
      </c>
      <c r="N24" s="300">
        <v>578.79999999999995</v>
      </c>
      <c r="O24" s="433">
        <f t="shared" si="4"/>
        <v>20.297166551485834</v>
      </c>
      <c r="P24" s="112">
        <f t="shared" si="5"/>
        <v>0.89423920796395517</v>
      </c>
      <c r="Q24" s="81">
        <v>0</v>
      </c>
      <c r="R24" s="81"/>
      <c r="S24" s="18">
        <v>3387</v>
      </c>
      <c r="T24" s="18">
        <v>533</v>
      </c>
      <c r="U24" s="417">
        <f t="shared" si="6"/>
        <v>0.1573664009447889</v>
      </c>
      <c r="V24" s="431">
        <f t="shared" si="7"/>
        <v>0.1019051672153039</v>
      </c>
      <c r="X24" s="125">
        <v>13812381.003056353</v>
      </c>
      <c r="Y24" s="247">
        <v>733029.30554722983</v>
      </c>
      <c r="Z24" s="247">
        <v>0</v>
      </c>
      <c r="AA24" s="247">
        <v>0</v>
      </c>
      <c r="AB24" s="247">
        <v>651156.53773605544</v>
      </c>
      <c r="AC24" s="247">
        <v>418855.17071845091</v>
      </c>
      <c r="AD24" s="247">
        <v>0</v>
      </c>
      <c r="AE24" s="196">
        <v>0</v>
      </c>
      <c r="AF24" s="247">
        <v>485169.93859553884</v>
      </c>
      <c r="AG24" s="247">
        <v>2288210.9525972754</v>
      </c>
      <c r="AH24" s="71">
        <v>16100591.955653628</v>
      </c>
    </row>
    <row r="25" spans="1:34" s="258" customFormat="1" x14ac:dyDescent="0.25">
      <c r="A25" s="77">
        <v>51</v>
      </c>
      <c r="B25" s="82" t="s">
        <v>25</v>
      </c>
      <c r="C25" s="9">
        <f>INDEX(Lask_kust_IKÄRAKENNE!L$11:L$304,MATCH('Lask_kust_MUUT KRIT'!$A$14:$A$307,Lask_kust_IKÄRAKENNE!$A$11:$A$304,0),1,1)</f>
        <v>9454</v>
      </c>
      <c r="D25" s="219">
        <v>0.83792946485424347</v>
      </c>
      <c r="E25" s="11">
        <v>262</v>
      </c>
      <c r="F25" s="11">
        <v>4310</v>
      </c>
      <c r="G25" s="429">
        <f t="shared" si="0"/>
        <v>6.0788863109048727E-2</v>
      </c>
      <c r="H25" s="112">
        <f t="shared" si="1"/>
        <v>0.62308638270423455</v>
      </c>
      <c r="I25" s="81">
        <v>0</v>
      </c>
      <c r="J25" s="196">
        <v>31</v>
      </c>
      <c r="K25" s="41">
        <v>327</v>
      </c>
      <c r="L25" s="319">
        <f t="shared" si="2"/>
        <v>3.4588533953881957E-2</v>
      </c>
      <c r="M25" s="112">
        <f t="shared" si="3"/>
        <v>3.1307454843418958E-2</v>
      </c>
      <c r="N25" s="300">
        <v>514.77</v>
      </c>
      <c r="O25" s="433">
        <f t="shared" si="4"/>
        <v>18.365483614041224</v>
      </c>
      <c r="P25" s="112">
        <f t="shared" si="5"/>
        <v>0.98829535460946416</v>
      </c>
      <c r="Q25" s="81">
        <v>0</v>
      </c>
      <c r="R25" s="81"/>
      <c r="S25" s="18">
        <v>2973</v>
      </c>
      <c r="T25" s="18">
        <v>443</v>
      </c>
      <c r="U25" s="417">
        <f t="shared" si="6"/>
        <v>0.14900773629330644</v>
      </c>
      <c r="V25" s="431">
        <f t="shared" si="7"/>
        <v>9.3546502563821438E-2</v>
      </c>
      <c r="X25" s="125">
        <v>9331862.9193423167</v>
      </c>
      <c r="Y25" s="247">
        <v>539289.80051395798</v>
      </c>
      <c r="Z25" s="247">
        <v>0</v>
      </c>
      <c r="AA25" s="247">
        <v>0</v>
      </c>
      <c r="AB25" s="247">
        <v>586778.73450601532</v>
      </c>
      <c r="AC25" s="247">
        <v>372519.13654239284</v>
      </c>
      <c r="AD25" s="247">
        <v>0</v>
      </c>
      <c r="AE25" s="196">
        <v>0</v>
      </c>
      <c r="AF25" s="247">
        <v>358407.33831670095</v>
      </c>
      <c r="AG25" s="247">
        <v>1856995.0098790671</v>
      </c>
      <c r="AH25" s="71">
        <v>11188857.929221384</v>
      </c>
    </row>
    <row r="26" spans="1:34" s="258" customFormat="1" x14ac:dyDescent="0.25">
      <c r="A26" s="77">
        <v>52</v>
      </c>
      <c r="B26" s="82" t="s">
        <v>26</v>
      </c>
      <c r="C26" s="9">
        <f>INDEX(Lask_kust_IKÄRAKENNE!L$11:L$304,MATCH('Lask_kust_MUUT KRIT'!$A$14:$A$307,Lask_kust_IKÄRAKENNE!$A$11:$A$304,0),1,1)</f>
        <v>2473</v>
      </c>
      <c r="D26" s="219">
        <v>1.4939688573810532</v>
      </c>
      <c r="E26" s="11">
        <v>68</v>
      </c>
      <c r="F26" s="11">
        <v>1119</v>
      </c>
      <c r="G26" s="429">
        <f t="shared" si="0"/>
        <v>6.076854334226988E-2</v>
      </c>
      <c r="H26" s="112">
        <f t="shared" si="1"/>
        <v>0.62287810491563844</v>
      </c>
      <c r="I26" s="81">
        <v>0</v>
      </c>
      <c r="J26" s="299">
        <v>48</v>
      </c>
      <c r="K26" s="18">
        <v>77</v>
      </c>
      <c r="L26" s="319">
        <f t="shared" si="2"/>
        <v>3.1136271734735141E-2</v>
      </c>
      <c r="M26" s="112">
        <f t="shared" si="3"/>
        <v>2.7855192624272145E-2</v>
      </c>
      <c r="N26" s="300">
        <v>354.15</v>
      </c>
      <c r="O26" s="433">
        <f t="shared" si="4"/>
        <v>6.9829168431455599</v>
      </c>
      <c r="P26" s="112">
        <f t="shared" si="5"/>
        <v>2.5992751379718562</v>
      </c>
      <c r="Q26" s="81">
        <v>0</v>
      </c>
      <c r="R26" s="81"/>
      <c r="S26" s="18">
        <v>684</v>
      </c>
      <c r="T26" s="18">
        <v>101</v>
      </c>
      <c r="U26" s="417">
        <f t="shared" si="6"/>
        <v>0.1476608187134503</v>
      </c>
      <c r="V26" s="431">
        <f t="shared" si="7"/>
        <v>9.2199584983965299E-2</v>
      </c>
      <c r="X26" s="125">
        <v>4352221.1115093399</v>
      </c>
      <c r="Y26" s="247">
        <v>141021.56501893103</v>
      </c>
      <c r="Z26" s="247">
        <v>0</v>
      </c>
      <c r="AA26" s="247">
        <v>0</v>
      </c>
      <c r="AB26" s="247">
        <v>136565.59076193947</v>
      </c>
      <c r="AC26" s="247">
        <v>256284.65568406941</v>
      </c>
      <c r="AD26" s="247">
        <v>0</v>
      </c>
      <c r="AE26" s="196">
        <v>0</v>
      </c>
      <c r="AF26" s="247">
        <v>92403.159823618189</v>
      </c>
      <c r="AG26" s="247">
        <v>626274.9712885581</v>
      </c>
      <c r="AH26" s="71">
        <v>4978496.082797898</v>
      </c>
    </row>
    <row r="27" spans="1:34" s="258" customFormat="1" x14ac:dyDescent="0.25">
      <c r="A27" s="77">
        <v>61</v>
      </c>
      <c r="B27" s="82" t="s">
        <v>27</v>
      </c>
      <c r="C27" s="9">
        <f>INDEX(Lask_kust_IKÄRAKENNE!L$11:L$304,MATCH('Lask_kust_MUUT KRIT'!$A$14:$A$307,Lask_kust_IKÄRAKENNE!$A$11:$A$304,0),1,1)</f>
        <v>17028</v>
      </c>
      <c r="D27" s="219">
        <v>1.2617072368280058</v>
      </c>
      <c r="E27" s="11">
        <v>787</v>
      </c>
      <c r="F27" s="11">
        <v>7636</v>
      </c>
      <c r="G27" s="429">
        <f t="shared" si="0"/>
        <v>0.10306443163960188</v>
      </c>
      <c r="H27" s="112">
        <f t="shared" si="1"/>
        <v>1.0564113327894797</v>
      </c>
      <c r="I27" s="81">
        <v>0</v>
      </c>
      <c r="J27" s="299">
        <v>41</v>
      </c>
      <c r="K27" s="18">
        <v>847</v>
      </c>
      <c r="L27" s="319">
        <f t="shared" si="2"/>
        <v>4.9741602067183463E-2</v>
      </c>
      <c r="M27" s="112">
        <f t="shared" si="3"/>
        <v>4.6460522956720464E-2</v>
      </c>
      <c r="N27" s="300">
        <v>248.76</v>
      </c>
      <c r="O27" s="433">
        <f t="shared" si="4"/>
        <v>68.451519536903035</v>
      </c>
      <c r="P27" s="112">
        <f t="shared" si="5"/>
        <v>0.26515879068437642</v>
      </c>
      <c r="Q27" s="81">
        <v>0</v>
      </c>
      <c r="R27" s="81"/>
      <c r="S27" s="18">
        <v>4666</v>
      </c>
      <c r="T27" s="18">
        <v>880</v>
      </c>
      <c r="U27" s="417">
        <f t="shared" si="6"/>
        <v>0.18859837119588513</v>
      </c>
      <c r="V27" s="431">
        <f t="shared" si="7"/>
        <v>0.13313713746640013</v>
      </c>
      <c r="X27" s="125">
        <v>25308565.276217181</v>
      </c>
      <c r="Y27" s="247">
        <v>1646853.7825973793</v>
      </c>
      <c r="Z27" s="247">
        <v>0</v>
      </c>
      <c r="AA27" s="247">
        <v>0</v>
      </c>
      <c r="AB27" s="247">
        <v>1568406.8872803501</v>
      </c>
      <c r="AC27" s="247">
        <v>180017.98940553187</v>
      </c>
      <c r="AD27" s="247">
        <v>0</v>
      </c>
      <c r="AE27" s="196">
        <v>0</v>
      </c>
      <c r="AF27" s="247">
        <v>918748.40198099613</v>
      </c>
      <c r="AG27" s="247">
        <v>4314027.0612642579</v>
      </c>
      <c r="AH27" s="71">
        <v>29622592.337481435</v>
      </c>
    </row>
    <row r="28" spans="1:34" s="258" customFormat="1" x14ac:dyDescent="0.25">
      <c r="A28" s="77">
        <v>69</v>
      </c>
      <c r="B28" s="82" t="s">
        <v>28</v>
      </c>
      <c r="C28" s="9">
        <f>INDEX(Lask_kust_IKÄRAKENNE!L$11:L$304,MATCH('Lask_kust_MUUT KRIT'!$A$14:$A$307,Lask_kust_IKÄRAKENNE!$A$11:$A$304,0),1,1)</f>
        <v>7147</v>
      </c>
      <c r="D28" s="219">
        <v>1.4180357418479683</v>
      </c>
      <c r="E28" s="11">
        <v>229</v>
      </c>
      <c r="F28" s="11">
        <v>3004</v>
      </c>
      <c r="G28" s="429">
        <f t="shared" si="0"/>
        <v>7.6231691078561911E-2</v>
      </c>
      <c r="H28" s="112">
        <f t="shared" si="1"/>
        <v>0.78137550551586732</v>
      </c>
      <c r="I28" s="81">
        <v>0</v>
      </c>
      <c r="J28" s="299">
        <v>9</v>
      </c>
      <c r="K28" s="18">
        <v>121</v>
      </c>
      <c r="L28" s="319">
        <f t="shared" si="2"/>
        <v>1.6930180495312717E-2</v>
      </c>
      <c r="M28" s="112">
        <f t="shared" si="3"/>
        <v>1.3649101384849722E-2</v>
      </c>
      <c r="N28" s="300">
        <v>766.18</v>
      </c>
      <c r="O28" s="433">
        <f t="shared" si="4"/>
        <v>9.3280952256649883</v>
      </c>
      <c r="P28" s="112">
        <f t="shared" si="5"/>
        <v>1.9457908288687358</v>
      </c>
      <c r="Q28" s="81">
        <v>0</v>
      </c>
      <c r="R28" s="81"/>
      <c r="S28" s="18">
        <v>1890</v>
      </c>
      <c r="T28" s="18">
        <v>272</v>
      </c>
      <c r="U28" s="417">
        <f t="shared" si="6"/>
        <v>0.14391534391534391</v>
      </c>
      <c r="V28" s="431">
        <f t="shared" si="7"/>
        <v>8.8454110185858914E-2</v>
      </c>
      <c r="X28" s="125">
        <v>11938678.304551193</v>
      </c>
      <c r="Y28" s="247">
        <v>511260.12705675029</v>
      </c>
      <c r="Z28" s="247">
        <v>0</v>
      </c>
      <c r="AA28" s="247">
        <v>0</v>
      </c>
      <c r="AB28" s="247">
        <v>193392.15246080933</v>
      </c>
      <c r="AC28" s="247">
        <v>554454.82843998389</v>
      </c>
      <c r="AD28" s="247">
        <v>0</v>
      </c>
      <c r="AE28" s="196">
        <v>0</v>
      </c>
      <c r="AF28" s="247">
        <v>256197.88502345473</v>
      </c>
      <c r="AG28" s="247">
        <v>1515304.992980998</v>
      </c>
      <c r="AH28" s="71">
        <v>13453983.297532192</v>
      </c>
    </row>
    <row r="29" spans="1:34" s="258" customFormat="1" x14ac:dyDescent="0.25">
      <c r="A29" s="77">
        <v>71</v>
      </c>
      <c r="B29" s="82" t="s">
        <v>29</v>
      </c>
      <c r="C29" s="9">
        <f>INDEX(Lask_kust_IKÄRAKENNE!L$11:L$304,MATCH('Lask_kust_MUUT KRIT'!$A$14:$A$307,Lask_kust_IKÄRAKENNE!$A$11:$A$304,0),1,1)</f>
        <v>6854</v>
      </c>
      <c r="D29" s="219">
        <v>1.3906716912100476</v>
      </c>
      <c r="E29" s="11">
        <v>272</v>
      </c>
      <c r="F29" s="11">
        <v>2931</v>
      </c>
      <c r="G29" s="429">
        <f t="shared" si="0"/>
        <v>9.2801091777550318E-2</v>
      </c>
      <c r="H29" s="112">
        <f t="shared" si="1"/>
        <v>0.95121200873503842</v>
      </c>
      <c r="I29" s="81">
        <v>0</v>
      </c>
      <c r="J29" s="299">
        <v>2</v>
      </c>
      <c r="K29" s="18">
        <v>93</v>
      </c>
      <c r="L29" s="319">
        <f t="shared" si="2"/>
        <v>1.3568718996206595E-2</v>
      </c>
      <c r="M29" s="112">
        <f t="shared" si="3"/>
        <v>1.0287639885743598E-2</v>
      </c>
      <c r="N29" s="300">
        <v>1049.82</v>
      </c>
      <c r="O29" s="433">
        <f t="shared" si="4"/>
        <v>6.5287382598921724</v>
      </c>
      <c r="P29" s="112">
        <f t="shared" si="5"/>
        <v>2.7800964624997766</v>
      </c>
      <c r="Q29" s="81">
        <v>0</v>
      </c>
      <c r="R29" s="81"/>
      <c r="S29" s="18">
        <v>1827</v>
      </c>
      <c r="T29" s="18">
        <v>208</v>
      </c>
      <c r="U29" s="417">
        <f t="shared" si="6"/>
        <v>0.11384783798576902</v>
      </c>
      <c r="V29" s="431">
        <f t="shared" si="7"/>
        <v>5.838660425628401E-2</v>
      </c>
      <c r="X29" s="125">
        <v>11228299.92289022</v>
      </c>
      <c r="Y29" s="247">
        <v>596870.03072549426</v>
      </c>
      <c r="Z29" s="247">
        <v>0</v>
      </c>
      <c r="AA29" s="247">
        <v>0</v>
      </c>
      <c r="AB29" s="247">
        <v>139788.31147283997</v>
      </c>
      <c r="AC29" s="247">
        <v>759714.12460892217</v>
      </c>
      <c r="AD29" s="247">
        <v>0</v>
      </c>
      <c r="AE29" s="196">
        <v>0</v>
      </c>
      <c r="AF29" s="247">
        <v>162177.67042113998</v>
      </c>
      <c r="AG29" s="247">
        <v>1658550.1372283965</v>
      </c>
      <c r="AH29" s="71">
        <v>12886850.060118617</v>
      </c>
    </row>
    <row r="30" spans="1:34" s="258" customFormat="1" x14ac:dyDescent="0.25">
      <c r="A30" s="77">
        <v>72</v>
      </c>
      <c r="B30" s="82" t="s">
        <v>30</v>
      </c>
      <c r="C30" s="9">
        <f>INDEX(Lask_kust_IKÄRAKENNE!L$11:L$304,MATCH('Lask_kust_MUUT KRIT'!$A$14:$A$307,Lask_kust_IKÄRAKENNE!$A$11:$A$304,0),1,1)</f>
        <v>974</v>
      </c>
      <c r="D30" s="219">
        <v>1.2155715642106346</v>
      </c>
      <c r="E30" s="11">
        <v>29</v>
      </c>
      <c r="F30" s="11">
        <v>382</v>
      </c>
      <c r="G30" s="429">
        <f t="shared" si="0"/>
        <v>7.5916230366492143E-2</v>
      </c>
      <c r="H30" s="112">
        <f t="shared" si="1"/>
        <v>0.77814203043645602</v>
      </c>
      <c r="I30" s="81">
        <v>0</v>
      </c>
      <c r="J30" s="299">
        <v>0</v>
      </c>
      <c r="K30" s="18">
        <v>15</v>
      </c>
      <c r="L30" s="319">
        <f t="shared" si="2"/>
        <v>1.5400410677618069E-2</v>
      </c>
      <c r="M30" s="112">
        <f t="shared" si="3"/>
        <v>1.2119331567155073E-2</v>
      </c>
      <c r="N30" s="300">
        <v>201.47</v>
      </c>
      <c r="O30" s="433">
        <f t="shared" si="4"/>
        <v>4.8344666699756784</v>
      </c>
      <c r="P30" s="112">
        <f t="shared" si="5"/>
        <v>3.7544000982851928</v>
      </c>
      <c r="Q30" s="81">
        <v>2</v>
      </c>
      <c r="R30" s="81"/>
      <c r="S30" s="18">
        <v>242</v>
      </c>
      <c r="T30" s="18">
        <v>22</v>
      </c>
      <c r="U30" s="417">
        <f t="shared" si="6"/>
        <v>9.0909090909090912E-2</v>
      </c>
      <c r="V30" s="431">
        <f t="shared" si="7"/>
        <v>3.5447857179605906E-2</v>
      </c>
      <c r="X30" s="125">
        <v>1394712.7767714842</v>
      </c>
      <c r="Y30" s="247">
        <v>69386.691411409643</v>
      </c>
      <c r="Z30" s="247">
        <v>0</v>
      </c>
      <c r="AA30" s="247">
        <v>0</v>
      </c>
      <c r="AB30" s="247">
        <v>23401.765843966463</v>
      </c>
      <c r="AC30" s="247">
        <v>145796.04568874624</v>
      </c>
      <c r="AD30" s="247">
        <v>1135109.3400000001</v>
      </c>
      <c r="AE30" s="196">
        <v>0</v>
      </c>
      <c r="AF30" s="247">
        <v>13992.093036991304</v>
      </c>
      <c r="AG30" s="247">
        <v>1387685.9359811137</v>
      </c>
      <c r="AH30" s="71">
        <v>2782398.7127525979</v>
      </c>
    </row>
    <row r="31" spans="1:34" s="258" customFormat="1" x14ac:dyDescent="0.25">
      <c r="A31" s="77">
        <v>74</v>
      </c>
      <c r="B31" s="82" t="s">
        <v>31</v>
      </c>
      <c r="C31" s="9">
        <f>INDEX(Lask_kust_IKÄRAKENNE!L$11:L$304,MATCH('Lask_kust_MUUT KRIT'!$A$14:$A$307,Lask_kust_IKÄRAKENNE!$A$11:$A$304,0),1,1)</f>
        <v>1165</v>
      </c>
      <c r="D31" s="219">
        <v>1.4226141814437403</v>
      </c>
      <c r="E31" s="11">
        <v>31</v>
      </c>
      <c r="F31" s="11">
        <v>493</v>
      </c>
      <c r="G31" s="429">
        <f t="shared" si="0"/>
        <v>6.2880324543610547E-2</v>
      </c>
      <c r="H31" s="112">
        <f t="shared" si="1"/>
        <v>0.64452388084412904</v>
      </c>
      <c r="I31" s="81">
        <v>0</v>
      </c>
      <c r="J31" s="299">
        <v>9</v>
      </c>
      <c r="K31" s="18">
        <v>41</v>
      </c>
      <c r="L31" s="319">
        <f t="shared" si="2"/>
        <v>3.51931330472103E-2</v>
      </c>
      <c r="M31" s="112">
        <f t="shared" si="3"/>
        <v>3.1912053936747301E-2</v>
      </c>
      <c r="N31" s="300">
        <v>413.02</v>
      </c>
      <c r="O31" s="433">
        <f t="shared" si="4"/>
        <v>2.8206866495569223</v>
      </c>
      <c r="P31" s="112">
        <f t="shared" si="5"/>
        <v>6.4347885447553299</v>
      </c>
      <c r="Q31" s="81">
        <v>0</v>
      </c>
      <c r="R31" s="81"/>
      <c r="S31" s="18">
        <v>293</v>
      </c>
      <c r="T31" s="18">
        <v>48</v>
      </c>
      <c r="U31" s="417">
        <f t="shared" si="6"/>
        <v>0.16382252559726962</v>
      </c>
      <c r="V31" s="431">
        <f t="shared" si="7"/>
        <v>0.10836129186778462</v>
      </c>
      <c r="X31" s="125">
        <v>1952353.024187946</v>
      </c>
      <c r="Y31" s="247">
        <v>68742.17790434121</v>
      </c>
      <c r="Z31" s="247">
        <v>0</v>
      </c>
      <c r="AA31" s="247">
        <v>0</v>
      </c>
      <c r="AB31" s="247">
        <v>73704.106897557416</v>
      </c>
      <c r="AC31" s="247">
        <v>298886.59746049513</v>
      </c>
      <c r="AD31" s="247">
        <v>0</v>
      </c>
      <c r="AE31" s="196">
        <v>0</v>
      </c>
      <c r="AF31" s="247">
        <v>51160.38917082423</v>
      </c>
      <c r="AG31" s="247">
        <v>492493.27143321803</v>
      </c>
      <c r="AH31" s="71">
        <v>2444846.2956211637</v>
      </c>
    </row>
    <row r="32" spans="1:34" s="258" customFormat="1" x14ac:dyDescent="0.25">
      <c r="A32" s="77">
        <v>75</v>
      </c>
      <c r="B32" s="82" t="s">
        <v>32</v>
      </c>
      <c r="C32" s="9">
        <f>INDEX(Lask_kust_IKÄRAKENNE!L$11:L$304,MATCH('Lask_kust_MUUT KRIT'!$A$14:$A$307,Lask_kust_IKÄRAKENNE!$A$11:$A$304,0),1,1)</f>
        <v>20286</v>
      </c>
      <c r="D32" s="219">
        <v>1.2018943239079416</v>
      </c>
      <c r="E32" s="11">
        <v>994</v>
      </c>
      <c r="F32" s="11">
        <v>9035</v>
      </c>
      <c r="G32" s="429">
        <f t="shared" si="0"/>
        <v>0.11001660210293304</v>
      </c>
      <c r="H32" s="112">
        <f t="shared" si="1"/>
        <v>1.1276711413200231</v>
      </c>
      <c r="I32" s="81">
        <v>0</v>
      </c>
      <c r="J32" s="299">
        <v>71</v>
      </c>
      <c r="K32" s="18">
        <v>1221</v>
      </c>
      <c r="L32" s="319">
        <f t="shared" si="2"/>
        <v>6.0189293108547766E-2</v>
      </c>
      <c r="M32" s="112">
        <f t="shared" si="3"/>
        <v>5.6908213998084767E-2</v>
      </c>
      <c r="N32" s="300">
        <v>609.79999999999995</v>
      </c>
      <c r="O32" s="433">
        <f t="shared" si="4"/>
        <v>33.266644801574287</v>
      </c>
      <c r="P32" s="112">
        <f t="shared" si="5"/>
        <v>0.54560723659316046</v>
      </c>
      <c r="Q32" s="81">
        <v>0</v>
      </c>
      <c r="R32" s="81"/>
      <c r="S32" s="18">
        <v>5940</v>
      </c>
      <c r="T32" s="18">
        <v>817</v>
      </c>
      <c r="U32" s="417">
        <f t="shared" si="6"/>
        <v>0.13754208754208755</v>
      </c>
      <c r="V32" s="431">
        <f t="shared" si="7"/>
        <v>8.208085381260255E-2</v>
      </c>
      <c r="X32" s="125">
        <v>28721558.084150281</v>
      </c>
      <c r="Y32" s="247">
        <v>2094292.0115514868</v>
      </c>
      <c r="Z32" s="247">
        <v>0</v>
      </c>
      <c r="AA32" s="247">
        <v>0</v>
      </c>
      <c r="AB32" s="247">
        <v>2288665.8134196135</v>
      </c>
      <c r="AC32" s="247">
        <v>441288.67156895529</v>
      </c>
      <c r="AD32" s="247">
        <v>0</v>
      </c>
      <c r="AE32" s="196">
        <v>0</v>
      </c>
      <c r="AF32" s="247">
        <v>674795.26515130943</v>
      </c>
      <c r="AG32" s="247">
        <v>5499041.7616913654</v>
      </c>
      <c r="AH32" s="71">
        <v>34220599.845841646</v>
      </c>
    </row>
    <row r="33" spans="1:34" s="258" customFormat="1" x14ac:dyDescent="0.25">
      <c r="A33" s="77">
        <v>77</v>
      </c>
      <c r="B33" s="82" t="s">
        <v>33</v>
      </c>
      <c r="C33" s="9">
        <f>INDEX(Lask_kust_IKÄRAKENNE!L$11:L$304,MATCH('Lask_kust_MUUT KRIT'!$A$14:$A$307,Lask_kust_IKÄRAKENNE!$A$11:$A$304,0),1,1)</f>
        <v>4939</v>
      </c>
      <c r="D33" s="219">
        <v>1.4906434803091506</v>
      </c>
      <c r="E33" s="11">
        <v>231</v>
      </c>
      <c r="F33" s="11">
        <v>2072</v>
      </c>
      <c r="G33" s="429">
        <f t="shared" si="0"/>
        <v>0.11148648648648649</v>
      </c>
      <c r="H33" s="112">
        <f t="shared" si="1"/>
        <v>1.1427374692080574</v>
      </c>
      <c r="I33" s="81">
        <v>0</v>
      </c>
      <c r="J33" s="299">
        <v>10</v>
      </c>
      <c r="K33" s="18">
        <v>69</v>
      </c>
      <c r="L33" s="319">
        <f t="shared" si="2"/>
        <v>1.3970439360194372E-2</v>
      </c>
      <c r="M33" s="112">
        <f t="shared" si="3"/>
        <v>1.0689360249731376E-2</v>
      </c>
      <c r="N33" s="300">
        <v>571.69000000000005</v>
      </c>
      <c r="O33" s="433">
        <f t="shared" si="4"/>
        <v>8.6392975213839662</v>
      </c>
      <c r="P33" s="112">
        <f t="shared" si="5"/>
        <v>2.1009256940147103</v>
      </c>
      <c r="Q33" s="81">
        <v>0</v>
      </c>
      <c r="R33" s="81"/>
      <c r="S33" s="18">
        <v>1312</v>
      </c>
      <c r="T33" s="18">
        <v>171</v>
      </c>
      <c r="U33" s="417">
        <f t="shared" si="6"/>
        <v>0.13033536585365854</v>
      </c>
      <c r="V33" s="431">
        <f t="shared" si="7"/>
        <v>7.4874132124173542E-2</v>
      </c>
      <c r="X33" s="125">
        <v>8672775.4398128428</v>
      </c>
      <c r="Y33" s="247">
        <v>516706.40199632238</v>
      </c>
      <c r="Z33" s="247">
        <v>0</v>
      </c>
      <c r="AA33" s="247">
        <v>0</v>
      </c>
      <c r="AB33" s="247">
        <v>104665.0644695589</v>
      </c>
      <c r="AC33" s="247">
        <v>413709.93874919013</v>
      </c>
      <c r="AD33" s="247">
        <v>0</v>
      </c>
      <c r="AE33" s="196">
        <v>0</v>
      </c>
      <c r="AF33" s="247">
        <v>149866.50098534964</v>
      </c>
      <c r="AG33" s="247">
        <v>1184947.906200421</v>
      </c>
      <c r="AH33" s="71">
        <v>9857723.3460132647</v>
      </c>
    </row>
    <row r="34" spans="1:34" s="258" customFormat="1" x14ac:dyDescent="0.25">
      <c r="A34" s="77">
        <v>78</v>
      </c>
      <c r="B34" s="82" t="s">
        <v>34</v>
      </c>
      <c r="C34" s="9">
        <f>INDEX(Lask_kust_IKÄRAKENNE!L$11:L$304,MATCH('Lask_kust_MUUT KRIT'!$A$14:$A$307,Lask_kust_IKÄRAKENNE!$A$11:$A$304,0),1,1)</f>
        <v>8379</v>
      </c>
      <c r="D34" s="219">
        <v>0.97411720229430743</v>
      </c>
      <c r="E34" s="11">
        <v>361</v>
      </c>
      <c r="F34" s="11">
        <v>3734</v>
      </c>
      <c r="G34" s="429">
        <f t="shared" si="0"/>
        <v>9.6679164434922332E-2</v>
      </c>
      <c r="H34" s="112">
        <f t="shared" si="1"/>
        <v>0.99096228765720562</v>
      </c>
      <c r="I34" s="81">
        <v>1</v>
      </c>
      <c r="J34" s="299">
        <v>3575</v>
      </c>
      <c r="K34" s="18">
        <v>386</v>
      </c>
      <c r="L34" s="319">
        <f t="shared" si="2"/>
        <v>4.6067549826948322E-2</v>
      </c>
      <c r="M34" s="112">
        <f t="shared" si="3"/>
        <v>4.2786470716485323E-2</v>
      </c>
      <c r="N34" s="300">
        <v>117.41</v>
      </c>
      <c r="O34" s="433">
        <f t="shared" si="4"/>
        <v>71.36530108167959</v>
      </c>
      <c r="P34" s="112">
        <f t="shared" si="5"/>
        <v>0.25433259393300106</v>
      </c>
      <c r="Q34" s="81">
        <v>0</v>
      </c>
      <c r="R34" s="81"/>
      <c r="S34" s="18">
        <v>2422</v>
      </c>
      <c r="T34" s="18">
        <v>576</v>
      </c>
      <c r="U34" s="417">
        <f t="shared" si="6"/>
        <v>0.23781998348472336</v>
      </c>
      <c r="V34" s="431">
        <f t="shared" si="7"/>
        <v>0.18235874975523836</v>
      </c>
      <c r="X34" s="125">
        <v>9614986.828792274</v>
      </c>
      <c r="Y34" s="247">
        <v>760164.64390800893</v>
      </c>
      <c r="Z34" s="247">
        <v>165542.22720000002</v>
      </c>
      <c r="AA34" s="247">
        <v>938377.44000000006</v>
      </c>
      <c r="AB34" s="247">
        <v>710738.20402114466</v>
      </c>
      <c r="AC34" s="247">
        <v>84965.075317991243</v>
      </c>
      <c r="AD34" s="247">
        <v>0</v>
      </c>
      <c r="AE34" s="196">
        <v>0</v>
      </c>
      <c r="AF34" s="247">
        <v>619230.78133134439</v>
      </c>
      <c r="AG34" s="247">
        <v>3279018.3717784896</v>
      </c>
      <c r="AH34" s="71">
        <v>12894005.200570762</v>
      </c>
    </row>
    <row r="35" spans="1:34" s="258" customFormat="1" x14ac:dyDescent="0.25">
      <c r="A35" s="77">
        <v>79</v>
      </c>
      <c r="B35" s="82" t="s">
        <v>35</v>
      </c>
      <c r="C35" s="9">
        <f>INDEX(Lask_kust_IKÄRAKENNE!L$11:L$304,MATCH('Lask_kust_MUUT KRIT'!$A$14:$A$307,Lask_kust_IKÄRAKENNE!$A$11:$A$304,0),1,1)</f>
        <v>7018</v>
      </c>
      <c r="D35" s="219">
        <v>1.1115572534230911</v>
      </c>
      <c r="E35" s="11">
        <v>322</v>
      </c>
      <c r="F35" s="11">
        <v>2985</v>
      </c>
      <c r="G35" s="429">
        <f t="shared" si="0"/>
        <v>0.10787269681742044</v>
      </c>
      <c r="H35" s="112">
        <f t="shared" si="1"/>
        <v>1.1056960932456057</v>
      </c>
      <c r="I35" s="81">
        <v>0</v>
      </c>
      <c r="J35" s="299">
        <v>12</v>
      </c>
      <c r="K35" s="18">
        <v>226</v>
      </c>
      <c r="L35" s="319">
        <f t="shared" si="2"/>
        <v>3.220290681105728E-2</v>
      </c>
      <c r="M35" s="112">
        <f t="shared" si="3"/>
        <v>2.8921827700594285E-2</v>
      </c>
      <c r="N35" s="300">
        <v>123.46</v>
      </c>
      <c r="O35" s="433">
        <f t="shared" si="4"/>
        <v>56.844322047626761</v>
      </c>
      <c r="P35" s="112">
        <f t="shared" si="5"/>
        <v>0.31930228890241386</v>
      </c>
      <c r="Q35" s="81">
        <v>0</v>
      </c>
      <c r="R35" s="81"/>
      <c r="S35" s="18">
        <v>1946</v>
      </c>
      <c r="T35" s="18">
        <v>306</v>
      </c>
      <c r="U35" s="417">
        <f t="shared" si="6"/>
        <v>0.15724563206577596</v>
      </c>
      <c r="V35" s="431">
        <f t="shared" si="7"/>
        <v>0.10178439833629097</v>
      </c>
      <c r="X35" s="125">
        <v>9189470.5717283916</v>
      </c>
      <c r="Y35" s="247">
        <v>710407.41794850584</v>
      </c>
      <c r="Z35" s="247">
        <v>0</v>
      </c>
      <c r="AA35" s="247">
        <v>0</v>
      </c>
      <c r="AB35" s="247">
        <v>402392.70960262482</v>
      </c>
      <c r="AC35" s="247">
        <v>89343.226290428385</v>
      </c>
      <c r="AD35" s="247">
        <v>0</v>
      </c>
      <c r="AE35" s="196">
        <v>0</v>
      </c>
      <c r="AF35" s="247">
        <v>289486.50150321267</v>
      </c>
      <c r="AG35" s="247">
        <v>1491629.8553447716</v>
      </c>
      <c r="AH35" s="71">
        <v>10681100.427073162</v>
      </c>
    </row>
    <row r="36" spans="1:34" s="258" customFormat="1" x14ac:dyDescent="0.25">
      <c r="A36" s="77">
        <v>81</v>
      </c>
      <c r="B36" s="82" t="s">
        <v>36</v>
      </c>
      <c r="C36" s="9">
        <f>INDEX(Lask_kust_IKÄRAKENNE!L$11:L$304,MATCH('Lask_kust_MUUT KRIT'!$A$14:$A$307,Lask_kust_IKÄRAKENNE!$A$11:$A$304,0),1,1)</f>
        <v>2780</v>
      </c>
      <c r="D36" s="219">
        <v>1.4365603572390231</v>
      </c>
      <c r="E36" s="11">
        <v>122</v>
      </c>
      <c r="F36" s="11">
        <v>1187</v>
      </c>
      <c r="G36" s="429">
        <f t="shared" si="0"/>
        <v>0.10278011794439765</v>
      </c>
      <c r="H36" s="112">
        <f t="shared" si="1"/>
        <v>1.0534971149074921</v>
      </c>
      <c r="I36" s="81">
        <v>0</v>
      </c>
      <c r="J36" s="299">
        <v>1</v>
      </c>
      <c r="K36" s="18">
        <v>92</v>
      </c>
      <c r="L36" s="319">
        <f t="shared" si="2"/>
        <v>3.3093525179856115E-2</v>
      </c>
      <c r="M36" s="112">
        <f t="shared" si="3"/>
        <v>2.9812446069393119E-2</v>
      </c>
      <c r="N36" s="300">
        <v>542.71</v>
      </c>
      <c r="O36" s="433">
        <f t="shared" si="4"/>
        <v>5.1224410827145253</v>
      </c>
      <c r="P36" s="112">
        <f t="shared" si="5"/>
        <v>3.5433344860053917</v>
      </c>
      <c r="Q36" s="81">
        <v>0</v>
      </c>
      <c r="R36" s="81"/>
      <c r="S36" s="18">
        <v>662</v>
      </c>
      <c r="T36" s="18">
        <v>145</v>
      </c>
      <c r="U36" s="417">
        <f t="shared" si="6"/>
        <v>0.2190332326283988</v>
      </c>
      <c r="V36" s="431">
        <f t="shared" si="7"/>
        <v>0.1635719988989138</v>
      </c>
      <c r="X36" s="125">
        <v>4704505.3203006424</v>
      </c>
      <c r="Y36" s="247">
        <v>268124.49721799087</v>
      </c>
      <c r="Z36" s="247">
        <v>0</v>
      </c>
      <c r="AA36" s="247">
        <v>0</v>
      </c>
      <c r="AB36" s="247">
        <v>164305.99585854905</v>
      </c>
      <c r="AC36" s="247">
        <v>392738.2337605572</v>
      </c>
      <c r="AD36" s="247">
        <v>0</v>
      </c>
      <c r="AE36" s="196">
        <v>0</v>
      </c>
      <c r="AF36" s="247">
        <v>184283.94340109118</v>
      </c>
      <c r="AG36" s="247">
        <v>1009452.6702381884</v>
      </c>
      <c r="AH36" s="71">
        <v>5713957.9905388299</v>
      </c>
    </row>
    <row r="37" spans="1:34" s="258" customFormat="1" x14ac:dyDescent="0.25">
      <c r="A37" s="77">
        <v>82</v>
      </c>
      <c r="B37" s="82" t="s">
        <v>37</v>
      </c>
      <c r="C37" s="9">
        <f>INDEX(Lask_kust_IKÄRAKENNE!L$11:L$304,MATCH('Lask_kust_MUUT KRIT'!$A$14:$A$307,Lask_kust_IKÄRAKENNE!$A$11:$A$304,0),1,1)</f>
        <v>9475</v>
      </c>
      <c r="D37" s="219">
        <v>0.78061222554765564</v>
      </c>
      <c r="E37" s="11">
        <v>295</v>
      </c>
      <c r="F37" s="11">
        <v>4631</v>
      </c>
      <c r="G37" s="429">
        <f t="shared" si="0"/>
        <v>6.3701144461239478E-2</v>
      </c>
      <c r="H37" s="112">
        <f t="shared" si="1"/>
        <v>0.65293729223511898</v>
      </c>
      <c r="I37" s="81">
        <v>0</v>
      </c>
      <c r="J37" s="299">
        <v>32</v>
      </c>
      <c r="K37" s="18">
        <v>171</v>
      </c>
      <c r="L37" s="319">
        <f t="shared" si="2"/>
        <v>1.804749340369393E-2</v>
      </c>
      <c r="M37" s="112">
        <f t="shared" si="3"/>
        <v>1.4766414293230935E-2</v>
      </c>
      <c r="N37" s="300">
        <v>357.81</v>
      </c>
      <c r="O37" s="433">
        <f t="shared" si="4"/>
        <v>26.480534361812136</v>
      </c>
      <c r="P37" s="112">
        <f t="shared" si="5"/>
        <v>0.68542884720212593</v>
      </c>
      <c r="Q37" s="81">
        <v>0</v>
      </c>
      <c r="R37" s="81"/>
      <c r="S37" s="18">
        <v>3012</v>
      </c>
      <c r="T37" s="18">
        <v>322</v>
      </c>
      <c r="U37" s="417">
        <f t="shared" si="6"/>
        <v>0.10690571049136786</v>
      </c>
      <c r="V37" s="431">
        <f t="shared" si="7"/>
        <v>5.1444476761882858E-2</v>
      </c>
      <c r="X37" s="125">
        <v>8712842.3860614356</v>
      </c>
      <c r="Y37" s="247">
        <v>566381.47626158572</v>
      </c>
      <c r="Z37" s="247">
        <v>0</v>
      </c>
      <c r="AA37" s="247">
        <v>0</v>
      </c>
      <c r="AB37" s="247">
        <v>277373.69566897559</v>
      </c>
      <c r="AC37" s="247">
        <v>258933.25610706449</v>
      </c>
      <c r="AD37" s="247">
        <v>0</v>
      </c>
      <c r="AE37" s="196">
        <v>0</v>
      </c>
      <c r="AF37" s="247">
        <v>197538.48248263312</v>
      </c>
      <c r="AG37" s="247">
        <v>1300226.9105202588</v>
      </c>
      <c r="AH37" s="71">
        <v>10013069.296581693</v>
      </c>
    </row>
    <row r="38" spans="1:34" s="258" customFormat="1" x14ac:dyDescent="0.25">
      <c r="A38" s="77">
        <v>86</v>
      </c>
      <c r="B38" s="82" t="s">
        <v>38</v>
      </c>
      <c r="C38" s="9">
        <f>INDEX(Lask_kust_IKÄRAKENNE!L$11:L$304,MATCH('Lask_kust_MUUT KRIT'!$A$14:$A$307,Lask_kust_IKÄRAKENNE!$A$11:$A$304,0),1,1)</f>
        <v>8417</v>
      </c>
      <c r="D38" s="219">
        <v>0.91676762836524217</v>
      </c>
      <c r="E38" s="11">
        <v>246</v>
      </c>
      <c r="F38" s="11">
        <v>4086</v>
      </c>
      <c r="G38" s="429">
        <f t="shared" si="0"/>
        <v>6.0205580029368579E-2</v>
      </c>
      <c r="H38" s="112">
        <f t="shared" si="1"/>
        <v>0.61710772599603902</v>
      </c>
      <c r="I38" s="81">
        <v>0</v>
      </c>
      <c r="J38" s="299">
        <v>32</v>
      </c>
      <c r="K38" s="18">
        <v>245</v>
      </c>
      <c r="L38" s="319">
        <f t="shared" si="2"/>
        <v>2.910775810858976E-2</v>
      </c>
      <c r="M38" s="112">
        <f t="shared" si="3"/>
        <v>2.5826678998126764E-2</v>
      </c>
      <c r="N38" s="300">
        <v>389.36</v>
      </c>
      <c r="O38" s="433">
        <f t="shared" si="4"/>
        <v>21.617526196835833</v>
      </c>
      <c r="P38" s="112">
        <f t="shared" si="5"/>
        <v>0.83962068442271043</v>
      </c>
      <c r="Q38" s="81">
        <v>0</v>
      </c>
      <c r="R38" s="81"/>
      <c r="S38" s="18">
        <v>2832</v>
      </c>
      <c r="T38" s="18">
        <v>390</v>
      </c>
      <c r="U38" s="417">
        <f t="shared" si="6"/>
        <v>0.13771186440677965</v>
      </c>
      <c r="V38" s="431">
        <f t="shared" si="7"/>
        <v>8.2250630677294656E-2</v>
      </c>
      <c r="X38" s="125">
        <v>9089958.2247253861</v>
      </c>
      <c r="Y38" s="247">
        <v>475528.61905482784</v>
      </c>
      <c r="Z38" s="247">
        <v>0</v>
      </c>
      <c r="AA38" s="247">
        <v>0</v>
      </c>
      <c r="AB38" s="247">
        <v>430959.93517316808</v>
      </c>
      <c r="AC38" s="247">
        <v>281764.77068233595</v>
      </c>
      <c r="AD38" s="247">
        <v>0</v>
      </c>
      <c r="AE38" s="196">
        <v>0</v>
      </c>
      <c r="AF38" s="247">
        <v>280562.94008155639</v>
      </c>
      <c r="AG38" s="247">
        <v>1468816.2649918883</v>
      </c>
      <c r="AH38" s="71">
        <v>10558774.489717277</v>
      </c>
    </row>
    <row r="39" spans="1:34" s="258" customFormat="1" x14ac:dyDescent="0.25">
      <c r="A39" s="77">
        <v>90</v>
      </c>
      <c r="B39" s="82" t="s">
        <v>39</v>
      </c>
      <c r="C39" s="9">
        <f>INDEX(Lask_kust_IKÄRAKENNE!L$11:L$304,MATCH('Lask_kust_MUUT KRIT'!$A$14:$A$307,Lask_kust_IKÄRAKENNE!$A$11:$A$304,0),1,1)</f>
        <v>3329</v>
      </c>
      <c r="D39" s="219">
        <v>1.8214829301517561</v>
      </c>
      <c r="E39" s="11">
        <v>160</v>
      </c>
      <c r="F39" s="11">
        <v>1326</v>
      </c>
      <c r="G39" s="429">
        <f t="shared" si="0"/>
        <v>0.12066365007541478</v>
      </c>
      <c r="H39" s="112">
        <f t="shared" si="1"/>
        <v>1.2368034768886513</v>
      </c>
      <c r="I39" s="81">
        <v>0</v>
      </c>
      <c r="J39" s="299">
        <v>8</v>
      </c>
      <c r="K39" s="18">
        <v>80</v>
      </c>
      <c r="L39" s="319">
        <f t="shared" si="2"/>
        <v>2.4031240612796635E-2</v>
      </c>
      <c r="M39" s="112">
        <f t="shared" si="3"/>
        <v>2.075016150233364E-2</v>
      </c>
      <c r="N39" s="300">
        <v>1029.96</v>
      </c>
      <c r="O39" s="433">
        <f t="shared" si="4"/>
        <v>3.2321643558973161</v>
      </c>
      <c r="P39" s="112">
        <f t="shared" si="5"/>
        <v>5.6155938072258742</v>
      </c>
      <c r="Q39" s="81">
        <v>0</v>
      </c>
      <c r="R39" s="81"/>
      <c r="S39" s="18">
        <v>770</v>
      </c>
      <c r="T39" s="18">
        <v>142</v>
      </c>
      <c r="U39" s="417">
        <f t="shared" si="6"/>
        <v>0.18441558441558442</v>
      </c>
      <c r="V39" s="431">
        <f t="shared" si="7"/>
        <v>0.12895435068609942</v>
      </c>
      <c r="X39" s="125">
        <v>7143058.2425317802</v>
      </c>
      <c r="Y39" s="247">
        <v>376940.53381118039</v>
      </c>
      <c r="Z39" s="247">
        <v>0</v>
      </c>
      <c r="AA39" s="247">
        <v>0</v>
      </c>
      <c r="AB39" s="247">
        <v>136945.03197593876</v>
      </c>
      <c r="AC39" s="247">
        <v>745342.2108382443</v>
      </c>
      <c r="AD39" s="247">
        <v>0</v>
      </c>
      <c r="AE39" s="196">
        <v>0</v>
      </c>
      <c r="AF39" s="247">
        <v>173973.67368947295</v>
      </c>
      <c r="AG39" s="247">
        <v>1433201.4503148363</v>
      </c>
      <c r="AH39" s="71">
        <v>8576259.6928466167</v>
      </c>
    </row>
    <row r="40" spans="1:34" s="258" customFormat="1" x14ac:dyDescent="0.25">
      <c r="A40" s="77">
        <v>91</v>
      </c>
      <c r="B40" s="82" t="s">
        <v>40</v>
      </c>
      <c r="C40" s="9">
        <f>INDEX(Lask_kust_IKÄRAKENNE!L$11:L$304,MATCH('Lask_kust_MUUT KRIT'!$A$14:$A$307,Lask_kust_IKÄRAKENNE!$A$11:$A$304,0),1,1)</f>
        <v>648042</v>
      </c>
      <c r="D40" s="219">
        <v>0.76823335072211363</v>
      </c>
      <c r="E40" s="11">
        <v>32857</v>
      </c>
      <c r="F40" s="11">
        <v>341043</v>
      </c>
      <c r="G40" s="429">
        <f t="shared" si="0"/>
        <v>9.6342689924730898E-2</v>
      </c>
      <c r="H40" s="112">
        <f t="shared" si="1"/>
        <v>0.9875134209618166</v>
      </c>
      <c r="I40" s="81">
        <v>1</v>
      </c>
      <c r="J40" s="299">
        <v>36533</v>
      </c>
      <c r="K40" s="18">
        <v>101825</v>
      </c>
      <c r="L40" s="319">
        <f t="shared" si="2"/>
        <v>0.15712716151113662</v>
      </c>
      <c r="M40" s="112">
        <f t="shared" si="3"/>
        <v>0.15384608240067363</v>
      </c>
      <c r="N40" s="300">
        <v>214.25</v>
      </c>
      <c r="O40" s="433">
        <f t="shared" si="4"/>
        <v>3024.7001166861141</v>
      </c>
      <c r="P40" s="112">
        <f t="shared" si="5"/>
        <v>6.0007674945306757E-3</v>
      </c>
      <c r="Q40" s="81">
        <v>3</v>
      </c>
      <c r="R40" s="81">
        <v>1121</v>
      </c>
      <c r="S40" s="18">
        <v>235806</v>
      </c>
      <c r="T40" s="18">
        <v>38304</v>
      </c>
      <c r="U40" s="417">
        <f t="shared" si="6"/>
        <v>0.16243861479351671</v>
      </c>
      <c r="V40" s="431">
        <f t="shared" si="7"/>
        <v>0.10697738106403171</v>
      </c>
      <c r="X40" s="125">
        <v>586464327.98688149</v>
      </c>
      <c r="Y40" s="247">
        <v>58587438.278362133</v>
      </c>
      <c r="Z40" s="247">
        <v>12803236.185600001</v>
      </c>
      <c r="AA40" s="247">
        <v>9589298.7456</v>
      </c>
      <c r="AB40" s="247">
        <v>197651721.22367117</v>
      </c>
      <c r="AC40" s="247">
        <v>155044.43732969614</v>
      </c>
      <c r="AD40" s="247">
        <v>0</v>
      </c>
      <c r="AE40" s="196">
        <v>318565.78000000003</v>
      </c>
      <c r="AF40" s="247">
        <v>28094988.289051048</v>
      </c>
      <c r="AG40" s="247">
        <v>307200292.93961406</v>
      </c>
      <c r="AH40" s="71">
        <v>893664620.92649555</v>
      </c>
    </row>
    <row r="41" spans="1:34" s="258" customFormat="1" x14ac:dyDescent="0.25">
      <c r="A41" s="77">
        <v>92</v>
      </c>
      <c r="B41" s="82" t="s">
        <v>41</v>
      </c>
      <c r="C41" s="9">
        <f>INDEX(Lask_kust_IKÄRAKENNE!L$11:L$304,MATCH('Lask_kust_MUUT KRIT'!$A$14:$A$307,Lask_kust_IKÄRAKENNE!$A$11:$A$304,0),1,1)</f>
        <v>228166</v>
      </c>
      <c r="D41" s="219">
        <v>0.71885287915979978</v>
      </c>
      <c r="E41" s="11">
        <v>10478</v>
      </c>
      <c r="F41" s="11">
        <v>116592</v>
      </c>
      <c r="G41" s="429">
        <f t="shared" si="0"/>
        <v>8.9868944696034028E-2</v>
      </c>
      <c r="H41" s="112">
        <f t="shared" si="1"/>
        <v>0.92115747530345637</v>
      </c>
      <c r="I41" s="81">
        <v>1</v>
      </c>
      <c r="J41" s="299">
        <v>5559</v>
      </c>
      <c r="K41" s="18">
        <v>43129</v>
      </c>
      <c r="L41" s="319">
        <f t="shared" si="2"/>
        <v>0.18902465748621616</v>
      </c>
      <c r="M41" s="112">
        <f t="shared" si="3"/>
        <v>0.18574357837575317</v>
      </c>
      <c r="N41" s="300">
        <v>238.37</v>
      </c>
      <c r="O41" s="433">
        <f t="shared" si="4"/>
        <v>957.19259973990017</v>
      </c>
      <c r="P41" s="112">
        <f t="shared" si="5"/>
        <v>1.896224662188702E-2</v>
      </c>
      <c r="Q41" s="81">
        <v>0</v>
      </c>
      <c r="R41" s="81"/>
      <c r="S41" s="18">
        <v>82028</v>
      </c>
      <c r="T41" s="18">
        <v>17450</v>
      </c>
      <c r="U41" s="417">
        <f t="shared" si="6"/>
        <v>0.21273223777246794</v>
      </c>
      <c r="V41" s="431">
        <f t="shared" si="7"/>
        <v>0.15727100404298294</v>
      </c>
      <c r="X41" s="125">
        <v>193212951.9390696</v>
      </c>
      <c r="Y41" s="247">
        <v>19241687.551498596</v>
      </c>
      <c r="Z41" s="247">
        <v>4507830.0288000004</v>
      </c>
      <c r="AA41" s="247">
        <v>1459144.1088</v>
      </c>
      <c r="AB41" s="247">
        <v>84018658.340856731</v>
      </c>
      <c r="AC41" s="247">
        <v>172499.14831402412</v>
      </c>
      <c r="AD41" s="247">
        <v>0</v>
      </c>
      <c r="AE41" s="196">
        <v>0</v>
      </c>
      <c r="AF41" s="247">
        <v>14542307.655867057</v>
      </c>
      <c r="AG41" s="247">
        <v>123942126.83413641</v>
      </c>
      <c r="AH41" s="71">
        <v>317155078.77320594</v>
      </c>
    </row>
    <row r="42" spans="1:34" s="258" customFormat="1" x14ac:dyDescent="0.25">
      <c r="A42" s="77">
        <v>97</v>
      </c>
      <c r="B42" s="82" t="s">
        <v>42</v>
      </c>
      <c r="C42" s="9">
        <f>INDEX(Lask_kust_IKÄRAKENNE!L$11:L$304,MATCH('Lask_kust_MUUT KRIT'!$A$14:$A$307,Lask_kust_IKÄRAKENNE!$A$11:$A$304,0),1,1)</f>
        <v>2152</v>
      </c>
      <c r="D42" s="219">
        <v>1.3902811407015365</v>
      </c>
      <c r="E42" s="11">
        <v>108</v>
      </c>
      <c r="F42" s="11">
        <v>913</v>
      </c>
      <c r="G42" s="429">
        <f t="shared" si="0"/>
        <v>0.11829134720700986</v>
      </c>
      <c r="H42" s="112">
        <f t="shared" si="1"/>
        <v>1.2124873515763279</v>
      </c>
      <c r="I42" s="81">
        <v>0</v>
      </c>
      <c r="J42" s="299">
        <v>8</v>
      </c>
      <c r="K42" s="18">
        <v>35</v>
      </c>
      <c r="L42" s="319">
        <f t="shared" si="2"/>
        <v>1.6263940520446097E-2</v>
      </c>
      <c r="M42" s="112">
        <f t="shared" si="3"/>
        <v>1.2982861409983101E-2</v>
      </c>
      <c r="N42" s="300">
        <v>465.28</v>
      </c>
      <c r="O42" s="433">
        <f t="shared" si="4"/>
        <v>4.6251719394773039</v>
      </c>
      <c r="P42" s="112">
        <f t="shared" si="5"/>
        <v>3.9242913297974358</v>
      </c>
      <c r="Q42" s="81">
        <v>3</v>
      </c>
      <c r="R42" s="81">
        <v>1678</v>
      </c>
      <c r="S42" s="18">
        <v>512</v>
      </c>
      <c r="T42" s="18">
        <v>80</v>
      </c>
      <c r="U42" s="417">
        <f t="shared" si="6"/>
        <v>0.15625</v>
      </c>
      <c r="V42" s="431">
        <f t="shared" si="7"/>
        <v>0.100788766270515</v>
      </c>
      <c r="X42" s="125">
        <v>3524440.547422274</v>
      </c>
      <c r="Y42" s="247">
        <v>238878.92306322118</v>
      </c>
      <c r="Z42" s="247">
        <v>0</v>
      </c>
      <c r="AA42" s="247">
        <v>0</v>
      </c>
      <c r="AB42" s="247">
        <v>55389.02155668976</v>
      </c>
      <c r="AC42" s="247">
        <v>336705.13792653912</v>
      </c>
      <c r="AD42" s="247">
        <v>0</v>
      </c>
      <c r="AE42" s="196">
        <v>476854.04000000004</v>
      </c>
      <c r="AF42" s="247">
        <v>87899.850461233727</v>
      </c>
      <c r="AG42" s="247">
        <v>1195726.9730076839</v>
      </c>
      <c r="AH42" s="71">
        <v>4720167.5204299577</v>
      </c>
    </row>
    <row r="43" spans="1:34" s="258" customFormat="1" x14ac:dyDescent="0.25">
      <c r="A43" s="77">
        <v>98</v>
      </c>
      <c r="B43" s="82" t="s">
        <v>43</v>
      </c>
      <c r="C43" s="9">
        <f>INDEX(Lask_kust_IKÄRAKENNE!L$11:L$304,MATCH('Lask_kust_MUUT KRIT'!$A$14:$A$307,Lask_kust_IKÄRAKENNE!$A$11:$A$304,0),1,1)</f>
        <v>23602</v>
      </c>
      <c r="D43" s="219">
        <v>1.0156928435762875</v>
      </c>
      <c r="E43" s="27">
        <v>973</v>
      </c>
      <c r="F43" s="27">
        <v>11026</v>
      </c>
      <c r="G43" s="429">
        <f t="shared" si="0"/>
        <v>8.8245964084890258E-2</v>
      </c>
      <c r="H43" s="112">
        <f t="shared" si="1"/>
        <v>0.90452190973312174</v>
      </c>
      <c r="I43" s="81">
        <v>0</v>
      </c>
      <c r="J43" s="299">
        <v>73</v>
      </c>
      <c r="K43" s="18">
        <v>636</v>
      </c>
      <c r="L43" s="319">
        <f t="shared" si="2"/>
        <v>2.6946868909414456E-2</v>
      </c>
      <c r="M43" s="112">
        <f t="shared" si="3"/>
        <v>2.366578979895146E-2</v>
      </c>
      <c r="N43" s="300">
        <v>651.16</v>
      </c>
      <c r="O43" s="433">
        <f t="shared" si="4"/>
        <v>36.246083911788197</v>
      </c>
      <c r="P43" s="112">
        <f t="shared" si="5"/>
        <v>0.50075815597309636</v>
      </c>
      <c r="Q43" s="81">
        <v>0</v>
      </c>
      <c r="R43" s="81"/>
      <c r="S43" s="18">
        <v>7397</v>
      </c>
      <c r="T43" s="18">
        <v>975</v>
      </c>
      <c r="U43" s="417">
        <f t="shared" si="6"/>
        <v>0.13181019332161686</v>
      </c>
      <c r="V43" s="431">
        <f t="shared" si="7"/>
        <v>7.6348959592131865E-2</v>
      </c>
      <c r="X43" s="125">
        <v>28239466.57803512</v>
      </c>
      <c r="Y43" s="247">
        <v>1954457.5656928604</v>
      </c>
      <c r="Z43" s="247">
        <v>0</v>
      </c>
      <c r="AA43" s="247">
        <v>0</v>
      </c>
      <c r="AB43" s="247">
        <v>1107339.5565803866</v>
      </c>
      <c r="AC43" s="247">
        <v>471219.30367143475</v>
      </c>
      <c r="AD43" s="247">
        <v>0</v>
      </c>
      <c r="AE43" s="196">
        <v>0</v>
      </c>
      <c r="AF43" s="247">
        <v>730273.71535638231</v>
      </c>
      <c r="AG43" s="247">
        <v>4263290.1413010638</v>
      </c>
      <c r="AH43" s="71">
        <v>32502756.719336186</v>
      </c>
    </row>
    <row r="44" spans="1:34" s="258" customFormat="1" x14ac:dyDescent="0.25">
      <c r="A44" s="77">
        <v>99</v>
      </c>
      <c r="B44" s="82" t="s">
        <v>44</v>
      </c>
      <c r="C44" s="9">
        <f>INDEX(Lask_kust_IKÄRAKENNE!L$11:L$304,MATCH('Lask_kust_MUUT KRIT'!$A$14:$A$307,Lask_kust_IKÄRAKENNE!$A$11:$A$304,0),1,1)</f>
        <v>1666</v>
      </c>
      <c r="D44" s="219">
        <v>1.0970335670658775</v>
      </c>
      <c r="E44" s="11">
        <v>57</v>
      </c>
      <c r="F44" s="11">
        <v>799</v>
      </c>
      <c r="G44" s="429">
        <f t="shared" si="0"/>
        <v>7.1339173967459327E-2</v>
      </c>
      <c r="H44" s="112">
        <f t="shared" si="1"/>
        <v>0.7312271620009233</v>
      </c>
      <c r="I44" s="81">
        <v>0</v>
      </c>
      <c r="J44" s="299">
        <v>4</v>
      </c>
      <c r="K44" s="18">
        <v>108</v>
      </c>
      <c r="L44" s="319">
        <f t="shared" si="2"/>
        <v>6.4825930372148857E-2</v>
      </c>
      <c r="M44" s="112">
        <f t="shared" si="3"/>
        <v>6.1544851261685858E-2</v>
      </c>
      <c r="N44" s="300">
        <v>331.49</v>
      </c>
      <c r="O44" s="433">
        <f t="shared" si="4"/>
        <v>5.025792633261938</v>
      </c>
      <c r="P44" s="112">
        <f t="shared" si="5"/>
        <v>3.6114745405109896</v>
      </c>
      <c r="Q44" s="81">
        <v>0</v>
      </c>
      <c r="R44" s="81"/>
      <c r="S44" s="18">
        <v>435</v>
      </c>
      <c r="T44" s="18">
        <v>105</v>
      </c>
      <c r="U44" s="417">
        <f t="shared" si="6"/>
        <v>0.2413793103448276</v>
      </c>
      <c r="V44" s="431">
        <f t="shared" si="7"/>
        <v>0.1859180766153426</v>
      </c>
      <c r="X44" s="125">
        <v>2152981.0329780038</v>
      </c>
      <c r="Y44" s="247">
        <v>111528.4485708534</v>
      </c>
      <c r="Z44" s="247">
        <v>0</v>
      </c>
      <c r="AA44" s="247">
        <v>0</v>
      </c>
      <c r="AB44" s="247">
        <v>203272.07892818082</v>
      </c>
      <c r="AC44" s="247">
        <v>239886.49022366846</v>
      </c>
      <c r="AD44" s="247">
        <v>0</v>
      </c>
      <c r="AE44" s="196">
        <v>0</v>
      </c>
      <c r="AF44" s="247">
        <v>125525.03610873681</v>
      </c>
      <c r="AG44" s="247">
        <v>680212.05383143947</v>
      </c>
      <c r="AH44" s="71">
        <v>2833193.0868094438</v>
      </c>
    </row>
    <row r="45" spans="1:34" s="258" customFormat="1" x14ac:dyDescent="0.25">
      <c r="A45" s="77">
        <v>102</v>
      </c>
      <c r="B45" s="82" t="s">
        <v>45</v>
      </c>
      <c r="C45" s="9">
        <f>INDEX(Lask_kust_IKÄRAKENNE!L$11:L$304,MATCH('Lask_kust_MUUT KRIT'!$A$14:$A$307,Lask_kust_IKÄRAKENNE!$A$11:$A$304,0),1,1)</f>
        <v>10091</v>
      </c>
      <c r="D45" s="219">
        <v>1.0946894149468434</v>
      </c>
      <c r="E45" s="11">
        <v>314</v>
      </c>
      <c r="F45" s="11">
        <v>4578</v>
      </c>
      <c r="G45" s="429">
        <f t="shared" si="0"/>
        <v>6.8588903451288777E-2</v>
      </c>
      <c r="H45" s="112">
        <f t="shared" si="1"/>
        <v>0.70303686496732531</v>
      </c>
      <c r="I45" s="81">
        <v>0</v>
      </c>
      <c r="J45" s="299">
        <v>17</v>
      </c>
      <c r="K45" s="18">
        <v>382</v>
      </c>
      <c r="L45" s="319">
        <f t="shared" si="2"/>
        <v>3.7855514815181845E-2</v>
      </c>
      <c r="M45" s="112">
        <f t="shared" si="3"/>
        <v>3.4574435704718846E-2</v>
      </c>
      <c r="N45" s="300">
        <v>532.64</v>
      </c>
      <c r="O45" s="433">
        <f t="shared" si="4"/>
        <v>18.945253829978974</v>
      </c>
      <c r="P45" s="112">
        <f t="shared" si="5"/>
        <v>0.95805114588603635</v>
      </c>
      <c r="Q45" s="81">
        <v>0</v>
      </c>
      <c r="R45" s="81"/>
      <c r="S45" s="18">
        <v>2845</v>
      </c>
      <c r="T45" s="18">
        <v>419</v>
      </c>
      <c r="U45" s="417">
        <f t="shared" si="6"/>
        <v>0.14727592267135325</v>
      </c>
      <c r="V45" s="431">
        <f t="shared" si="7"/>
        <v>9.1814688941868255E-2</v>
      </c>
      <c r="X45" s="125">
        <v>13012789.823977286</v>
      </c>
      <c r="Y45" s="247">
        <v>649487.28515147232</v>
      </c>
      <c r="Z45" s="247">
        <v>0</v>
      </c>
      <c r="AA45" s="247">
        <v>0</v>
      </c>
      <c r="AB45" s="247">
        <v>691672.18644914322</v>
      </c>
      <c r="AC45" s="247">
        <v>385450.96429073199</v>
      </c>
      <c r="AD45" s="247">
        <v>0</v>
      </c>
      <c r="AE45" s="196">
        <v>0</v>
      </c>
      <c r="AF45" s="247">
        <v>375474.21110230818</v>
      </c>
      <c r="AG45" s="247">
        <v>2102084.6469936557</v>
      </c>
      <c r="AH45" s="71">
        <v>15114874.470970944</v>
      </c>
    </row>
    <row r="46" spans="1:34" s="258" customFormat="1" x14ac:dyDescent="0.25">
      <c r="A46" s="77">
        <v>103</v>
      </c>
      <c r="B46" s="82" t="s">
        <v>46</v>
      </c>
      <c r="C46" s="9">
        <f>INDEX(Lask_kust_IKÄRAKENNE!L$11:L$304,MATCH('Lask_kust_MUUT KRIT'!$A$14:$A$307,Lask_kust_IKÄRAKENNE!$A$11:$A$304,0),1,1)</f>
        <v>2235</v>
      </c>
      <c r="D46" s="219">
        <v>1.0498966469618738</v>
      </c>
      <c r="E46" s="11">
        <v>93</v>
      </c>
      <c r="F46" s="11">
        <v>1044</v>
      </c>
      <c r="G46" s="429">
        <f t="shared" si="0"/>
        <v>8.9080459770114945E-2</v>
      </c>
      <c r="H46" s="112">
        <f t="shared" si="1"/>
        <v>0.91307549786251618</v>
      </c>
      <c r="I46" s="81">
        <v>0</v>
      </c>
      <c r="J46" s="299">
        <v>5</v>
      </c>
      <c r="K46" s="18">
        <v>38</v>
      </c>
      <c r="L46" s="319">
        <f t="shared" si="2"/>
        <v>1.7002237136465325E-2</v>
      </c>
      <c r="M46" s="112">
        <f t="shared" si="3"/>
        <v>1.3721158026002329E-2</v>
      </c>
      <c r="N46" s="300">
        <v>147.96</v>
      </c>
      <c r="O46" s="433">
        <f t="shared" si="4"/>
        <v>15.105433901054338</v>
      </c>
      <c r="P46" s="112">
        <f t="shared" si="5"/>
        <v>1.20158892884542</v>
      </c>
      <c r="Q46" s="81">
        <v>0</v>
      </c>
      <c r="R46" s="81"/>
      <c r="S46" s="18">
        <v>632</v>
      </c>
      <c r="T46" s="18">
        <v>87</v>
      </c>
      <c r="U46" s="417">
        <f t="shared" si="6"/>
        <v>0.13765822784810128</v>
      </c>
      <c r="V46" s="431">
        <f t="shared" si="7"/>
        <v>8.2196994118616279E-2</v>
      </c>
      <c r="X46" s="125">
        <v>2764199.3890206302</v>
      </c>
      <c r="Y46" s="247">
        <v>186828.25818851535</v>
      </c>
      <c r="Z46" s="247">
        <v>0</v>
      </c>
      <c r="AA46" s="247">
        <v>0</v>
      </c>
      <c r="AB46" s="247">
        <v>60796.600915056515</v>
      </c>
      <c r="AC46" s="247">
        <v>107072.92857550451</v>
      </c>
      <c r="AD46" s="247">
        <v>0</v>
      </c>
      <c r="AE46" s="196">
        <v>0</v>
      </c>
      <c r="AF46" s="247">
        <v>74450.428824600822</v>
      </c>
      <c r="AG46" s="247">
        <v>429148.21650367719</v>
      </c>
      <c r="AH46" s="71">
        <v>3193347.6055243076</v>
      </c>
    </row>
    <row r="47" spans="1:34" s="258" customFormat="1" x14ac:dyDescent="0.25">
      <c r="A47" s="77">
        <v>105</v>
      </c>
      <c r="B47" s="82" t="s">
        <v>47</v>
      </c>
      <c r="C47" s="9">
        <f>INDEX(Lask_kust_IKÄRAKENNE!L$11:L$304,MATCH('Lask_kust_MUUT KRIT'!$A$14:$A$307,Lask_kust_IKÄRAKENNE!$A$11:$A$304,0),1,1)</f>
        <v>2287</v>
      </c>
      <c r="D47" s="219">
        <v>1.8395150181152087</v>
      </c>
      <c r="E47" s="11">
        <v>119</v>
      </c>
      <c r="F47" s="11">
        <v>928</v>
      </c>
      <c r="G47" s="429">
        <f t="shared" si="0"/>
        <v>0.12823275862068967</v>
      </c>
      <c r="H47" s="112">
        <f t="shared" si="1"/>
        <v>1.3143869061972513</v>
      </c>
      <c r="I47" s="81">
        <v>0</v>
      </c>
      <c r="J47" s="299">
        <v>2</v>
      </c>
      <c r="K47" s="18">
        <v>32</v>
      </c>
      <c r="L47" s="319">
        <f t="shared" si="2"/>
        <v>1.3992129427197202E-2</v>
      </c>
      <c r="M47" s="112">
        <f t="shared" si="3"/>
        <v>1.0711050316734205E-2</v>
      </c>
      <c r="N47" s="300">
        <v>1421.1</v>
      </c>
      <c r="O47" s="433">
        <f t="shared" si="4"/>
        <v>1.6093167264794879</v>
      </c>
      <c r="P47" s="112">
        <f t="shared" si="5"/>
        <v>11.278402717294146</v>
      </c>
      <c r="Q47" s="81">
        <v>0</v>
      </c>
      <c r="R47" s="81"/>
      <c r="S47" s="18">
        <v>491</v>
      </c>
      <c r="T47" s="18">
        <v>64</v>
      </c>
      <c r="U47" s="417">
        <f t="shared" si="6"/>
        <v>0.13034623217922606</v>
      </c>
      <c r="V47" s="431">
        <f t="shared" si="7"/>
        <v>7.4884998449741058E-2</v>
      </c>
      <c r="X47" s="125">
        <v>4955811.657093931</v>
      </c>
      <c r="Y47" s="247">
        <v>275199.56132701354</v>
      </c>
      <c r="Z47" s="247">
        <v>0</v>
      </c>
      <c r="AA47" s="247">
        <v>0</v>
      </c>
      <c r="AB47" s="247">
        <v>48563.41617572002</v>
      </c>
      <c r="AC47" s="247">
        <v>1028395.0986661897</v>
      </c>
      <c r="AD47" s="247">
        <v>0</v>
      </c>
      <c r="AE47" s="196">
        <v>0</v>
      </c>
      <c r="AF47" s="247">
        <v>69405.634656874099</v>
      </c>
      <c r="AG47" s="247">
        <v>1421563.7108257972</v>
      </c>
      <c r="AH47" s="71">
        <v>6377375.3679197282</v>
      </c>
    </row>
    <row r="48" spans="1:34" s="258" customFormat="1" x14ac:dyDescent="0.25">
      <c r="A48" s="77">
        <v>106</v>
      </c>
      <c r="B48" s="82" t="s">
        <v>48</v>
      </c>
      <c r="C48" s="9">
        <f>INDEX(Lask_kust_IKÄRAKENNE!L$11:L$304,MATCH('Lask_kust_MUUT KRIT'!$A$14:$A$307,Lask_kust_IKÄRAKENNE!$A$11:$A$304,0),1,1)</f>
        <v>46504</v>
      </c>
      <c r="D48" s="219">
        <v>1.0187677031098512</v>
      </c>
      <c r="E48" s="11">
        <v>1906</v>
      </c>
      <c r="F48" s="11">
        <v>22843</v>
      </c>
      <c r="G48" s="429">
        <f t="shared" si="0"/>
        <v>8.3439127960425519E-2</v>
      </c>
      <c r="H48" s="112">
        <f t="shared" si="1"/>
        <v>0.85525179708646915</v>
      </c>
      <c r="I48" s="81">
        <v>0</v>
      </c>
      <c r="J48" s="299">
        <v>419</v>
      </c>
      <c r="K48" s="18">
        <v>2701</v>
      </c>
      <c r="L48" s="319">
        <f t="shared" si="2"/>
        <v>5.8081025288147257E-2</v>
      </c>
      <c r="M48" s="112">
        <f t="shared" si="3"/>
        <v>5.4799946177684258E-2</v>
      </c>
      <c r="N48" s="300">
        <v>322.68</v>
      </c>
      <c r="O48" s="433">
        <f t="shared" si="4"/>
        <v>144.11801165241104</v>
      </c>
      <c r="P48" s="112">
        <f t="shared" si="5"/>
        <v>0.12594207991634834</v>
      </c>
      <c r="Q48" s="81">
        <v>0</v>
      </c>
      <c r="R48" s="81"/>
      <c r="S48" s="18">
        <v>14788</v>
      </c>
      <c r="T48" s="18">
        <v>2153</v>
      </c>
      <c r="U48" s="417">
        <f t="shared" si="6"/>
        <v>0.14559101974573979</v>
      </c>
      <c r="V48" s="431">
        <f t="shared" si="7"/>
        <v>9.0129786016254793E-2</v>
      </c>
      <c r="X48" s="125">
        <v>55809838.90666537</v>
      </c>
      <c r="Y48" s="247">
        <v>3641184.237289974</v>
      </c>
      <c r="Z48" s="247">
        <v>0</v>
      </c>
      <c r="AA48" s="247">
        <v>0</v>
      </c>
      <c r="AB48" s="247">
        <v>5052210.6177287642</v>
      </c>
      <c r="AC48" s="247">
        <v>233511.03401421863</v>
      </c>
      <c r="AD48" s="247">
        <v>0</v>
      </c>
      <c r="AE48" s="196">
        <v>0</v>
      </c>
      <c r="AF48" s="247">
        <v>1698604.9682523787</v>
      </c>
      <c r="AG48" s="247">
        <v>10625510.857285338</v>
      </c>
      <c r="AH48" s="71">
        <v>66435349.763950698</v>
      </c>
    </row>
    <row r="49" spans="1:34" s="258" customFormat="1" x14ac:dyDescent="0.25">
      <c r="A49" s="77">
        <v>108</v>
      </c>
      <c r="B49" s="82" t="s">
        <v>49</v>
      </c>
      <c r="C49" s="9">
        <f>INDEX(Lask_kust_IKÄRAKENNE!L$11:L$304,MATCH('Lask_kust_MUUT KRIT'!$A$14:$A$307,Lask_kust_IKÄRAKENNE!$A$11:$A$304,0),1,1)</f>
        <v>10510</v>
      </c>
      <c r="D49" s="219">
        <v>0.99466248888574804</v>
      </c>
      <c r="E49" s="11">
        <v>381</v>
      </c>
      <c r="F49" s="11">
        <v>4831</v>
      </c>
      <c r="G49" s="429">
        <f t="shared" si="0"/>
        <v>7.8865659283792175E-2</v>
      </c>
      <c r="H49" s="112">
        <f t="shared" si="1"/>
        <v>0.80837370283715582</v>
      </c>
      <c r="I49" s="81">
        <v>0</v>
      </c>
      <c r="J49" s="299">
        <v>17</v>
      </c>
      <c r="K49" s="18">
        <v>197</v>
      </c>
      <c r="L49" s="319">
        <f t="shared" si="2"/>
        <v>1.8744053282588012E-2</v>
      </c>
      <c r="M49" s="112">
        <f t="shared" si="3"/>
        <v>1.5462974172125016E-2</v>
      </c>
      <c r="N49" s="300">
        <v>463.89</v>
      </c>
      <c r="O49" s="433">
        <f t="shared" si="4"/>
        <v>22.656233158722973</v>
      </c>
      <c r="P49" s="112">
        <f t="shared" si="5"/>
        <v>0.80112709000458737</v>
      </c>
      <c r="Q49" s="81">
        <v>0</v>
      </c>
      <c r="R49" s="81"/>
      <c r="S49" s="18">
        <v>3312</v>
      </c>
      <c r="T49" s="18">
        <v>389</v>
      </c>
      <c r="U49" s="417">
        <f t="shared" si="6"/>
        <v>0.11745169082125603</v>
      </c>
      <c r="V49" s="431">
        <f t="shared" si="7"/>
        <v>6.1990457091771027E-2</v>
      </c>
      <c r="X49" s="125">
        <v>12314697.449146891</v>
      </c>
      <c r="Y49" s="247">
        <v>777809.49731973442</v>
      </c>
      <c r="Z49" s="247">
        <v>0</v>
      </c>
      <c r="AA49" s="247">
        <v>0</v>
      </c>
      <c r="AB49" s="247">
        <v>322186.0644148743</v>
      </c>
      <c r="AC49" s="247">
        <v>335699.24869485525</v>
      </c>
      <c r="AD49" s="247">
        <v>0</v>
      </c>
      <c r="AE49" s="196">
        <v>0</v>
      </c>
      <c r="AF49" s="247">
        <v>264034.87525702693</v>
      </c>
      <c r="AG49" s="247">
        <v>1699729.685686491</v>
      </c>
      <c r="AH49" s="71">
        <v>14014427.134833381</v>
      </c>
    </row>
    <row r="50" spans="1:34" s="258" customFormat="1" x14ac:dyDescent="0.25">
      <c r="A50" s="77">
        <v>109</v>
      </c>
      <c r="B50" s="82" t="s">
        <v>50</v>
      </c>
      <c r="C50" s="9">
        <f>INDEX(Lask_kust_IKÄRAKENNE!L$11:L$304,MATCH('Lask_kust_MUUT KRIT'!$A$14:$A$307,Lask_kust_IKÄRAKENNE!$A$11:$A$304,0),1,1)</f>
        <v>67532</v>
      </c>
      <c r="D50" s="219">
        <v>1.0102851585659807</v>
      </c>
      <c r="E50" s="11">
        <v>3293</v>
      </c>
      <c r="F50" s="11">
        <v>31580</v>
      </c>
      <c r="G50" s="429">
        <f t="shared" si="0"/>
        <v>0.10427485750474984</v>
      </c>
      <c r="H50" s="112">
        <f t="shared" si="1"/>
        <v>1.0688182085768048</v>
      </c>
      <c r="I50" s="81">
        <v>0</v>
      </c>
      <c r="J50" s="299">
        <v>242</v>
      </c>
      <c r="K50" s="18">
        <v>3382</v>
      </c>
      <c r="L50" s="319">
        <f t="shared" si="2"/>
        <v>5.0079962092045252E-2</v>
      </c>
      <c r="M50" s="112">
        <f t="shared" si="3"/>
        <v>4.6798882981582253E-2</v>
      </c>
      <c r="N50" s="300">
        <v>1785.07</v>
      </c>
      <c r="O50" s="433">
        <f t="shared" si="4"/>
        <v>37.831569630322619</v>
      </c>
      <c r="P50" s="112">
        <f t="shared" si="5"/>
        <v>0.47977184976129661</v>
      </c>
      <c r="Q50" s="81">
        <v>0</v>
      </c>
      <c r="R50" s="81"/>
      <c r="S50" s="18">
        <v>20114</v>
      </c>
      <c r="T50" s="18">
        <v>2542</v>
      </c>
      <c r="U50" s="417">
        <f t="shared" si="6"/>
        <v>0.12637963607437605</v>
      </c>
      <c r="V50" s="431">
        <f t="shared" si="7"/>
        <v>7.0918402344891052E-2</v>
      </c>
      <c r="X50" s="125">
        <v>80370908.092711255</v>
      </c>
      <c r="Y50" s="247">
        <v>6608026.9320002841</v>
      </c>
      <c r="Z50" s="247">
        <v>0</v>
      </c>
      <c r="AA50" s="247">
        <v>0</v>
      </c>
      <c r="AB50" s="247">
        <v>6265505.3389063068</v>
      </c>
      <c r="AC50" s="247">
        <v>1291786.108490645</v>
      </c>
      <c r="AD50" s="247">
        <v>0</v>
      </c>
      <c r="AE50" s="196">
        <v>0</v>
      </c>
      <c r="AF50" s="247">
        <v>1940896.1346001092</v>
      </c>
      <c r="AG50" s="247">
        <v>16106214.513997344</v>
      </c>
      <c r="AH50" s="71">
        <v>96477122.606708586</v>
      </c>
    </row>
    <row r="51" spans="1:34" s="258" customFormat="1" x14ac:dyDescent="0.25">
      <c r="A51" s="77">
        <v>111</v>
      </c>
      <c r="B51" s="82" t="s">
        <v>51</v>
      </c>
      <c r="C51" s="9">
        <f>INDEX(Lask_kust_IKÄRAKENNE!L$11:L$304,MATCH('Lask_kust_MUUT KRIT'!$A$14:$A$307,Lask_kust_IKÄRAKENNE!$A$11:$A$304,0),1,1)</f>
        <v>18889</v>
      </c>
      <c r="D51" s="219">
        <v>1.3683900602305663</v>
      </c>
      <c r="E51" s="11">
        <v>1086</v>
      </c>
      <c r="F51" s="11">
        <v>8278</v>
      </c>
      <c r="G51" s="429">
        <f t="shared" si="0"/>
        <v>0.13119110896351777</v>
      </c>
      <c r="H51" s="112">
        <f t="shared" si="1"/>
        <v>1.3447100232882534</v>
      </c>
      <c r="I51" s="81">
        <v>0</v>
      </c>
      <c r="J51" s="299">
        <v>38</v>
      </c>
      <c r="K51" s="18">
        <v>660</v>
      </c>
      <c r="L51" s="319">
        <f t="shared" si="2"/>
        <v>3.4940970935465082E-2</v>
      </c>
      <c r="M51" s="112">
        <f t="shared" si="3"/>
        <v>3.1659891825002083E-2</v>
      </c>
      <c r="N51" s="300">
        <v>675.99</v>
      </c>
      <c r="O51" s="433">
        <f t="shared" si="4"/>
        <v>27.942721046169321</v>
      </c>
      <c r="P51" s="112">
        <f t="shared" si="5"/>
        <v>0.64956172703880022</v>
      </c>
      <c r="Q51" s="81">
        <v>0</v>
      </c>
      <c r="R51" s="81"/>
      <c r="S51" s="18">
        <v>4934</v>
      </c>
      <c r="T51" s="18">
        <v>895</v>
      </c>
      <c r="U51" s="417">
        <f t="shared" si="6"/>
        <v>0.18139440616132954</v>
      </c>
      <c r="V51" s="431">
        <f t="shared" si="7"/>
        <v>0.12593317243184454</v>
      </c>
      <c r="X51" s="125">
        <v>30448378.380584907</v>
      </c>
      <c r="Y51" s="247">
        <v>2325390.8395165959</v>
      </c>
      <c r="Z51" s="247">
        <v>0</v>
      </c>
      <c r="AA51" s="247">
        <v>0</v>
      </c>
      <c r="AB51" s="247">
        <v>1185575.9984360188</v>
      </c>
      <c r="AC51" s="247">
        <v>489187.8141913712</v>
      </c>
      <c r="AD51" s="247">
        <v>0</v>
      </c>
      <c r="AE51" s="196">
        <v>0</v>
      </c>
      <c r="AF51" s="247">
        <v>964012.9115368271</v>
      </c>
      <c r="AG51" s="247">
        <v>4964167.5636808127</v>
      </c>
      <c r="AH51" s="71">
        <v>35412545.944265723</v>
      </c>
    </row>
    <row r="52" spans="1:34" s="258" customFormat="1" x14ac:dyDescent="0.25">
      <c r="A52" s="77">
        <v>139</v>
      </c>
      <c r="B52" s="82" t="s">
        <v>52</v>
      </c>
      <c r="C52" s="9">
        <f>INDEX(Lask_kust_IKÄRAKENNE!L$11:L$304,MATCH('Lask_kust_MUUT KRIT'!$A$14:$A$307,Lask_kust_IKÄRAKENNE!$A$11:$A$304,0),1,1)</f>
        <v>9862</v>
      </c>
      <c r="D52" s="219">
        <v>1.0867451943727475</v>
      </c>
      <c r="E52" s="11">
        <v>492</v>
      </c>
      <c r="F52" s="11">
        <v>4084</v>
      </c>
      <c r="G52" s="429">
        <f t="shared" si="0"/>
        <v>0.12047012732615084</v>
      </c>
      <c r="H52" s="112">
        <f t="shared" si="1"/>
        <v>1.2348198670028481</v>
      </c>
      <c r="I52" s="81">
        <v>0</v>
      </c>
      <c r="J52" s="299">
        <v>15</v>
      </c>
      <c r="K52" s="18">
        <v>66</v>
      </c>
      <c r="L52" s="319">
        <f t="shared" si="2"/>
        <v>6.6923544919894546E-3</v>
      </c>
      <c r="M52" s="112">
        <f t="shared" si="3"/>
        <v>3.4112753815264581E-3</v>
      </c>
      <c r="N52" s="300">
        <v>1614.1</v>
      </c>
      <c r="O52" s="433">
        <f t="shared" si="4"/>
        <v>6.1099064494145345</v>
      </c>
      <c r="P52" s="112">
        <f t="shared" si="5"/>
        <v>2.9706710391044369</v>
      </c>
      <c r="Q52" s="81">
        <v>0</v>
      </c>
      <c r="R52" s="81"/>
      <c r="S52" s="18">
        <v>2800</v>
      </c>
      <c r="T52" s="18">
        <v>283</v>
      </c>
      <c r="U52" s="417">
        <f t="shared" si="6"/>
        <v>0.10107142857142858</v>
      </c>
      <c r="V52" s="431">
        <f t="shared" si="7"/>
        <v>4.561019484194357E-2</v>
      </c>
      <c r="X52" s="125">
        <v>12625192.743932953</v>
      </c>
      <c r="Y52" s="247">
        <v>1114876.9975233802</v>
      </c>
      <c r="Z52" s="247">
        <v>0</v>
      </c>
      <c r="AA52" s="247">
        <v>0</v>
      </c>
      <c r="AB52" s="247">
        <v>66694.924243528993</v>
      </c>
      <c r="AC52" s="247">
        <v>1168061.7329935238</v>
      </c>
      <c r="AD52" s="247">
        <v>0</v>
      </c>
      <c r="AE52" s="196">
        <v>0</v>
      </c>
      <c r="AF52" s="247">
        <v>182289.08533295334</v>
      </c>
      <c r="AG52" s="247">
        <v>2531922.7400933867</v>
      </c>
      <c r="AH52" s="71">
        <v>15157115.484026339</v>
      </c>
    </row>
    <row r="53" spans="1:34" s="258" customFormat="1" x14ac:dyDescent="0.25">
      <c r="A53" s="77">
        <v>140</v>
      </c>
      <c r="B53" s="82" t="s">
        <v>53</v>
      </c>
      <c r="C53" s="9">
        <f>INDEX(Lask_kust_IKÄRAKENNE!L$11:L$304,MATCH('Lask_kust_MUUT KRIT'!$A$14:$A$307,Lask_kust_IKÄRAKENNE!$A$11:$A$304,0),1,1)</f>
        <v>21472</v>
      </c>
      <c r="D53" s="219">
        <v>1.5233941427797122</v>
      </c>
      <c r="E53" s="11">
        <v>1116</v>
      </c>
      <c r="F53" s="11">
        <v>9944</v>
      </c>
      <c r="G53" s="429">
        <f t="shared" si="0"/>
        <v>0.11222847948511665</v>
      </c>
      <c r="H53" s="112">
        <f t="shared" si="1"/>
        <v>1.1503429039844733</v>
      </c>
      <c r="I53" s="81">
        <v>0</v>
      </c>
      <c r="J53" s="299">
        <v>8</v>
      </c>
      <c r="K53" s="18">
        <v>593</v>
      </c>
      <c r="L53" s="319">
        <f t="shared" si="2"/>
        <v>2.7617362146050671E-2</v>
      </c>
      <c r="M53" s="112">
        <f t="shared" si="3"/>
        <v>2.4336283035587675E-2</v>
      </c>
      <c r="N53" s="300">
        <v>763.03</v>
      </c>
      <c r="O53" s="433">
        <f t="shared" si="4"/>
        <v>28.140440087545706</v>
      </c>
      <c r="P53" s="112">
        <f t="shared" si="5"/>
        <v>0.64499780687318276</v>
      </c>
      <c r="Q53" s="81">
        <v>0</v>
      </c>
      <c r="R53" s="81"/>
      <c r="S53" s="18">
        <v>6006</v>
      </c>
      <c r="T53" s="18">
        <v>710</v>
      </c>
      <c r="U53" s="417">
        <f t="shared" si="6"/>
        <v>0.11821511821511821</v>
      </c>
      <c r="V53" s="431">
        <f t="shared" si="7"/>
        <v>6.275388448563321E-2</v>
      </c>
      <c r="X53" s="125">
        <v>38532755.821776323</v>
      </c>
      <c r="Y53" s="247">
        <v>2261299.9074851647</v>
      </c>
      <c r="Z53" s="247">
        <v>0</v>
      </c>
      <c r="AA53" s="247">
        <v>0</v>
      </c>
      <c r="AB53" s="247">
        <v>1035947.5114801312</v>
      </c>
      <c r="AC53" s="247">
        <v>552175.29528904567</v>
      </c>
      <c r="AD53" s="247">
        <v>0</v>
      </c>
      <c r="AE53" s="196">
        <v>0</v>
      </c>
      <c r="AF53" s="247">
        <v>546068.15747457976</v>
      </c>
      <c r="AG53" s="247">
        <v>4395490.8717289213</v>
      </c>
      <c r="AH53" s="71">
        <v>42928246.693505242</v>
      </c>
    </row>
    <row r="54" spans="1:34" s="258" customFormat="1" x14ac:dyDescent="0.25">
      <c r="A54" s="77">
        <v>142</v>
      </c>
      <c r="B54" s="82" t="s">
        <v>54</v>
      </c>
      <c r="C54" s="9">
        <f>INDEX(Lask_kust_IKÄRAKENNE!L$11:L$304,MATCH('Lask_kust_MUUT KRIT'!$A$14:$A$307,Lask_kust_IKÄRAKENNE!$A$11:$A$304,0),1,1)</f>
        <v>6765</v>
      </c>
      <c r="D54" s="219">
        <v>1.1114451629596771</v>
      </c>
      <c r="E54" s="11">
        <v>306</v>
      </c>
      <c r="F54" s="11">
        <v>3027</v>
      </c>
      <c r="G54" s="429">
        <f t="shared" si="0"/>
        <v>0.10109018830525272</v>
      </c>
      <c r="H54" s="112">
        <f t="shared" si="1"/>
        <v>1.0361753212100091</v>
      </c>
      <c r="I54" s="81">
        <v>0</v>
      </c>
      <c r="J54" s="299">
        <v>16</v>
      </c>
      <c r="K54" s="18">
        <v>129</v>
      </c>
      <c r="L54" s="319">
        <f t="shared" si="2"/>
        <v>1.9068736141906874E-2</v>
      </c>
      <c r="M54" s="112">
        <f t="shared" si="3"/>
        <v>1.5787657031443879E-2</v>
      </c>
      <c r="N54" s="300">
        <v>589.84</v>
      </c>
      <c r="O54" s="433">
        <f t="shared" si="4"/>
        <v>11.46921198969212</v>
      </c>
      <c r="P54" s="112">
        <f t="shared" si="5"/>
        <v>1.5825430864148156</v>
      </c>
      <c r="Q54" s="81">
        <v>0</v>
      </c>
      <c r="R54" s="81"/>
      <c r="S54" s="18">
        <v>1839</v>
      </c>
      <c r="T54" s="18">
        <v>277</v>
      </c>
      <c r="U54" s="417">
        <f t="shared" si="6"/>
        <v>0.15062533985861881</v>
      </c>
      <c r="V54" s="431">
        <f t="shared" si="7"/>
        <v>9.5164106129133813E-2</v>
      </c>
      <c r="X54" s="125">
        <v>8857295.44930337</v>
      </c>
      <c r="Y54" s="247">
        <v>641740.41969309188</v>
      </c>
      <c r="Z54" s="247">
        <v>0</v>
      </c>
      <c r="AA54" s="247">
        <v>0</v>
      </c>
      <c r="AB54" s="247">
        <v>211736.87035362743</v>
      </c>
      <c r="AC54" s="247">
        <v>426844.39166650153</v>
      </c>
      <c r="AD54" s="247">
        <v>0</v>
      </c>
      <c r="AE54" s="196">
        <v>0</v>
      </c>
      <c r="AF54" s="247">
        <v>260900.38122152459</v>
      </c>
      <c r="AG54" s="247">
        <v>1541222.0629347456</v>
      </c>
      <c r="AH54" s="71">
        <v>10398517.512238117</v>
      </c>
    </row>
    <row r="55" spans="1:34" s="258" customFormat="1" x14ac:dyDescent="0.25">
      <c r="A55" s="77">
        <v>143</v>
      </c>
      <c r="B55" s="82" t="s">
        <v>55</v>
      </c>
      <c r="C55" s="9">
        <f>INDEX(Lask_kust_IKÄRAKENNE!L$11:L$304,MATCH('Lask_kust_MUUT KRIT'!$A$14:$A$307,Lask_kust_IKÄRAKENNE!$A$11:$A$304,0),1,1)</f>
        <v>7003</v>
      </c>
      <c r="D55" s="219">
        <v>1.1209803052028562</v>
      </c>
      <c r="E55" s="11">
        <v>259</v>
      </c>
      <c r="F55" s="11">
        <v>3005</v>
      </c>
      <c r="G55" s="429">
        <f t="shared" si="0"/>
        <v>8.6189683860232943E-2</v>
      </c>
      <c r="H55" s="112">
        <f t="shared" si="1"/>
        <v>0.88344501930486075</v>
      </c>
      <c r="I55" s="81">
        <v>0</v>
      </c>
      <c r="J55" s="299">
        <v>14</v>
      </c>
      <c r="K55" s="18">
        <v>125</v>
      </c>
      <c r="L55" s="319">
        <f t="shared" si="2"/>
        <v>1.7849493074396688E-2</v>
      </c>
      <c r="M55" s="112">
        <f t="shared" si="3"/>
        <v>1.4568413963933692E-2</v>
      </c>
      <c r="N55" s="300">
        <v>750.36</v>
      </c>
      <c r="O55" s="433">
        <f t="shared" si="4"/>
        <v>9.3328535636227947</v>
      </c>
      <c r="P55" s="112">
        <f t="shared" si="5"/>
        <v>1.9447987710489232</v>
      </c>
      <c r="Q55" s="81">
        <v>0</v>
      </c>
      <c r="R55" s="81"/>
      <c r="S55" s="18">
        <v>1914</v>
      </c>
      <c r="T55" s="18">
        <v>261</v>
      </c>
      <c r="U55" s="417">
        <f t="shared" si="6"/>
        <v>0.13636363636363635</v>
      </c>
      <c r="V55" s="431">
        <f t="shared" si="7"/>
        <v>8.0902402634151355E-2</v>
      </c>
      <c r="X55" s="125">
        <v>9247565.141101338</v>
      </c>
      <c r="Y55" s="247">
        <v>566398.37879607209</v>
      </c>
      <c r="Z55" s="247">
        <v>0</v>
      </c>
      <c r="AA55" s="247">
        <v>0</v>
      </c>
      <c r="AB55" s="247">
        <v>202258.79020051041</v>
      </c>
      <c r="AC55" s="247">
        <v>543006.50639304915</v>
      </c>
      <c r="AD55" s="247">
        <v>0</v>
      </c>
      <c r="AE55" s="196">
        <v>0</v>
      </c>
      <c r="AF55" s="247">
        <v>229603.91336368778</v>
      </c>
      <c r="AG55" s="247">
        <v>1541267.5887533193</v>
      </c>
      <c r="AH55" s="71">
        <v>10788832.729854658</v>
      </c>
    </row>
    <row r="56" spans="1:34" s="258" customFormat="1" x14ac:dyDescent="0.25">
      <c r="A56" s="77">
        <v>145</v>
      </c>
      <c r="B56" s="82" t="s">
        <v>56</v>
      </c>
      <c r="C56" s="9">
        <f>INDEX(Lask_kust_IKÄRAKENNE!L$11:L$304,MATCH('Lask_kust_MUUT KRIT'!$A$14:$A$307,Lask_kust_IKÄRAKENNE!$A$11:$A$304,0),1,1)</f>
        <v>12187</v>
      </c>
      <c r="D56" s="219">
        <v>1.1477477085112682</v>
      </c>
      <c r="E56" s="11">
        <v>324</v>
      </c>
      <c r="F56" s="11">
        <v>5639</v>
      </c>
      <c r="G56" s="429">
        <f t="shared" si="0"/>
        <v>5.7456995921262632E-2</v>
      </c>
      <c r="H56" s="112">
        <f t="shared" si="1"/>
        <v>0.58893471465996838</v>
      </c>
      <c r="I56" s="81">
        <v>0</v>
      </c>
      <c r="J56" s="299">
        <v>26</v>
      </c>
      <c r="K56" s="18">
        <v>143</v>
      </c>
      <c r="L56" s="319">
        <f t="shared" si="2"/>
        <v>1.1733814720603922E-2</v>
      </c>
      <c r="M56" s="112">
        <f t="shared" si="3"/>
        <v>8.4527356101409268E-3</v>
      </c>
      <c r="N56" s="300">
        <v>576.79</v>
      </c>
      <c r="O56" s="433">
        <f t="shared" si="4"/>
        <v>21.129007090968983</v>
      </c>
      <c r="P56" s="112">
        <f t="shared" si="5"/>
        <v>0.85903336880752523</v>
      </c>
      <c r="Q56" s="81">
        <v>0</v>
      </c>
      <c r="R56" s="81"/>
      <c r="S56" s="18">
        <v>3736</v>
      </c>
      <c r="T56" s="18">
        <v>324</v>
      </c>
      <c r="U56" s="417">
        <f t="shared" si="6"/>
        <v>8.6723768736616705E-2</v>
      </c>
      <c r="V56" s="431">
        <f t="shared" si="7"/>
        <v>3.1262535007131699E-2</v>
      </c>
      <c r="X56" s="125">
        <v>16477394.3592324</v>
      </c>
      <c r="Y56" s="247">
        <v>657086.15150021273</v>
      </c>
      <c r="Z56" s="247">
        <v>0</v>
      </c>
      <c r="AA56" s="247">
        <v>0</v>
      </c>
      <c r="AB56" s="247">
        <v>204223.21157127238</v>
      </c>
      <c r="AC56" s="247">
        <v>417400.61146975693</v>
      </c>
      <c r="AD56" s="247">
        <v>0</v>
      </c>
      <c r="AE56" s="196">
        <v>0</v>
      </c>
      <c r="AF56" s="247">
        <v>154402.64731709947</v>
      </c>
      <c r="AG56" s="247">
        <v>1433112.6218583414</v>
      </c>
      <c r="AH56" s="71">
        <v>17910506.981090743</v>
      </c>
    </row>
    <row r="57" spans="1:34" s="258" customFormat="1" x14ac:dyDescent="0.25">
      <c r="A57" s="77">
        <v>146</v>
      </c>
      <c r="B57" s="82" t="s">
        <v>57</v>
      </c>
      <c r="C57" s="9">
        <f>INDEX(Lask_kust_IKÄRAKENNE!L$11:L$304,MATCH('Lask_kust_MUUT KRIT'!$A$14:$A$307,Lask_kust_IKÄRAKENNE!$A$11:$A$304,0),1,1)</f>
        <v>4973</v>
      </c>
      <c r="D57" s="219">
        <v>1.7733120761196355</v>
      </c>
      <c r="E57" s="11">
        <v>342</v>
      </c>
      <c r="F57" s="11">
        <v>2067</v>
      </c>
      <c r="G57" s="429">
        <f t="shared" si="0"/>
        <v>0.16545718432510886</v>
      </c>
      <c r="H57" s="112">
        <f t="shared" si="1"/>
        <v>1.6959375977902402</v>
      </c>
      <c r="I57" s="81">
        <v>0</v>
      </c>
      <c r="J57" s="299">
        <v>4</v>
      </c>
      <c r="K57" s="18">
        <v>158</v>
      </c>
      <c r="L57" s="319">
        <f t="shared" si="2"/>
        <v>3.1771566458877944E-2</v>
      </c>
      <c r="M57" s="112">
        <f t="shared" si="3"/>
        <v>2.8490487348414948E-2</v>
      </c>
      <c r="N57" s="300">
        <v>2763.39</v>
      </c>
      <c r="O57" s="433">
        <f t="shared" si="4"/>
        <v>1.7996012144503672</v>
      </c>
      <c r="P57" s="112">
        <f t="shared" si="5"/>
        <v>10.08585790850152</v>
      </c>
      <c r="Q57" s="81">
        <v>0</v>
      </c>
      <c r="R57" s="81"/>
      <c r="S57" s="18">
        <v>1086</v>
      </c>
      <c r="T57" s="18">
        <v>197</v>
      </c>
      <c r="U57" s="417">
        <f t="shared" si="6"/>
        <v>0.18139963167587478</v>
      </c>
      <c r="V57" s="431">
        <f t="shared" si="7"/>
        <v>0.12593839794638978</v>
      </c>
      <c r="X57" s="125">
        <v>10388406.164451592</v>
      </c>
      <c r="Y57" s="247">
        <v>772123.33203738462</v>
      </c>
      <c r="Z57" s="247">
        <v>0</v>
      </c>
      <c r="AA57" s="247">
        <v>0</v>
      </c>
      <c r="AB57" s="247">
        <v>280885.51444768504</v>
      </c>
      <c r="AC57" s="247">
        <v>1999758.448879855</v>
      </c>
      <c r="AD57" s="247">
        <v>0</v>
      </c>
      <c r="AE57" s="196">
        <v>0</v>
      </c>
      <c r="AF57" s="247">
        <v>253810.95528967225</v>
      </c>
      <c r="AG57" s="247">
        <v>3306578.2506545968</v>
      </c>
      <c r="AH57" s="71">
        <v>13694984.41510619</v>
      </c>
    </row>
    <row r="58" spans="1:34" s="258" customFormat="1" x14ac:dyDescent="0.25">
      <c r="A58" s="77">
        <v>148</v>
      </c>
      <c r="B58" s="82" t="s">
        <v>58</v>
      </c>
      <c r="C58" s="9">
        <f>INDEX(Lask_kust_IKÄRAKENNE!L$11:L$304,MATCH('Lask_kust_MUUT KRIT'!$A$14:$A$307,Lask_kust_IKÄRAKENNE!$A$11:$A$304,0),1,1)</f>
        <v>6930</v>
      </c>
      <c r="D58" s="219">
        <v>1.0770688013863576</v>
      </c>
      <c r="E58" s="11">
        <v>386</v>
      </c>
      <c r="F58" s="11">
        <v>3343</v>
      </c>
      <c r="G58" s="429">
        <f t="shared" si="0"/>
        <v>0.11546515106192043</v>
      </c>
      <c r="H58" s="112">
        <f t="shared" si="1"/>
        <v>1.1835188161770485</v>
      </c>
      <c r="I58" s="81">
        <v>0</v>
      </c>
      <c r="J58" s="299">
        <v>23</v>
      </c>
      <c r="K58" s="18">
        <v>199</v>
      </c>
      <c r="L58" s="319">
        <f t="shared" si="2"/>
        <v>2.8715728715728715E-2</v>
      </c>
      <c r="M58" s="112">
        <f t="shared" si="3"/>
        <v>2.543464960526572E-2</v>
      </c>
      <c r="N58" s="300">
        <v>15056.29</v>
      </c>
      <c r="O58" s="433">
        <f t="shared" si="4"/>
        <v>0.46027274979427202</v>
      </c>
      <c r="P58" s="112">
        <f t="shared" si="5"/>
        <v>39.434274892497783</v>
      </c>
      <c r="Q58" s="81">
        <v>0</v>
      </c>
      <c r="R58" s="81"/>
      <c r="S58" s="18">
        <v>2087</v>
      </c>
      <c r="T58" s="18">
        <v>309</v>
      </c>
      <c r="U58" s="417">
        <f t="shared" si="6"/>
        <v>0.14805941542884524</v>
      </c>
      <c r="V58" s="431">
        <f t="shared" si="7"/>
        <v>9.2598181699360238E-2</v>
      </c>
      <c r="X58" s="125">
        <v>8792694.2428695858</v>
      </c>
      <c r="Y58" s="247">
        <v>750873.45301359077</v>
      </c>
      <c r="Z58" s="247">
        <v>0</v>
      </c>
      <c r="AA58" s="247">
        <v>0</v>
      </c>
      <c r="AB58" s="247">
        <v>349437.89377688663</v>
      </c>
      <c r="AC58" s="247">
        <v>5525982</v>
      </c>
      <c r="AD58" s="247">
        <v>0</v>
      </c>
      <c r="AE58" s="196">
        <v>0</v>
      </c>
      <c r="AF58" s="247">
        <v>260057.5300702953</v>
      </c>
      <c r="AG58" s="247">
        <v>6886350.8768607732</v>
      </c>
      <c r="AH58" s="71">
        <v>15679045.119730359</v>
      </c>
    </row>
    <row r="59" spans="1:34" s="258" customFormat="1" x14ac:dyDescent="0.25">
      <c r="A59" s="77">
        <v>149</v>
      </c>
      <c r="B59" s="82" t="s">
        <v>59</v>
      </c>
      <c r="C59" s="9">
        <f>INDEX(Lask_kust_IKÄRAKENNE!L$11:L$304,MATCH('Lask_kust_MUUT KRIT'!$A$14:$A$307,Lask_kust_IKÄRAKENNE!$A$11:$A$304,0),1,1)</f>
        <v>5403</v>
      </c>
      <c r="D59" s="219">
        <v>0.87632383930761126</v>
      </c>
      <c r="E59" s="11">
        <v>166</v>
      </c>
      <c r="F59" s="11">
        <v>2624</v>
      </c>
      <c r="G59" s="429">
        <f t="shared" si="0"/>
        <v>6.326219512195122E-2</v>
      </c>
      <c r="H59" s="112">
        <f t="shared" si="1"/>
        <v>0.64843805763820117</v>
      </c>
      <c r="I59" s="81">
        <v>3</v>
      </c>
      <c r="J59" s="299">
        <v>2839</v>
      </c>
      <c r="K59" s="18">
        <v>223</v>
      </c>
      <c r="L59" s="319">
        <f t="shared" si="2"/>
        <v>4.1273366648158429E-2</v>
      </c>
      <c r="M59" s="112">
        <f t="shared" si="3"/>
        <v>3.7992287537695429E-2</v>
      </c>
      <c r="N59" s="300">
        <v>349.89</v>
      </c>
      <c r="O59" s="433">
        <f t="shared" si="4"/>
        <v>15.441996055903285</v>
      </c>
      <c r="P59" s="112">
        <f t="shared" si="5"/>
        <v>1.175399998497892</v>
      </c>
      <c r="Q59" s="81">
        <v>3</v>
      </c>
      <c r="R59" s="81">
        <v>223</v>
      </c>
      <c r="S59" s="18">
        <v>1754</v>
      </c>
      <c r="T59" s="18">
        <v>234</v>
      </c>
      <c r="U59" s="417">
        <f t="shared" si="6"/>
        <v>0.13340935005701254</v>
      </c>
      <c r="V59" s="431">
        <f t="shared" si="7"/>
        <v>7.7948116327527545E-2</v>
      </c>
      <c r="X59" s="125">
        <v>5577568.13505169</v>
      </c>
      <c r="Y59" s="247">
        <v>320746.41606712784</v>
      </c>
      <c r="Z59" s="247">
        <v>106745.99040000001</v>
      </c>
      <c r="AA59" s="247">
        <v>745189.80480000004</v>
      </c>
      <c r="AB59" s="247">
        <v>406950.3406416332</v>
      </c>
      <c r="AC59" s="247">
        <v>253201.85847041948</v>
      </c>
      <c r="AD59" s="247">
        <v>0</v>
      </c>
      <c r="AE59" s="196">
        <v>63372.14</v>
      </c>
      <c r="AF59" s="247">
        <v>170676.73732449528</v>
      </c>
      <c r="AG59" s="247">
        <v>2066883.2877036757</v>
      </c>
      <c r="AH59" s="71">
        <v>7644451.4227553662</v>
      </c>
    </row>
    <row r="60" spans="1:34" s="258" customFormat="1" x14ac:dyDescent="0.25">
      <c r="A60" s="77">
        <v>151</v>
      </c>
      <c r="B60" s="82" t="s">
        <v>60</v>
      </c>
      <c r="C60" s="9">
        <f>INDEX(Lask_kust_IKÄRAKENNE!L$11:L$304,MATCH('Lask_kust_MUUT KRIT'!$A$14:$A$307,Lask_kust_IKÄRAKENNE!$A$11:$A$304,0),1,1)</f>
        <v>1976</v>
      </c>
      <c r="D60" s="219">
        <v>1.5259924027578458</v>
      </c>
      <c r="E60" s="11">
        <v>49</v>
      </c>
      <c r="F60" s="11">
        <v>875</v>
      </c>
      <c r="G60" s="429">
        <f t="shared" si="0"/>
        <v>5.6000000000000001E-2</v>
      </c>
      <c r="H60" s="112">
        <f t="shared" si="1"/>
        <v>0.57400049362402306</v>
      </c>
      <c r="I60" s="81">
        <v>0</v>
      </c>
      <c r="J60" s="299">
        <v>19</v>
      </c>
      <c r="K60" s="18">
        <v>69</v>
      </c>
      <c r="L60" s="319">
        <f t="shared" si="2"/>
        <v>3.4919028340080975E-2</v>
      </c>
      <c r="M60" s="112">
        <f t="shared" si="3"/>
        <v>3.1637949229617976E-2</v>
      </c>
      <c r="N60" s="300">
        <v>642.38</v>
      </c>
      <c r="O60" s="433">
        <f t="shared" si="4"/>
        <v>3.0760608985335782</v>
      </c>
      <c r="P60" s="112">
        <f t="shared" si="5"/>
        <v>5.9005730834411967</v>
      </c>
      <c r="Q60" s="81">
        <v>0</v>
      </c>
      <c r="R60" s="81"/>
      <c r="S60" s="18">
        <v>494</v>
      </c>
      <c r="T60" s="18">
        <v>106</v>
      </c>
      <c r="U60" s="417">
        <f t="shared" si="6"/>
        <v>0.2145748987854251</v>
      </c>
      <c r="V60" s="431">
        <f t="shared" si="7"/>
        <v>0.1591136650559401</v>
      </c>
      <c r="X60" s="125">
        <v>3552095.2436867147</v>
      </c>
      <c r="Y60" s="247">
        <v>103838.29649796791</v>
      </c>
      <c r="Z60" s="247">
        <v>0</v>
      </c>
      <c r="AA60" s="247">
        <v>0</v>
      </c>
      <c r="AB60" s="247">
        <v>123938.50990521327</v>
      </c>
      <c r="AC60" s="247">
        <v>464865.55730151775</v>
      </c>
      <c r="AD60" s="247">
        <v>0</v>
      </c>
      <c r="AE60" s="196">
        <v>0</v>
      </c>
      <c r="AF60" s="247">
        <v>127417.23010752689</v>
      </c>
      <c r="AG60" s="247">
        <v>820059.59381222574</v>
      </c>
      <c r="AH60" s="71">
        <v>4372154.8374989415</v>
      </c>
    </row>
    <row r="61" spans="1:34" s="258" customFormat="1" x14ac:dyDescent="0.25">
      <c r="A61" s="77">
        <v>152</v>
      </c>
      <c r="B61" s="82" t="s">
        <v>61</v>
      </c>
      <c r="C61" s="9">
        <f>INDEX(Lask_kust_IKÄRAKENNE!L$11:L$304,MATCH('Lask_kust_MUUT KRIT'!$A$14:$A$307,Lask_kust_IKÄRAKENNE!$A$11:$A$304,0),1,1)</f>
        <v>4601</v>
      </c>
      <c r="D61" s="219">
        <v>1.1967243338025693</v>
      </c>
      <c r="E61" s="11">
        <v>139</v>
      </c>
      <c r="F61" s="11">
        <v>2079</v>
      </c>
      <c r="G61" s="429">
        <f t="shared" si="0"/>
        <v>6.6859066859066854E-2</v>
      </c>
      <c r="H61" s="112">
        <f t="shared" si="1"/>
        <v>0.68530602464903456</v>
      </c>
      <c r="I61" s="81">
        <v>0</v>
      </c>
      <c r="J61" s="299">
        <v>35</v>
      </c>
      <c r="K61" s="18">
        <v>44</v>
      </c>
      <c r="L61" s="319">
        <f t="shared" si="2"/>
        <v>9.5631384481634427E-3</v>
      </c>
      <c r="M61" s="112">
        <f t="shared" si="3"/>
        <v>6.2820593377004462E-3</v>
      </c>
      <c r="N61" s="300">
        <v>354.13</v>
      </c>
      <c r="O61" s="433">
        <f t="shared" si="4"/>
        <v>12.992403919464603</v>
      </c>
      <c r="P61" s="112">
        <f t="shared" si="5"/>
        <v>1.397010303360483</v>
      </c>
      <c r="Q61" s="81">
        <v>0</v>
      </c>
      <c r="R61" s="81"/>
      <c r="S61" s="18">
        <v>1273</v>
      </c>
      <c r="T61" s="18">
        <v>133</v>
      </c>
      <c r="U61" s="417">
        <f t="shared" si="6"/>
        <v>0.1044776119402985</v>
      </c>
      <c r="V61" s="431">
        <f t="shared" si="7"/>
        <v>4.9016378210813498E-2</v>
      </c>
      <c r="X61" s="125">
        <v>6486219.5612745816</v>
      </c>
      <c r="Y61" s="247">
        <v>288665.66592700453</v>
      </c>
      <c r="Z61" s="247">
        <v>0</v>
      </c>
      <c r="AA61" s="247">
        <v>0</v>
      </c>
      <c r="AB61" s="247">
        <v>57301.405275246085</v>
      </c>
      <c r="AC61" s="247">
        <v>256270.18245771428</v>
      </c>
      <c r="AD61" s="247">
        <v>0</v>
      </c>
      <c r="AE61" s="196">
        <v>0</v>
      </c>
      <c r="AF61" s="247">
        <v>91396.000572519391</v>
      </c>
      <c r="AG61" s="247">
        <v>693633.25423248427</v>
      </c>
      <c r="AH61" s="71">
        <v>7179852.8155070664</v>
      </c>
    </row>
    <row r="62" spans="1:34" s="258" customFormat="1" x14ac:dyDescent="0.25">
      <c r="A62" s="77">
        <v>153</v>
      </c>
      <c r="B62" s="82" t="s">
        <v>62</v>
      </c>
      <c r="C62" s="9">
        <f>INDEX(Lask_kust_IKÄRAKENNE!L$11:L$304,MATCH('Lask_kust_MUUT KRIT'!$A$14:$A$307,Lask_kust_IKÄRAKENNE!$A$11:$A$304,0),1,1)</f>
        <v>26932</v>
      </c>
      <c r="D62" s="219">
        <v>1.3834516235015684</v>
      </c>
      <c r="E62" s="11">
        <v>1665</v>
      </c>
      <c r="F62" s="11">
        <v>12120</v>
      </c>
      <c r="G62" s="429">
        <f t="shared" si="0"/>
        <v>0.13737623762376239</v>
      </c>
      <c r="H62" s="112">
        <f t="shared" si="1"/>
        <v>1.4081076465759053</v>
      </c>
      <c r="I62" s="81">
        <v>0</v>
      </c>
      <c r="J62" s="299">
        <v>40</v>
      </c>
      <c r="K62" s="18">
        <v>1674</v>
      </c>
      <c r="L62" s="319">
        <f t="shared" si="2"/>
        <v>6.2156542403089259E-2</v>
      </c>
      <c r="M62" s="112">
        <f t="shared" si="3"/>
        <v>5.8875463292626259E-2</v>
      </c>
      <c r="N62" s="300">
        <v>155.01</v>
      </c>
      <c r="O62" s="433">
        <f t="shared" si="4"/>
        <v>173.74362944326174</v>
      </c>
      <c r="P62" s="112">
        <f t="shared" si="5"/>
        <v>0.10446726708239087</v>
      </c>
      <c r="Q62" s="81">
        <v>0</v>
      </c>
      <c r="R62" s="81"/>
      <c r="S62" s="18">
        <v>7630</v>
      </c>
      <c r="T62" s="18">
        <v>1028</v>
      </c>
      <c r="U62" s="417">
        <f t="shared" si="6"/>
        <v>0.13473132372214941</v>
      </c>
      <c r="V62" s="431">
        <f t="shared" si="7"/>
        <v>7.9270089992664411E-2</v>
      </c>
      <c r="X62" s="125">
        <v>43891242.328241907</v>
      </c>
      <c r="Y62" s="247">
        <v>3471864.8528456576</v>
      </c>
      <c r="Z62" s="247">
        <v>0</v>
      </c>
      <c r="AA62" s="247">
        <v>0</v>
      </c>
      <c r="AB62" s="247">
        <v>3143503.5038497988</v>
      </c>
      <c r="AC62" s="247">
        <v>112174.74086569985</v>
      </c>
      <c r="AD62" s="247">
        <v>0</v>
      </c>
      <c r="AE62" s="196">
        <v>0</v>
      </c>
      <c r="AF62" s="247">
        <v>865190.41032794479</v>
      </c>
      <c r="AG62" s="247">
        <v>7592733.5078891013</v>
      </c>
      <c r="AH62" s="71">
        <v>51483975.836131006</v>
      </c>
    </row>
    <row r="63" spans="1:34" s="258" customFormat="1" x14ac:dyDescent="0.25">
      <c r="A63" s="77">
        <v>165</v>
      </c>
      <c r="B63" s="82" t="s">
        <v>63</v>
      </c>
      <c r="C63" s="9">
        <f>INDEX(Lask_kust_IKÄRAKENNE!L$11:L$304,MATCH('Lask_kust_MUUT KRIT'!$A$14:$A$307,Lask_kust_IKÄRAKENNE!$A$11:$A$304,0),1,1)</f>
        <v>16447</v>
      </c>
      <c r="D63" s="219">
        <v>0.95671199159734666</v>
      </c>
      <c r="E63" s="11">
        <v>591</v>
      </c>
      <c r="F63" s="11">
        <v>7795</v>
      </c>
      <c r="G63" s="429">
        <f t="shared" si="0"/>
        <v>7.5817831943553557E-2</v>
      </c>
      <c r="H63" s="112">
        <f t="shared" si="1"/>
        <v>0.77713344573398146</v>
      </c>
      <c r="I63" s="81">
        <v>0</v>
      </c>
      <c r="J63" s="299">
        <v>62</v>
      </c>
      <c r="K63" s="18">
        <v>475</v>
      </c>
      <c r="L63" s="319">
        <f t="shared" si="2"/>
        <v>2.8880646926491154E-2</v>
      </c>
      <c r="M63" s="112">
        <f t="shared" si="3"/>
        <v>2.5599567816028158E-2</v>
      </c>
      <c r="N63" s="300">
        <v>547.44000000000005</v>
      </c>
      <c r="O63" s="433">
        <f t="shared" si="4"/>
        <v>30.04347508402747</v>
      </c>
      <c r="P63" s="112">
        <f t="shared" si="5"/>
        <v>0.60414190070052343</v>
      </c>
      <c r="Q63" s="81">
        <v>0</v>
      </c>
      <c r="R63" s="81"/>
      <c r="S63" s="18">
        <v>5184</v>
      </c>
      <c r="T63" s="18">
        <v>680</v>
      </c>
      <c r="U63" s="417">
        <f t="shared" si="6"/>
        <v>0.13117283950617284</v>
      </c>
      <c r="V63" s="431">
        <f t="shared" si="7"/>
        <v>7.571160577668784E-2</v>
      </c>
      <c r="X63" s="125">
        <v>18535879.624194238</v>
      </c>
      <c r="Y63" s="247">
        <v>1170147.5867408908</v>
      </c>
      <c r="Z63" s="247">
        <v>0</v>
      </c>
      <c r="AA63" s="247">
        <v>0</v>
      </c>
      <c r="AB63" s="247">
        <v>834699.84177178273</v>
      </c>
      <c r="AC63" s="247">
        <v>396161.15179355355</v>
      </c>
      <c r="AD63" s="247">
        <v>0</v>
      </c>
      <c r="AE63" s="196">
        <v>0</v>
      </c>
      <c r="AF63" s="247">
        <v>504641.41546757426</v>
      </c>
      <c r="AG63" s="247">
        <v>2905649.9957738011</v>
      </c>
      <c r="AH63" s="71">
        <v>21441529.619968042</v>
      </c>
    </row>
    <row r="64" spans="1:34" s="258" customFormat="1" x14ac:dyDescent="0.25">
      <c r="A64" s="77">
        <v>167</v>
      </c>
      <c r="B64" s="82" t="s">
        <v>64</v>
      </c>
      <c r="C64" s="9">
        <f>INDEX(Lask_kust_IKÄRAKENNE!L$11:L$304,MATCH('Lask_kust_MUUT KRIT'!$A$14:$A$307,Lask_kust_IKÄRAKENNE!$A$11:$A$304,0),1,1)</f>
        <v>76551</v>
      </c>
      <c r="D64" s="219">
        <v>1.1225119889448709</v>
      </c>
      <c r="E64" s="11">
        <v>5200</v>
      </c>
      <c r="F64" s="11">
        <v>35419</v>
      </c>
      <c r="G64" s="429">
        <f t="shared" si="0"/>
        <v>0.1468138569694232</v>
      </c>
      <c r="H64" s="112">
        <f t="shared" si="1"/>
        <v>1.5048433280588507</v>
      </c>
      <c r="I64" s="81">
        <v>0</v>
      </c>
      <c r="J64" s="299">
        <v>61</v>
      </c>
      <c r="K64" s="18">
        <v>3623</v>
      </c>
      <c r="L64" s="319">
        <f t="shared" si="2"/>
        <v>4.7327925174066962E-2</v>
      </c>
      <c r="M64" s="112">
        <f t="shared" si="3"/>
        <v>4.4046846063603963E-2</v>
      </c>
      <c r="N64" s="300">
        <v>2381.65</v>
      </c>
      <c r="O64" s="433">
        <f t="shared" si="4"/>
        <v>32.14200239329876</v>
      </c>
      <c r="P64" s="112">
        <f t="shared" si="5"/>
        <v>0.56469792761565318</v>
      </c>
      <c r="Q64" s="81">
        <v>0</v>
      </c>
      <c r="R64" s="81"/>
      <c r="S64" s="18">
        <v>21387</v>
      </c>
      <c r="T64" s="18">
        <v>1974</v>
      </c>
      <c r="U64" s="417">
        <f t="shared" si="6"/>
        <v>9.2299060176742886E-2</v>
      </c>
      <c r="V64" s="431">
        <f t="shared" si="7"/>
        <v>3.6837826447257881E-2</v>
      </c>
      <c r="X64" s="125">
        <v>101224851.18301676</v>
      </c>
      <c r="Y64" s="247">
        <v>10546309.300050639</v>
      </c>
      <c r="Z64" s="247">
        <v>0</v>
      </c>
      <c r="AA64" s="247">
        <v>0</v>
      </c>
      <c r="AB64" s="247">
        <v>6684619.4807510022</v>
      </c>
      <c r="AC64" s="247">
        <v>1723507.9774388368</v>
      </c>
      <c r="AD64" s="247">
        <v>0</v>
      </c>
      <c r="AE64" s="196">
        <v>0</v>
      </c>
      <c r="AF64" s="247">
        <v>1142822.03604505</v>
      </c>
      <c r="AG64" s="247">
        <v>20097258.794285525</v>
      </c>
      <c r="AH64" s="71">
        <v>121322109.97730228</v>
      </c>
    </row>
    <row r="65" spans="1:34" s="258" customFormat="1" x14ac:dyDescent="0.25">
      <c r="A65" s="77">
        <v>169</v>
      </c>
      <c r="B65" s="82" t="s">
        <v>65</v>
      </c>
      <c r="C65" s="9">
        <f>INDEX(Lask_kust_IKÄRAKENNE!L$11:L$304,MATCH('Lask_kust_MUUT KRIT'!$A$14:$A$307,Lask_kust_IKÄRAKENNE!$A$11:$A$304,0),1,1)</f>
        <v>5195</v>
      </c>
      <c r="D65" s="219">
        <v>0.93261383680338383</v>
      </c>
      <c r="E65" s="11">
        <v>208</v>
      </c>
      <c r="F65" s="11">
        <v>2477</v>
      </c>
      <c r="G65" s="429">
        <f t="shared" si="0"/>
        <v>8.3972547436415024E-2</v>
      </c>
      <c r="H65" s="112">
        <f t="shared" si="1"/>
        <v>0.86071935141730205</v>
      </c>
      <c r="I65" s="81">
        <v>0</v>
      </c>
      <c r="J65" s="299">
        <v>27</v>
      </c>
      <c r="K65" s="18">
        <v>116</v>
      </c>
      <c r="L65" s="319">
        <f t="shared" si="2"/>
        <v>2.2329162656400385E-2</v>
      </c>
      <c r="M65" s="112">
        <f t="shared" si="3"/>
        <v>1.9048083545937389E-2</v>
      </c>
      <c r="N65" s="300">
        <v>180.42</v>
      </c>
      <c r="O65" s="433">
        <f t="shared" si="4"/>
        <v>28.793925285445074</v>
      </c>
      <c r="P65" s="112">
        <f t="shared" si="5"/>
        <v>0.63035942341935614</v>
      </c>
      <c r="Q65" s="81">
        <v>0</v>
      </c>
      <c r="R65" s="81"/>
      <c r="S65" s="18">
        <v>1570</v>
      </c>
      <c r="T65" s="18">
        <v>215</v>
      </c>
      <c r="U65" s="417">
        <f t="shared" si="6"/>
        <v>0.13694267515923567</v>
      </c>
      <c r="V65" s="431">
        <f t="shared" si="7"/>
        <v>8.1481441429750667E-2</v>
      </c>
      <c r="X65" s="125">
        <v>5707326.2232240355</v>
      </c>
      <c r="Y65" s="247">
        <v>409360.06015260954</v>
      </c>
      <c r="Z65" s="247">
        <v>0</v>
      </c>
      <c r="AA65" s="247">
        <v>0</v>
      </c>
      <c r="AB65" s="247">
        <v>196176.88959897924</v>
      </c>
      <c r="AC65" s="247">
        <v>130562.97494993593</v>
      </c>
      <c r="AD65" s="247">
        <v>0</v>
      </c>
      <c r="AE65" s="196">
        <v>0</v>
      </c>
      <c r="AF65" s="247">
        <v>171544.97271509882</v>
      </c>
      <c r="AG65" s="247">
        <v>907644.89741662354</v>
      </c>
      <c r="AH65" s="71">
        <v>6614971.1206406597</v>
      </c>
    </row>
    <row r="66" spans="1:34" s="258" customFormat="1" x14ac:dyDescent="0.25">
      <c r="A66" s="77">
        <v>171</v>
      </c>
      <c r="B66" s="82" t="s">
        <v>66</v>
      </c>
      <c r="C66" s="9">
        <f>INDEX(Lask_kust_IKÄRAKENNE!L$11:L$304,MATCH('Lask_kust_MUUT KRIT'!$A$14:$A$307,Lask_kust_IKÄRAKENNE!$A$11:$A$304,0),1,1)</f>
        <v>4812</v>
      </c>
      <c r="D66" s="219">
        <v>1.2902082087200295</v>
      </c>
      <c r="E66" s="11">
        <v>203</v>
      </c>
      <c r="F66" s="11">
        <v>2163</v>
      </c>
      <c r="G66" s="429">
        <f t="shared" si="0"/>
        <v>9.3851132686084138E-2</v>
      </c>
      <c r="H66" s="112">
        <f t="shared" si="1"/>
        <v>0.96197493730332106</v>
      </c>
      <c r="I66" s="81">
        <v>0</v>
      </c>
      <c r="J66" s="299">
        <v>21</v>
      </c>
      <c r="K66" s="18">
        <v>139</v>
      </c>
      <c r="L66" s="319">
        <f t="shared" si="2"/>
        <v>2.8886118038237738E-2</v>
      </c>
      <c r="M66" s="112">
        <f t="shared" si="3"/>
        <v>2.5605038927774743E-2</v>
      </c>
      <c r="N66" s="300">
        <v>575.12</v>
      </c>
      <c r="O66" s="433">
        <f t="shared" si="4"/>
        <v>8.3669495061900125</v>
      </c>
      <c r="P66" s="112">
        <f t="shared" si="5"/>
        <v>2.1693117817294234</v>
      </c>
      <c r="Q66" s="81">
        <v>0</v>
      </c>
      <c r="R66" s="81"/>
      <c r="S66" s="18">
        <v>1332</v>
      </c>
      <c r="T66" s="18">
        <v>184</v>
      </c>
      <c r="U66" s="417">
        <f t="shared" si="6"/>
        <v>0.13813813813813813</v>
      </c>
      <c r="V66" s="431">
        <f t="shared" si="7"/>
        <v>8.2676904408653135E-2</v>
      </c>
      <c r="X66" s="125">
        <v>7313591.6786250006</v>
      </c>
      <c r="Y66" s="247">
        <v>423787.09211469284</v>
      </c>
      <c r="Z66" s="247">
        <v>0</v>
      </c>
      <c r="AA66" s="247">
        <v>0</v>
      </c>
      <c r="AB66" s="247">
        <v>244265.46219832302</v>
      </c>
      <c r="AC66" s="247">
        <v>416192.09706910071</v>
      </c>
      <c r="AD66" s="247">
        <v>0</v>
      </c>
      <c r="AE66" s="196">
        <v>0</v>
      </c>
      <c r="AF66" s="247">
        <v>161229.1506544915</v>
      </c>
      <c r="AG66" s="247">
        <v>1245473.8020366081</v>
      </c>
      <c r="AH66" s="71">
        <v>8559065.4806616083</v>
      </c>
    </row>
    <row r="67" spans="1:34" s="258" customFormat="1" x14ac:dyDescent="0.25">
      <c r="A67" s="77">
        <v>172</v>
      </c>
      <c r="B67" s="82" t="s">
        <v>67</v>
      </c>
      <c r="C67" s="9">
        <f>INDEX(Lask_kust_IKÄRAKENNE!L$11:L$304,MATCH('Lask_kust_MUUT KRIT'!$A$14:$A$307,Lask_kust_IKÄRAKENNE!$A$11:$A$304,0),1,1)</f>
        <v>4467</v>
      </c>
      <c r="D67" s="219">
        <v>1.3911233534306742</v>
      </c>
      <c r="E67" s="11">
        <v>208</v>
      </c>
      <c r="F67" s="11">
        <v>1888</v>
      </c>
      <c r="G67" s="429">
        <f t="shared" si="0"/>
        <v>0.11016949152542373</v>
      </c>
      <c r="H67" s="112">
        <f t="shared" si="1"/>
        <v>1.1292382592482293</v>
      </c>
      <c r="I67" s="81">
        <v>0</v>
      </c>
      <c r="J67" s="299">
        <v>11</v>
      </c>
      <c r="K67" s="18">
        <v>87</v>
      </c>
      <c r="L67" s="319">
        <f t="shared" si="2"/>
        <v>1.9476158495634655E-2</v>
      </c>
      <c r="M67" s="112">
        <f t="shared" si="3"/>
        <v>1.619507938517166E-2</v>
      </c>
      <c r="N67" s="300">
        <v>867.02</v>
      </c>
      <c r="O67" s="433">
        <f t="shared" si="4"/>
        <v>5.1521302853452058</v>
      </c>
      <c r="P67" s="112">
        <f t="shared" si="5"/>
        <v>3.5229159853625567</v>
      </c>
      <c r="Q67" s="81">
        <v>3</v>
      </c>
      <c r="R67" s="81">
        <v>278</v>
      </c>
      <c r="S67" s="18">
        <v>1097</v>
      </c>
      <c r="T67" s="18">
        <v>198</v>
      </c>
      <c r="U67" s="417">
        <f t="shared" si="6"/>
        <v>0.18049225159525981</v>
      </c>
      <c r="V67" s="431">
        <f t="shared" si="7"/>
        <v>0.12503101786577481</v>
      </c>
      <c r="X67" s="125">
        <v>7320266.3672947399</v>
      </c>
      <c r="Y67" s="247">
        <v>461806.33368686144</v>
      </c>
      <c r="Z67" s="247">
        <v>0</v>
      </c>
      <c r="AA67" s="247">
        <v>0</v>
      </c>
      <c r="AB67" s="247">
        <v>143420.10594969016</v>
      </c>
      <c r="AC67" s="247">
        <v>627428.83572272165</v>
      </c>
      <c r="AD67" s="247">
        <v>0</v>
      </c>
      <c r="AE67" s="196">
        <v>79002.040000000008</v>
      </c>
      <c r="AF67" s="247">
        <v>226343.20403136819</v>
      </c>
      <c r="AG67" s="247">
        <v>1538000.5193906415</v>
      </c>
      <c r="AH67" s="71">
        <v>8858266.8866853807</v>
      </c>
    </row>
    <row r="68" spans="1:34" s="258" customFormat="1" x14ac:dyDescent="0.25">
      <c r="A68" s="77">
        <v>176</v>
      </c>
      <c r="B68" s="82" t="s">
        <v>68</v>
      </c>
      <c r="C68" s="9">
        <f>INDEX(Lask_kust_IKÄRAKENNE!L$11:L$304,MATCH('Lask_kust_MUUT KRIT'!$A$14:$A$307,Lask_kust_IKÄRAKENNE!$A$11:$A$304,0),1,1)</f>
        <v>4709</v>
      </c>
      <c r="D68" s="219">
        <v>1.7040203282043105</v>
      </c>
      <c r="E68" s="11">
        <v>297</v>
      </c>
      <c r="F68" s="11">
        <v>1919</v>
      </c>
      <c r="G68" s="429">
        <f t="shared" si="0"/>
        <v>0.15476810838978636</v>
      </c>
      <c r="H68" s="112">
        <f t="shared" si="1"/>
        <v>1.5863744752320299</v>
      </c>
      <c r="I68" s="81">
        <v>0</v>
      </c>
      <c r="J68" s="299">
        <v>4</v>
      </c>
      <c r="K68" s="18">
        <v>93</v>
      </c>
      <c r="L68" s="319">
        <f t="shared" si="2"/>
        <v>1.9749416011892122E-2</v>
      </c>
      <c r="M68" s="112">
        <f t="shared" si="3"/>
        <v>1.6468336901429126E-2</v>
      </c>
      <c r="N68" s="300">
        <v>1501.72</v>
      </c>
      <c r="O68" s="433">
        <f t="shared" si="4"/>
        <v>3.135737687451722</v>
      </c>
      <c r="P68" s="112">
        <f t="shared" si="5"/>
        <v>5.7882782139418421</v>
      </c>
      <c r="Q68" s="81">
        <v>3</v>
      </c>
      <c r="R68" s="81">
        <v>200</v>
      </c>
      <c r="S68" s="18">
        <v>1132</v>
      </c>
      <c r="T68" s="18">
        <v>199</v>
      </c>
      <c r="U68" s="417">
        <f t="shared" si="6"/>
        <v>0.17579505300353357</v>
      </c>
      <c r="V68" s="431">
        <f t="shared" si="7"/>
        <v>0.12033381927404857</v>
      </c>
      <c r="X68" s="125">
        <v>9452544.9726556074</v>
      </c>
      <c r="Y68" s="247">
        <v>683900.23432408145</v>
      </c>
      <c r="Z68" s="247">
        <v>0</v>
      </c>
      <c r="AA68" s="247">
        <v>0</v>
      </c>
      <c r="AB68" s="247">
        <v>153740.9069704703</v>
      </c>
      <c r="AC68" s="247">
        <v>1086736.6741038566</v>
      </c>
      <c r="AD68" s="247">
        <v>0</v>
      </c>
      <c r="AE68" s="196">
        <v>56836</v>
      </c>
      <c r="AF68" s="247">
        <v>229641.37126769536</v>
      </c>
      <c r="AG68" s="247">
        <v>2210855.1866661035</v>
      </c>
      <c r="AH68" s="71">
        <v>11663400.15932171</v>
      </c>
    </row>
    <row r="69" spans="1:34" s="258" customFormat="1" x14ac:dyDescent="0.25">
      <c r="A69" s="77">
        <v>177</v>
      </c>
      <c r="B69" s="82" t="s">
        <v>69</v>
      </c>
      <c r="C69" s="9">
        <f>INDEX(Lask_kust_IKÄRAKENNE!L$11:L$304,MATCH('Lask_kust_MUUT KRIT'!$A$14:$A$307,Lask_kust_IKÄRAKENNE!$A$11:$A$304,0),1,1)</f>
        <v>1884</v>
      </c>
      <c r="D69" s="219">
        <v>1.0623533845038666</v>
      </c>
      <c r="E69" s="11">
        <v>59</v>
      </c>
      <c r="F69" s="11">
        <v>828</v>
      </c>
      <c r="G69" s="429">
        <f t="shared" si="0"/>
        <v>7.1256038647342992E-2</v>
      </c>
      <c r="H69" s="112">
        <f t="shared" si="1"/>
        <v>0.7303750242369168</v>
      </c>
      <c r="I69" s="81">
        <v>0</v>
      </c>
      <c r="J69" s="299">
        <v>2</v>
      </c>
      <c r="K69" s="18">
        <v>12</v>
      </c>
      <c r="L69" s="319">
        <f t="shared" si="2"/>
        <v>6.369426751592357E-3</v>
      </c>
      <c r="M69" s="112">
        <f t="shared" si="3"/>
        <v>3.0883476411293605E-3</v>
      </c>
      <c r="N69" s="300">
        <v>258.5</v>
      </c>
      <c r="O69" s="433">
        <f t="shared" si="4"/>
        <v>7.2882011605415862</v>
      </c>
      <c r="P69" s="112">
        <f t="shared" si="5"/>
        <v>2.4903980750669086</v>
      </c>
      <c r="Q69" s="81">
        <v>0</v>
      </c>
      <c r="R69" s="81"/>
      <c r="S69" s="18">
        <v>513</v>
      </c>
      <c r="T69" s="18">
        <v>92</v>
      </c>
      <c r="U69" s="417">
        <f t="shared" si="6"/>
        <v>0.17933723196881091</v>
      </c>
      <c r="V69" s="431">
        <f t="shared" si="7"/>
        <v>0.12387599823932591</v>
      </c>
      <c r="X69" s="125">
        <v>2357736.1086054253</v>
      </c>
      <c r="Y69" s="247">
        <v>125975.23025538826</v>
      </c>
      <c r="Z69" s="247">
        <v>0</v>
      </c>
      <c r="AA69" s="247">
        <v>0</v>
      </c>
      <c r="AB69" s="247">
        <v>11535.012905577836</v>
      </c>
      <c r="AC69" s="247">
        <v>187066.45064049683</v>
      </c>
      <c r="AD69" s="247">
        <v>0</v>
      </c>
      <c r="AE69" s="196">
        <v>0</v>
      </c>
      <c r="AF69" s="247">
        <v>94580.543595548006</v>
      </c>
      <c r="AG69" s="247">
        <v>419157.2373970109</v>
      </c>
      <c r="AH69" s="71">
        <v>2776893.3460024358</v>
      </c>
    </row>
    <row r="70" spans="1:34" s="258" customFormat="1" x14ac:dyDescent="0.25">
      <c r="A70" s="77">
        <v>178</v>
      </c>
      <c r="B70" s="82" t="s">
        <v>70</v>
      </c>
      <c r="C70" s="9">
        <f>INDEX(Lask_kust_IKÄRAKENNE!L$11:L$304,MATCH('Lask_kust_MUUT KRIT'!$A$14:$A$307,Lask_kust_IKÄRAKENNE!$A$11:$A$304,0),1,1)</f>
        <v>6225</v>
      </c>
      <c r="D70" s="219">
        <v>1.6436890523708716</v>
      </c>
      <c r="E70" s="11">
        <v>248</v>
      </c>
      <c r="F70" s="11">
        <v>2695</v>
      </c>
      <c r="G70" s="429">
        <f t="shared" si="0"/>
        <v>9.2022263450834876E-2</v>
      </c>
      <c r="H70" s="112">
        <f t="shared" si="1"/>
        <v>0.94322901152105565</v>
      </c>
      <c r="I70" s="81">
        <v>0</v>
      </c>
      <c r="J70" s="299">
        <v>20</v>
      </c>
      <c r="K70" s="18">
        <v>151</v>
      </c>
      <c r="L70" s="319">
        <f t="shared" si="2"/>
        <v>2.4257028112449799E-2</v>
      </c>
      <c r="M70" s="112">
        <f t="shared" si="3"/>
        <v>2.0975949001986804E-2</v>
      </c>
      <c r="N70" s="300">
        <v>1163.18</v>
      </c>
      <c r="O70" s="433">
        <f t="shared" si="4"/>
        <v>5.351708248078543</v>
      </c>
      <c r="P70" s="112">
        <f t="shared" si="5"/>
        <v>3.3915380472076126</v>
      </c>
      <c r="Q70" s="81">
        <v>0</v>
      </c>
      <c r="R70" s="81"/>
      <c r="S70" s="18">
        <v>1538</v>
      </c>
      <c r="T70" s="18">
        <v>203</v>
      </c>
      <c r="U70" s="417">
        <f t="shared" si="6"/>
        <v>0.13198959687906373</v>
      </c>
      <c r="V70" s="431">
        <f t="shared" si="7"/>
        <v>7.6528363149578726E-2</v>
      </c>
      <c r="X70" s="125">
        <v>12053254.005488219</v>
      </c>
      <c r="Y70" s="247">
        <v>537545.03462958522</v>
      </c>
      <c r="Z70" s="247">
        <v>0</v>
      </c>
      <c r="AA70" s="247">
        <v>0</v>
      </c>
      <c r="AB70" s="247">
        <v>258864.19187750641</v>
      </c>
      <c r="AC70" s="247">
        <v>841748.37158999278</v>
      </c>
      <c r="AD70" s="247">
        <v>0</v>
      </c>
      <c r="AE70" s="196">
        <v>0</v>
      </c>
      <c r="AF70" s="247">
        <v>193061.43070123927</v>
      </c>
      <c r="AG70" s="247">
        <v>1831219.0287983238</v>
      </c>
      <c r="AH70" s="71">
        <v>13884473.034286542</v>
      </c>
    </row>
    <row r="71" spans="1:34" s="258" customFormat="1" x14ac:dyDescent="0.25">
      <c r="A71" s="77">
        <v>179</v>
      </c>
      <c r="B71" s="82" t="s">
        <v>71</v>
      </c>
      <c r="C71" s="9">
        <f>INDEX(Lask_kust_IKÄRAKENNE!L$11:L$304,MATCH('Lask_kust_MUUT KRIT'!$A$14:$A$307,Lask_kust_IKÄRAKENNE!$A$11:$A$304,0),1,1)</f>
        <v>141305</v>
      </c>
      <c r="D71" s="219">
        <v>0.95795301845055636</v>
      </c>
      <c r="E71" s="11">
        <v>8391</v>
      </c>
      <c r="F71" s="11">
        <v>68445</v>
      </c>
      <c r="G71" s="429">
        <f t="shared" si="0"/>
        <v>0.12259478413324568</v>
      </c>
      <c r="H71" s="112">
        <f t="shared" si="1"/>
        <v>1.2565976180038136</v>
      </c>
      <c r="I71" s="81">
        <v>0</v>
      </c>
      <c r="J71" s="299">
        <v>303</v>
      </c>
      <c r="K71" s="18">
        <v>7124</v>
      </c>
      <c r="L71" s="319">
        <f t="shared" si="2"/>
        <v>5.0415767311843177E-2</v>
      </c>
      <c r="M71" s="112">
        <f t="shared" si="3"/>
        <v>4.7134688201380177E-2</v>
      </c>
      <c r="N71" s="300">
        <v>1170.97</v>
      </c>
      <c r="O71" s="433">
        <f t="shared" si="4"/>
        <v>120.67345875641561</v>
      </c>
      <c r="P71" s="112">
        <f t="shared" si="5"/>
        <v>0.15041022547924773</v>
      </c>
      <c r="Q71" s="81">
        <v>3</v>
      </c>
      <c r="R71" s="81">
        <v>477</v>
      </c>
      <c r="S71" s="18">
        <v>43216</v>
      </c>
      <c r="T71" s="18">
        <v>3751</v>
      </c>
      <c r="U71" s="417">
        <f t="shared" si="6"/>
        <v>8.6796556830803409E-2</v>
      </c>
      <c r="V71" s="431">
        <f t="shared" si="7"/>
        <v>3.1335323101318403E-2</v>
      </c>
      <c r="X71" s="125">
        <v>159458263.39859959</v>
      </c>
      <c r="Y71" s="247">
        <v>16255940.843021244</v>
      </c>
      <c r="Z71" s="247">
        <v>0</v>
      </c>
      <c r="AA71" s="247">
        <v>0</v>
      </c>
      <c r="AB71" s="247">
        <v>13204111.204385709</v>
      </c>
      <c r="AC71" s="247">
        <v>847385.69325532916</v>
      </c>
      <c r="AD71" s="247">
        <v>0</v>
      </c>
      <c r="AE71" s="196">
        <v>135553.86000000002</v>
      </c>
      <c r="AF71" s="247">
        <v>1794425.5593228941</v>
      </c>
      <c r="AG71" s="247">
        <v>32237417.159985173</v>
      </c>
      <c r="AH71" s="71">
        <v>191695680.55858478</v>
      </c>
    </row>
    <row r="72" spans="1:34" s="258" customFormat="1" x14ac:dyDescent="0.25">
      <c r="A72" s="77">
        <v>181</v>
      </c>
      <c r="B72" s="82" t="s">
        <v>72</v>
      </c>
      <c r="C72" s="9">
        <f>INDEX(Lask_kust_IKÄRAKENNE!L$11:L$304,MATCH('Lask_kust_MUUT KRIT'!$A$14:$A$307,Lask_kust_IKÄRAKENNE!$A$11:$A$304,0),1,1)</f>
        <v>1809</v>
      </c>
      <c r="D72" s="219">
        <v>1.0199914728289576</v>
      </c>
      <c r="E72" s="11">
        <v>61</v>
      </c>
      <c r="F72" s="11">
        <v>798</v>
      </c>
      <c r="G72" s="429">
        <f t="shared" si="0"/>
        <v>7.6441102756892226E-2</v>
      </c>
      <c r="H72" s="112">
        <f t="shared" si="1"/>
        <v>0.78352197706465732</v>
      </c>
      <c r="I72" s="81">
        <v>0</v>
      </c>
      <c r="J72" s="299">
        <v>3</v>
      </c>
      <c r="K72" s="18">
        <v>33</v>
      </c>
      <c r="L72" s="319">
        <f t="shared" si="2"/>
        <v>1.824212271973466E-2</v>
      </c>
      <c r="M72" s="112">
        <f t="shared" si="3"/>
        <v>1.4961043609271665E-2</v>
      </c>
      <c r="N72" s="300">
        <v>214.3</v>
      </c>
      <c r="O72" s="433">
        <f t="shared" si="4"/>
        <v>8.4414372375174977</v>
      </c>
      <c r="P72" s="112">
        <f t="shared" si="5"/>
        <v>2.1501696488655022</v>
      </c>
      <c r="Q72" s="81">
        <v>0</v>
      </c>
      <c r="R72" s="81"/>
      <c r="S72" s="18">
        <v>468</v>
      </c>
      <c r="T72" s="18">
        <v>68</v>
      </c>
      <c r="U72" s="417">
        <f t="shared" si="6"/>
        <v>0.14529914529914531</v>
      </c>
      <c r="V72" s="431">
        <f t="shared" si="7"/>
        <v>8.9837911569660311E-2</v>
      </c>
      <c r="X72" s="125">
        <v>2173603.8685814543</v>
      </c>
      <c r="Y72" s="247">
        <v>129762.16953348731</v>
      </c>
      <c r="Z72" s="247">
        <v>0</v>
      </c>
      <c r="AA72" s="247">
        <v>0</v>
      </c>
      <c r="AB72" s="247">
        <v>53655.155895005475</v>
      </c>
      <c r="AC72" s="247">
        <v>155080.62039558403</v>
      </c>
      <c r="AD72" s="247">
        <v>0</v>
      </c>
      <c r="AE72" s="196">
        <v>0</v>
      </c>
      <c r="AF72" s="247">
        <v>65861.551085281448</v>
      </c>
      <c r="AG72" s="247">
        <v>404359.49690935831</v>
      </c>
      <c r="AH72" s="71">
        <v>2577963.3654908128</v>
      </c>
    </row>
    <row r="73" spans="1:34" s="258" customFormat="1" x14ac:dyDescent="0.25">
      <c r="A73" s="77">
        <v>182</v>
      </c>
      <c r="B73" s="82" t="s">
        <v>73</v>
      </c>
      <c r="C73" s="9">
        <f>INDEX(Lask_kust_IKÄRAKENNE!L$11:L$304,MATCH('Lask_kust_MUUT KRIT'!$A$14:$A$307,Lask_kust_IKÄRAKENNE!$A$11:$A$304,0),1,1)</f>
        <v>20607</v>
      </c>
      <c r="D73" s="219">
        <v>1.3399083692421299</v>
      </c>
      <c r="E73" s="11">
        <v>1148</v>
      </c>
      <c r="F73" s="11">
        <v>9334</v>
      </c>
      <c r="G73" s="429">
        <f t="shared" si="0"/>
        <v>0.12299121491322049</v>
      </c>
      <c r="H73" s="112">
        <f t="shared" si="1"/>
        <v>1.2606610369929798</v>
      </c>
      <c r="I73" s="81">
        <v>0</v>
      </c>
      <c r="J73" s="299">
        <v>35</v>
      </c>
      <c r="K73" s="18">
        <v>420</v>
      </c>
      <c r="L73" s="319">
        <f t="shared" si="2"/>
        <v>2.0381423788033193E-2</v>
      </c>
      <c r="M73" s="112">
        <f t="shared" si="3"/>
        <v>1.7100344677570198E-2</v>
      </c>
      <c r="N73" s="300">
        <v>1571.36</v>
      </c>
      <c r="O73" s="433">
        <f t="shared" si="4"/>
        <v>13.114117706954486</v>
      </c>
      <c r="P73" s="112">
        <f t="shared" si="5"/>
        <v>1.3840444737878064</v>
      </c>
      <c r="Q73" s="81">
        <v>0</v>
      </c>
      <c r="R73" s="81"/>
      <c r="S73" s="18">
        <v>5630</v>
      </c>
      <c r="T73" s="18">
        <v>622</v>
      </c>
      <c r="U73" s="417">
        <f t="shared" si="6"/>
        <v>0.11047957371225577</v>
      </c>
      <c r="V73" s="431">
        <f t="shared" si="7"/>
        <v>5.501833998277076E-2</v>
      </c>
      <c r="X73" s="125">
        <v>32526337.299137685</v>
      </c>
      <c r="Y73" s="247">
        <v>2378326.3641217272</v>
      </c>
      <c r="Z73" s="247">
        <v>0</v>
      </c>
      <c r="AA73" s="247">
        <v>0</v>
      </c>
      <c r="AB73" s="247">
        <v>698603.31262486347</v>
      </c>
      <c r="AC73" s="247">
        <v>1137132.4482725379</v>
      </c>
      <c r="AD73" s="247">
        <v>0</v>
      </c>
      <c r="AE73" s="196">
        <v>0</v>
      </c>
      <c r="AF73" s="247">
        <v>459468.76583243412</v>
      </c>
      <c r="AG73" s="247">
        <v>4673530.8908515628</v>
      </c>
      <c r="AH73" s="71">
        <v>37199868.189989246</v>
      </c>
    </row>
    <row r="74" spans="1:34" s="258" customFormat="1" x14ac:dyDescent="0.25">
      <c r="A74" s="77">
        <v>186</v>
      </c>
      <c r="B74" s="82" t="s">
        <v>74</v>
      </c>
      <c r="C74" s="9">
        <f>INDEX(Lask_kust_IKÄRAKENNE!L$11:L$304,MATCH('Lask_kust_MUUT KRIT'!$A$14:$A$307,Lask_kust_IKÄRAKENNE!$A$11:$A$304,0),1,1)</f>
        <v>43410</v>
      </c>
      <c r="D74" s="219">
        <v>0.87942950566780964</v>
      </c>
      <c r="E74" s="11">
        <v>1862</v>
      </c>
      <c r="F74" s="11">
        <v>21632</v>
      </c>
      <c r="G74" s="429">
        <f t="shared" si="0"/>
        <v>8.6076183431952669E-2</v>
      </c>
      <c r="H74" s="112">
        <f t="shared" si="1"/>
        <v>0.88228163891451405</v>
      </c>
      <c r="I74" s="81">
        <v>0</v>
      </c>
      <c r="J74" s="299">
        <v>447</v>
      </c>
      <c r="K74" s="18">
        <v>2443</v>
      </c>
      <c r="L74" s="319">
        <f t="shared" si="2"/>
        <v>5.6277355448053443E-2</v>
      </c>
      <c r="M74" s="112">
        <f t="shared" si="3"/>
        <v>5.2996276337590444E-2</v>
      </c>
      <c r="N74" s="300">
        <v>37.54</v>
      </c>
      <c r="O74" s="433">
        <f t="shared" si="4"/>
        <v>1156.3665423548216</v>
      </c>
      <c r="P74" s="112">
        <f t="shared" si="5"/>
        <v>1.5696166808797065E-2</v>
      </c>
      <c r="Q74" s="81">
        <v>0</v>
      </c>
      <c r="R74" s="81"/>
      <c r="S74" s="18">
        <v>14483</v>
      </c>
      <c r="T74" s="18">
        <v>1970</v>
      </c>
      <c r="U74" s="417">
        <f t="shared" si="6"/>
        <v>0.13602154249810122</v>
      </c>
      <c r="V74" s="431">
        <f t="shared" si="7"/>
        <v>8.0560308768616223E-2</v>
      </c>
      <c r="X74" s="125">
        <v>44971369.042744674</v>
      </c>
      <c r="Y74" s="247">
        <v>3506350.8962902976</v>
      </c>
      <c r="Z74" s="247">
        <v>0</v>
      </c>
      <c r="AA74" s="247">
        <v>0</v>
      </c>
      <c r="AB74" s="247">
        <v>4560853.7597192852</v>
      </c>
      <c r="AC74" s="247">
        <v>27166.245868643138</v>
      </c>
      <c r="AD74" s="247">
        <v>0</v>
      </c>
      <c r="AE74" s="196">
        <v>0</v>
      </c>
      <c r="AF74" s="247">
        <v>1417244.0684574281</v>
      </c>
      <c r="AG74" s="247">
        <v>9511614.9703356531</v>
      </c>
      <c r="AH74" s="71">
        <v>54482984.013080321</v>
      </c>
    </row>
    <row r="75" spans="1:34" s="258" customFormat="1" x14ac:dyDescent="0.25">
      <c r="A75" s="77">
        <v>202</v>
      </c>
      <c r="B75" s="82" t="s">
        <v>75</v>
      </c>
      <c r="C75" s="9">
        <f>INDEX(Lask_kust_IKÄRAKENNE!L$11:L$304,MATCH('Lask_kust_MUUT KRIT'!$A$14:$A$307,Lask_kust_IKÄRAKENNE!$A$11:$A$304,0),1,1)</f>
        <v>33458</v>
      </c>
      <c r="D75" s="219">
        <v>0.81396877110250787</v>
      </c>
      <c r="E75" s="11">
        <v>1079</v>
      </c>
      <c r="F75" s="11">
        <v>15817</v>
      </c>
      <c r="G75" s="429">
        <f t="shared" si="0"/>
        <v>6.8217740405892388E-2</v>
      </c>
      <c r="H75" s="112">
        <f t="shared" si="1"/>
        <v>0.69923244048031596</v>
      </c>
      <c r="I75" s="81">
        <v>0</v>
      </c>
      <c r="J75" s="299">
        <v>1470</v>
      </c>
      <c r="K75" s="18">
        <v>1633</v>
      </c>
      <c r="L75" s="319">
        <f t="shared" si="2"/>
        <v>4.8807460099228886E-2</v>
      </c>
      <c r="M75" s="112">
        <f t="shared" si="3"/>
        <v>4.5526380988765887E-2</v>
      </c>
      <c r="N75" s="300">
        <v>150.63999999999999</v>
      </c>
      <c r="O75" s="433">
        <f t="shared" si="4"/>
        <v>222.10568242166758</v>
      </c>
      <c r="P75" s="112">
        <f t="shared" si="5"/>
        <v>8.1720206088444033E-2</v>
      </c>
      <c r="Q75" s="81">
        <v>3</v>
      </c>
      <c r="R75" s="81">
        <v>240</v>
      </c>
      <c r="S75" s="18">
        <v>11478</v>
      </c>
      <c r="T75" s="18">
        <v>1179</v>
      </c>
      <c r="U75" s="417">
        <f t="shared" si="6"/>
        <v>0.10271824359644538</v>
      </c>
      <c r="V75" s="431">
        <f t="shared" si="7"/>
        <v>4.7257009866960374E-2</v>
      </c>
      <c r="X75" s="125">
        <v>32081377.695099201</v>
      </c>
      <c r="Y75" s="247">
        <v>2141804.833863202</v>
      </c>
      <c r="Z75" s="247">
        <v>0</v>
      </c>
      <c r="AA75" s="247">
        <v>0</v>
      </c>
      <c r="AB75" s="247">
        <v>3019771.6990630697</v>
      </c>
      <c r="AC75" s="247">
        <v>109012.34090709647</v>
      </c>
      <c r="AD75" s="247">
        <v>0</v>
      </c>
      <c r="AE75" s="196">
        <v>68203.199999999997</v>
      </c>
      <c r="AF75" s="247">
        <v>640766.73214154132</v>
      </c>
      <c r="AG75" s="247">
        <v>5979558.80597491</v>
      </c>
      <c r="AH75" s="71">
        <v>38060936.501074113</v>
      </c>
    </row>
    <row r="76" spans="1:34" s="258" customFormat="1" x14ac:dyDescent="0.25">
      <c r="A76" s="77">
        <v>204</v>
      </c>
      <c r="B76" s="82" t="s">
        <v>76</v>
      </c>
      <c r="C76" s="9">
        <f>INDEX(Lask_kust_IKÄRAKENNE!L$11:L$304,MATCH('Lask_kust_MUUT KRIT'!$A$14:$A$307,Lask_kust_IKÄRAKENNE!$A$11:$A$304,0),1,1)</f>
        <v>2990</v>
      </c>
      <c r="D76" s="219">
        <v>1.9652846043025987</v>
      </c>
      <c r="E76" s="11">
        <v>145</v>
      </c>
      <c r="F76" s="11">
        <v>1133</v>
      </c>
      <c r="G76" s="429">
        <f t="shared" si="0"/>
        <v>0.12797881729920565</v>
      </c>
      <c r="H76" s="112">
        <f t="shared" si="1"/>
        <v>1.3117840054136198</v>
      </c>
      <c r="I76" s="81">
        <v>0</v>
      </c>
      <c r="J76" s="299">
        <v>2</v>
      </c>
      <c r="K76" s="18">
        <v>62</v>
      </c>
      <c r="L76" s="319">
        <f t="shared" si="2"/>
        <v>2.0735785953177259E-2</v>
      </c>
      <c r="M76" s="112">
        <f t="shared" si="3"/>
        <v>1.7454706842714263E-2</v>
      </c>
      <c r="N76" s="300">
        <v>674.03</v>
      </c>
      <c r="O76" s="433">
        <f t="shared" si="4"/>
        <v>4.4360043321513878</v>
      </c>
      <c r="P76" s="112">
        <f t="shared" si="5"/>
        <v>4.0916376048962233</v>
      </c>
      <c r="Q76" s="81">
        <v>0</v>
      </c>
      <c r="R76" s="81"/>
      <c r="S76" s="18">
        <v>760</v>
      </c>
      <c r="T76" s="18">
        <v>135</v>
      </c>
      <c r="U76" s="417">
        <f t="shared" si="6"/>
        <v>0.17763157894736842</v>
      </c>
      <c r="V76" s="431">
        <f t="shared" si="7"/>
        <v>0.12217034521788342</v>
      </c>
      <c r="X76" s="125">
        <v>6922164.7389666988</v>
      </c>
      <c r="Y76" s="247">
        <v>359080.5388298945</v>
      </c>
      <c r="Z76" s="247">
        <v>0</v>
      </c>
      <c r="AA76" s="247">
        <v>0</v>
      </c>
      <c r="AB76" s="247">
        <v>103465.30748815167</v>
      </c>
      <c r="AC76" s="247">
        <v>487769.43800856511</v>
      </c>
      <c r="AD76" s="247">
        <v>0</v>
      </c>
      <c r="AE76" s="196">
        <v>0</v>
      </c>
      <c r="AF76" s="247">
        <v>148037.15476796831</v>
      </c>
      <c r="AG76" s="247">
        <v>1098352.4390945795</v>
      </c>
      <c r="AH76" s="71">
        <v>8020517.1780612795</v>
      </c>
    </row>
    <row r="77" spans="1:34" s="258" customFormat="1" x14ac:dyDescent="0.25">
      <c r="A77" s="77">
        <v>205</v>
      </c>
      <c r="B77" s="82" t="s">
        <v>77</v>
      </c>
      <c r="C77" s="9">
        <f>INDEX(Lask_kust_IKÄRAKENNE!L$11:L$304,MATCH('Lask_kust_MUUT KRIT'!$A$14:$A$307,Lask_kust_IKÄRAKENNE!$A$11:$A$304,0),1,1)</f>
        <v>36973</v>
      </c>
      <c r="D77" s="219">
        <v>1.2615989900578988</v>
      </c>
      <c r="E77" s="11">
        <v>1839</v>
      </c>
      <c r="F77" s="11">
        <v>17215</v>
      </c>
      <c r="G77" s="429">
        <f t="shared" si="0"/>
        <v>0.10682544292767934</v>
      </c>
      <c r="H77" s="112">
        <f t="shared" si="1"/>
        <v>1.094961731644515</v>
      </c>
      <c r="I77" s="81">
        <v>0</v>
      </c>
      <c r="J77" s="299">
        <v>37</v>
      </c>
      <c r="K77" s="18">
        <v>1257</v>
      </c>
      <c r="L77" s="319">
        <f t="shared" si="2"/>
        <v>3.3997782165363914E-2</v>
      </c>
      <c r="M77" s="112">
        <f t="shared" si="3"/>
        <v>3.0716703054900919E-2</v>
      </c>
      <c r="N77" s="300">
        <v>1834.78</v>
      </c>
      <c r="O77" s="433">
        <f t="shared" si="4"/>
        <v>20.151189788421501</v>
      </c>
      <c r="P77" s="112">
        <f t="shared" si="5"/>
        <v>0.9007171453142746</v>
      </c>
      <c r="Q77" s="81">
        <v>0</v>
      </c>
      <c r="R77" s="81"/>
      <c r="S77" s="18">
        <v>10455</v>
      </c>
      <c r="T77" s="18">
        <v>902</v>
      </c>
      <c r="U77" s="417">
        <f t="shared" si="6"/>
        <v>8.6274509803921567E-2</v>
      </c>
      <c r="V77" s="431">
        <f t="shared" si="7"/>
        <v>3.0813276074436562E-2</v>
      </c>
      <c r="X77" s="125">
        <v>54947927.16318579</v>
      </c>
      <c r="Y77" s="247">
        <v>3706312.0405296823</v>
      </c>
      <c r="Z77" s="247">
        <v>0</v>
      </c>
      <c r="AA77" s="247">
        <v>0</v>
      </c>
      <c r="AB77" s="247">
        <v>2251491.4156252281</v>
      </c>
      <c r="AC77" s="247">
        <v>1327759.3125964054</v>
      </c>
      <c r="AD77" s="247">
        <v>0</v>
      </c>
      <c r="AE77" s="196">
        <v>0</v>
      </c>
      <c r="AF77" s="247">
        <v>461696.20620819594</v>
      </c>
      <c r="AG77" s="247">
        <v>7747258.9749595113</v>
      </c>
      <c r="AH77" s="71">
        <v>62695186.138145305</v>
      </c>
    </row>
    <row r="78" spans="1:34" s="258" customFormat="1" x14ac:dyDescent="0.25">
      <c r="A78" s="77">
        <v>208</v>
      </c>
      <c r="B78" s="82" t="s">
        <v>78</v>
      </c>
      <c r="C78" s="9">
        <f>INDEX(Lask_kust_IKÄRAKENNE!L$11:L$304,MATCH('Lask_kust_MUUT KRIT'!$A$14:$A$307,Lask_kust_IKÄRAKENNE!$A$11:$A$304,0),1,1)</f>
        <v>12387</v>
      </c>
      <c r="D78" s="219">
        <v>1.0457342665881644</v>
      </c>
      <c r="E78" s="11">
        <v>399</v>
      </c>
      <c r="F78" s="11">
        <v>5532</v>
      </c>
      <c r="G78" s="429">
        <f t="shared" si="0"/>
        <v>7.2125813449023857E-2</v>
      </c>
      <c r="H78" s="112">
        <f t="shared" si="1"/>
        <v>0.73929022362096242</v>
      </c>
      <c r="I78" s="81">
        <v>0</v>
      </c>
      <c r="J78" s="299">
        <v>56</v>
      </c>
      <c r="K78" s="18">
        <v>284</v>
      </c>
      <c r="L78" s="319">
        <f t="shared" si="2"/>
        <v>2.2927262452571245E-2</v>
      </c>
      <c r="M78" s="112">
        <f t="shared" si="3"/>
        <v>1.9646183342108249E-2</v>
      </c>
      <c r="N78" s="300">
        <v>922.97</v>
      </c>
      <c r="O78" s="433">
        <f t="shared" si="4"/>
        <v>13.420804576530115</v>
      </c>
      <c r="P78" s="112">
        <f t="shared" si="5"/>
        <v>1.3524168418825084</v>
      </c>
      <c r="Q78" s="81">
        <v>0</v>
      </c>
      <c r="R78" s="81"/>
      <c r="S78" s="18">
        <v>3487</v>
      </c>
      <c r="T78" s="18">
        <v>414</v>
      </c>
      <c r="U78" s="417">
        <f t="shared" si="6"/>
        <v>0.11872669916833954</v>
      </c>
      <c r="V78" s="431">
        <f t="shared" si="7"/>
        <v>6.3265465438854529E-2</v>
      </c>
      <c r="X78" s="125">
        <v>15259235.204348104</v>
      </c>
      <c r="Y78" s="247">
        <v>838377.18139934645</v>
      </c>
      <c r="Z78" s="247">
        <v>0</v>
      </c>
      <c r="AA78" s="247">
        <v>0</v>
      </c>
      <c r="AB78" s="247">
        <v>482453.36026613205</v>
      </c>
      <c r="AC78" s="247">
        <v>667917.68645129341</v>
      </c>
      <c r="AD78" s="247">
        <v>0</v>
      </c>
      <c r="AE78" s="196">
        <v>0</v>
      </c>
      <c r="AF78" s="247">
        <v>317589.82878169359</v>
      </c>
      <c r="AG78" s="247">
        <v>2306338.0568984658</v>
      </c>
      <c r="AH78" s="71">
        <v>17565573.261246569</v>
      </c>
    </row>
    <row r="79" spans="1:34" s="258" customFormat="1" x14ac:dyDescent="0.25">
      <c r="A79" s="77">
        <v>211</v>
      </c>
      <c r="B79" s="82" t="s">
        <v>79</v>
      </c>
      <c r="C79" s="9">
        <f>INDEX(Lask_kust_IKÄRAKENNE!L$11:L$304,MATCH('Lask_kust_MUUT KRIT'!$A$14:$A$307,Lask_kust_IKÄRAKENNE!$A$11:$A$304,0),1,1)</f>
        <v>31676</v>
      </c>
      <c r="D79" s="219">
        <v>0.86868219998631091</v>
      </c>
      <c r="E79" s="11">
        <v>1057</v>
      </c>
      <c r="F79" s="11">
        <v>15107</v>
      </c>
      <c r="G79" s="429">
        <f t="shared" ref="G79:G142" si="8">E79/F79</f>
        <v>6.9967564705103596E-2</v>
      </c>
      <c r="H79" s="112">
        <f t="shared" ref="H79:H142" si="9">G79/$G$12</f>
        <v>0.71716815497143283</v>
      </c>
      <c r="I79" s="81">
        <v>0</v>
      </c>
      <c r="J79" s="299">
        <v>77</v>
      </c>
      <c r="K79" s="18">
        <v>729</v>
      </c>
      <c r="L79" s="319">
        <f t="shared" ref="L79:L142" si="10">K79/C79</f>
        <v>2.3014269478469504E-2</v>
      </c>
      <c r="M79" s="112">
        <f t="shared" ref="M79:M142" si="11">L79-$L$10</f>
        <v>1.9733190368006508E-2</v>
      </c>
      <c r="N79" s="300">
        <v>658.07</v>
      </c>
      <c r="O79" s="433">
        <f t="shared" ref="O79:O142" si="12">C79/N79</f>
        <v>48.134696916741376</v>
      </c>
      <c r="P79" s="112">
        <f t="shared" ref="P79:P142" si="13">$O$12/O79</f>
        <v>0.37707772778351856</v>
      </c>
      <c r="Q79" s="81">
        <v>0</v>
      </c>
      <c r="R79" s="81"/>
      <c r="S79" s="18">
        <v>10670</v>
      </c>
      <c r="T79" s="18">
        <v>878</v>
      </c>
      <c r="U79" s="417">
        <f t="shared" ref="U79:U142" si="14">T79/S79</f>
        <v>8.2286785379568891E-2</v>
      </c>
      <c r="V79" s="431">
        <f t="shared" ref="V79:V142" si="15">U79-$U$11</f>
        <v>2.6825551650083886E-2</v>
      </c>
      <c r="X79" s="125">
        <v>32414292.538050801</v>
      </c>
      <c r="Y79" s="247">
        <v>2079743.041557916</v>
      </c>
      <c r="Z79" s="247">
        <v>0</v>
      </c>
      <c r="AA79" s="247">
        <v>0</v>
      </c>
      <c r="AB79" s="247">
        <v>1239192.1260918702</v>
      </c>
      <c r="AC79" s="247">
        <v>476219.80337714416</v>
      </c>
      <c r="AD79" s="247">
        <v>0</v>
      </c>
      <c r="AE79" s="196">
        <v>0</v>
      </c>
      <c r="AF79" s="247">
        <v>344360.02930282085</v>
      </c>
      <c r="AG79" s="247">
        <v>4139515.0003297511</v>
      </c>
      <c r="AH79" s="71">
        <v>36553807.538380548</v>
      </c>
    </row>
    <row r="80" spans="1:34" s="258" customFormat="1" x14ac:dyDescent="0.25">
      <c r="A80" s="77">
        <v>213</v>
      </c>
      <c r="B80" s="82" t="s">
        <v>80</v>
      </c>
      <c r="C80" s="9">
        <f>INDEX(Lask_kust_IKÄRAKENNE!L$11:L$304,MATCH('Lask_kust_MUUT KRIT'!$A$14:$A$307,Lask_kust_IKÄRAKENNE!$A$11:$A$304,0),1,1)</f>
        <v>5452</v>
      </c>
      <c r="D80" s="219">
        <v>1.5102928526397044</v>
      </c>
      <c r="E80" s="11">
        <v>207</v>
      </c>
      <c r="F80" s="11">
        <v>2213</v>
      </c>
      <c r="G80" s="429">
        <f t="shared" si="8"/>
        <v>9.3538183461364666E-2</v>
      </c>
      <c r="H80" s="112">
        <f t="shared" si="9"/>
        <v>0.95876720499138834</v>
      </c>
      <c r="I80" s="81">
        <v>0</v>
      </c>
      <c r="J80" s="299">
        <v>7</v>
      </c>
      <c r="K80" s="18">
        <v>74</v>
      </c>
      <c r="L80" s="319">
        <f t="shared" si="10"/>
        <v>1.3573000733675716E-2</v>
      </c>
      <c r="M80" s="112">
        <f t="shared" si="11"/>
        <v>1.029192162321272E-2</v>
      </c>
      <c r="N80" s="300">
        <v>1068.8399999999999</v>
      </c>
      <c r="O80" s="433">
        <f t="shared" si="12"/>
        <v>5.1008570038546468</v>
      </c>
      <c r="P80" s="112">
        <f t="shared" si="13"/>
        <v>3.5583279686525375</v>
      </c>
      <c r="Q80" s="81">
        <v>0</v>
      </c>
      <c r="R80" s="81"/>
      <c r="S80" s="18">
        <v>1333</v>
      </c>
      <c r="T80" s="18">
        <v>188</v>
      </c>
      <c r="U80" s="417">
        <f t="shared" si="14"/>
        <v>0.14103525881470366</v>
      </c>
      <c r="V80" s="431">
        <f t="shared" si="15"/>
        <v>8.5574025085218663E-2</v>
      </c>
      <c r="X80" s="125">
        <v>9699789.3931929842</v>
      </c>
      <c r="Y80" s="247">
        <v>478550.05028767465</v>
      </c>
      <c r="Z80" s="247">
        <v>0</v>
      </c>
      <c r="AA80" s="247">
        <v>0</v>
      </c>
      <c r="AB80" s="247">
        <v>111240.60002187388</v>
      </c>
      <c r="AC80" s="247">
        <v>773478.16287268314</v>
      </c>
      <c r="AD80" s="247">
        <v>0</v>
      </c>
      <c r="AE80" s="196">
        <v>0</v>
      </c>
      <c r="AF80" s="247">
        <v>189073.88472170674</v>
      </c>
      <c r="AG80" s="247">
        <v>1552342.6979039381</v>
      </c>
      <c r="AH80" s="71">
        <v>11252132.091096925</v>
      </c>
    </row>
    <row r="81" spans="1:34" s="258" customFormat="1" x14ac:dyDescent="0.25">
      <c r="A81" s="77">
        <v>214</v>
      </c>
      <c r="B81" s="82" t="s">
        <v>81</v>
      </c>
      <c r="C81" s="9">
        <f>INDEX(Lask_kust_IKÄRAKENNE!L$11:L$304,MATCH('Lask_kust_MUUT KRIT'!$A$14:$A$307,Lask_kust_IKÄRAKENNE!$A$11:$A$304,0),1,1)</f>
        <v>11471</v>
      </c>
      <c r="D81" s="219">
        <v>1.0713715423437369</v>
      </c>
      <c r="E81" s="11">
        <v>498</v>
      </c>
      <c r="F81" s="11">
        <v>5135</v>
      </c>
      <c r="G81" s="429">
        <f t="shared" si="8"/>
        <v>9.6981499513145081E-2</v>
      </c>
      <c r="H81" s="112">
        <f t="shared" si="9"/>
        <v>0.99406122487398618</v>
      </c>
      <c r="I81" s="81">
        <v>0</v>
      </c>
      <c r="J81" s="299">
        <v>8</v>
      </c>
      <c r="K81" s="18">
        <v>364</v>
      </c>
      <c r="L81" s="319">
        <f t="shared" si="10"/>
        <v>3.1732194228925113E-2</v>
      </c>
      <c r="M81" s="112">
        <f t="shared" si="11"/>
        <v>2.8451115118462118E-2</v>
      </c>
      <c r="N81" s="300">
        <v>689.62</v>
      </c>
      <c r="O81" s="433">
        <f t="shared" si="12"/>
        <v>16.633798323714508</v>
      </c>
      <c r="P81" s="112">
        <f t="shared" si="13"/>
        <v>1.0911832515749755</v>
      </c>
      <c r="Q81" s="81">
        <v>0</v>
      </c>
      <c r="R81" s="81"/>
      <c r="S81" s="18">
        <v>3144</v>
      </c>
      <c r="T81" s="18">
        <v>477</v>
      </c>
      <c r="U81" s="417">
        <f t="shared" si="14"/>
        <v>0.15171755725190839</v>
      </c>
      <c r="V81" s="431">
        <f t="shared" si="15"/>
        <v>9.6256323522423387E-2</v>
      </c>
      <c r="X81" s="125">
        <v>14477270.089501057</v>
      </c>
      <c r="Y81" s="247">
        <v>1043933.3262289752</v>
      </c>
      <c r="Z81" s="247">
        <v>0</v>
      </c>
      <c r="AA81" s="247">
        <v>0</v>
      </c>
      <c r="AB81" s="247">
        <v>647010.87144367478</v>
      </c>
      <c r="AC81" s="247">
        <v>499051.31795241561</v>
      </c>
      <c r="AD81" s="247">
        <v>0</v>
      </c>
      <c r="AE81" s="196">
        <v>0</v>
      </c>
      <c r="AF81" s="247">
        <v>447470.3769205687</v>
      </c>
      <c r="AG81" s="247">
        <v>2637465.8925456344</v>
      </c>
      <c r="AH81" s="71">
        <v>17114735.98204669</v>
      </c>
    </row>
    <row r="82" spans="1:34" s="258" customFormat="1" x14ac:dyDescent="0.25">
      <c r="A82" s="77">
        <v>216</v>
      </c>
      <c r="B82" s="82" t="s">
        <v>82</v>
      </c>
      <c r="C82" s="9">
        <f>INDEX(Lask_kust_IKÄRAKENNE!L$11:L$304,MATCH('Lask_kust_MUUT KRIT'!$A$14:$A$307,Lask_kust_IKÄRAKENNE!$A$11:$A$304,0),1,1)</f>
        <v>1353</v>
      </c>
      <c r="D82" s="219">
        <v>1.5854122315893922</v>
      </c>
      <c r="E82" s="11">
        <v>70</v>
      </c>
      <c r="F82" s="11">
        <v>551</v>
      </c>
      <c r="G82" s="429">
        <f t="shared" si="8"/>
        <v>0.12704174228675136</v>
      </c>
      <c r="H82" s="112">
        <f t="shared" si="9"/>
        <v>1.3021789782759143</v>
      </c>
      <c r="I82" s="81">
        <v>0</v>
      </c>
      <c r="J82" s="299">
        <v>1</v>
      </c>
      <c r="K82" s="18">
        <v>24</v>
      </c>
      <c r="L82" s="319">
        <f t="shared" si="10"/>
        <v>1.7738359201773836E-2</v>
      </c>
      <c r="M82" s="112">
        <f t="shared" si="11"/>
        <v>1.445728009131084E-2</v>
      </c>
      <c r="N82" s="300">
        <v>445.01</v>
      </c>
      <c r="O82" s="433">
        <f t="shared" si="12"/>
        <v>3.0403811150311228</v>
      </c>
      <c r="P82" s="112">
        <f t="shared" si="13"/>
        <v>5.9698180768128397</v>
      </c>
      <c r="Q82" s="81">
        <v>0</v>
      </c>
      <c r="R82" s="81"/>
      <c r="S82" s="18">
        <v>313</v>
      </c>
      <c r="T82" s="18">
        <v>58</v>
      </c>
      <c r="U82" s="417">
        <f t="shared" si="14"/>
        <v>0.1853035143769968</v>
      </c>
      <c r="V82" s="431">
        <f t="shared" si="15"/>
        <v>0.1298422806475118</v>
      </c>
      <c r="X82" s="125">
        <v>2526883.9187230472</v>
      </c>
      <c r="Y82" s="247">
        <v>161297.19882894942</v>
      </c>
      <c r="Z82" s="247">
        <v>0</v>
      </c>
      <c r="AA82" s="247">
        <v>0</v>
      </c>
      <c r="AB82" s="247">
        <v>38778.892070725487</v>
      </c>
      <c r="AC82" s="247">
        <v>322036.52301558026</v>
      </c>
      <c r="AD82" s="247">
        <v>0</v>
      </c>
      <c r="AE82" s="196">
        <v>0</v>
      </c>
      <c r="AF82" s="247">
        <v>71194.701232499981</v>
      </c>
      <c r="AG82" s="247">
        <v>593307.3151477552</v>
      </c>
      <c r="AH82" s="71">
        <v>3120191.2338708024</v>
      </c>
    </row>
    <row r="83" spans="1:34" s="258" customFormat="1" x14ac:dyDescent="0.25">
      <c r="A83" s="77">
        <v>217</v>
      </c>
      <c r="B83" s="82" t="s">
        <v>83</v>
      </c>
      <c r="C83" s="9">
        <f>INDEX(Lask_kust_IKÄRAKENNE!L$11:L$304,MATCH('Lask_kust_MUUT KRIT'!$A$14:$A$307,Lask_kust_IKÄRAKENNE!$A$11:$A$304,0),1,1)</f>
        <v>5502</v>
      </c>
      <c r="D83" s="219">
        <v>1.0837675455779652</v>
      </c>
      <c r="E83" s="11">
        <v>184</v>
      </c>
      <c r="F83" s="11">
        <v>2480</v>
      </c>
      <c r="G83" s="429">
        <f t="shared" si="8"/>
        <v>7.4193548387096769E-2</v>
      </c>
      <c r="H83" s="112">
        <f t="shared" si="9"/>
        <v>0.76048452496270325</v>
      </c>
      <c r="I83" s="81">
        <v>0</v>
      </c>
      <c r="J83" s="299">
        <v>23</v>
      </c>
      <c r="K83" s="18">
        <v>88</v>
      </c>
      <c r="L83" s="319">
        <f t="shared" si="10"/>
        <v>1.599418393311523E-2</v>
      </c>
      <c r="M83" s="112">
        <f t="shared" si="11"/>
        <v>1.2713104822652234E-2</v>
      </c>
      <c r="N83" s="300">
        <v>468.33</v>
      </c>
      <c r="O83" s="433">
        <f t="shared" si="12"/>
        <v>11.748126321183781</v>
      </c>
      <c r="P83" s="112">
        <f t="shared" si="13"/>
        <v>1.5449716528996487</v>
      </c>
      <c r="Q83" s="81">
        <v>0</v>
      </c>
      <c r="R83" s="81"/>
      <c r="S83" s="18">
        <v>1507</v>
      </c>
      <c r="T83" s="18">
        <v>219</v>
      </c>
      <c r="U83" s="417">
        <f t="shared" si="14"/>
        <v>0.14532183145321831</v>
      </c>
      <c r="V83" s="431">
        <f t="shared" si="15"/>
        <v>8.986059772373331E-2</v>
      </c>
      <c r="X83" s="125">
        <v>7024283.284137018</v>
      </c>
      <c r="Y83" s="247">
        <v>383062.21514836582</v>
      </c>
      <c r="Z83" s="247">
        <v>0</v>
      </c>
      <c r="AA83" s="247">
        <v>0</v>
      </c>
      <c r="AB83" s="247">
        <v>138670.22469558875</v>
      </c>
      <c r="AC83" s="247">
        <v>338912.30494570168</v>
      </c>
      <c r="AD83" s="247">
        <v>0</v>
      </c>
      <c r="AE83" s="196">
        <v>0</v>
      </c>
      <c r="AF83" s="247">
        <v>200365.81589602793</v>
      </c>
      <c r="AG83" s="247">
        <v>1061010.5606856842</v>
      </c>
      <c r="AH83" s="71">
        <v>8085293.844822702</v>
      </c>
    </row>
    <row r="84" spans="1:34" s="258" customFormat="1" x14ac:dyDescent="0.25">
      <c r="A84" s="77">
        <v>218</v>
      </c>
      <c r="B84" s="82" t="s">
        <v>84</v>
      </c>
      <c r="C84" s="9">
        <f>INDEX(Lask_kust_IKÄRAKENNE!L$11:L$304,MATCH('Lask_kust_MUUT KRIT'!$A$14:$A$307,Lask_kust_IKÄRAKENNE!$A$11:$A$304,0),1,1)</f>
        <v>1274</v>
      </c>
      <c r="D84" s="219">
        <v>1.8191933046748363</v>
      </c>
      <c r="E84" s="11">
        <v>42</v>
      </c>
      <c r="F84" s="11">
        <v>605</v>
      </c>
      <c r="G84" s="429">
        <f t="shared" si="8"/>
        <v>6.9421487603305784E-2</v>
      </c>
      <c r="H84" s="112">
        <f t="shared" si="9"/>
        <v>0.71157085986449142</v>
      </c>
      <c r="I84" s="81">
        <v>0</v>
      </c>
      <c r="J84" s="299">
        <v>22</v>
      </c>
      <c r="K84" s="18">
        <v>7</v>
      </c>
      <c r="L84" s="319">
        <f t="shared" si="10"/>
        <v>5.4945054945054949E-3</v>
      </c>
      <c r="M84" s="112">
        <f t="shared" si="11"/>
        <v>2.2134263840424984E-3</v>
      </c>
      <c r="N84" s="300">
        <v>185.72</v>
      </c>
      <c r="O84" s="433">
        <f t="shared" si="12"/>
        <v>6.8597889295713976</v>
      </c>
      <c r="P84" s="112">
        <f t="shared" si="13"/>
        <v>2.6459301193174216</v>
      </c>
      <c r="Q84" s="81">
        <v>0</v>
      </c>
      <c r="R84" s="81"/>
      <c r="S84" s="18">
        <v>317</v>
      </c>
      <c r="T84" s="18">
        <v>56</v>
      </c>
      <c r="U84" s="417">
        <f t="shared" si="14"/>
        <v>0.17665615141955837</v>
      </c>
      <c r="V84" s="431">
        <f t="shared" si="15"/>
        <v>0.12119491769007337</v>
      </c>
      <c r="X84" s="125">
        <v>2730194.3742434634</v>
      </c>
      <c r="Y84" s="247">
        <v>82993.853769036999</v>
      </c>
      <c r="Z84" s="247">
        <v>0</v>
      </c>
      <c r="AA84" s="247">
        <v>0</v>
      </c>
      <c r="AB84" s="247">
        <v>5590.4338862559262</v>
      </c>
      <c r="AC84" s="247">
        <v>134398.37993405445</v>
      </c>
      <c r="AD84" s="247">
        <v>0</v>
      </c>
      <c r="AE84" s="196">
        <v>0</v>
      </c>
      <c r="AF84" s="247">
        <v>62573.086285082813</v>
      </c>
      <c r="AG84" s="247">
        <v>285555.7538744302</v>
      </c>
      <c r="AH84" s="71">
        <v>3015750.1281178934</v>
      </c>
    </row>
    <row r="85" spans="1:34" s="258" customFormat="1" x14ac:dyDescent="0.25">
      <c r="A85" s="77">
        <v>224</v>
      </c>
      <c r="B85" s="82" t="s">
        <v>85</v>
      </c>
      <c r="C85" s="9">
        <f>INDEX(Lask_kust_IKÄRAKENNE!L$11:L$304,MATCH('Lask_kust_MUUT KRIT'!$A$14:$A$307,Lask_kust_IKÄRAKENNE!$A$11:$A$304,0),1,1)</f>
        <v>8778</v>
      </c>
      <c r="D85" s="219">
        <v>1.022502838543196</v>
      </c>
      <c r="E85" s="11">
        <v>373</v>
      </c>
      <c r="F85" s="11">
        <v>4053</v>
      </c>
      <c r="G85" s="429">
        <f t="shared" si="8"/>
        <v>9.2030594621268197E-2</v>
      </c>
      <c r="H85" s="112">
        <f t="shared" si="9"/>
        <v>0.94331440609143402</v>
      </c>
      <c r="I85" s="81">
        <v>0</v>
      </c>
      <c r="J85" s="299">
        <v>72</v>
      </c>
      <c r="K85" s="18">
        <v>526</v>
      </c>
      <c r="L85" s="319">
        <f t="shared" si="10"/>
        <v>5.9922533606744134E-2</v>
      </c>
      <c r="M85" s="112">
        <f t="shared" si="11"/>
        <v>5.6641454496281135E-2</v>
      </c>
      <c r="N85" s="300">
        <v>242.36</v>
      </c>
      <c r="O85" s="433">
        <f t="shared" si="12"/>
        <v>36.218847994718601</v>
      </c>
      <c r="P85" s="112">
        <f t="shared" si="13"/>
        <v>0.50113471702799239</v>
      </c>
      <c r="Q85" s="81">
        <v>0</v>
      </c>
      <c r="R85" s="81"/>
      <c r="S85" s="18">
        <v>2748</v>
      </c>
      <c r="T85" s="18">
        <v>574</v>
      </c>
      <c r="U85" s="417">
        <f t="shared" si="14"/>
        <v>0.20887918486171761</v>
      </c>
      <c r="V85" s="431">
        <f t="shared" si="15"/>
        <v>0.15341795113223261</v>
      </c>
      <c r="X85" s="125">
        <v>10573174.241910502</v>
      </c>
      <c r="Y85" s="247">
        <v>758071.88857819408</v>
      </c>
      <c r="Z85" s="247">
        <v>0</v>
      </c>
      <c r="AA85" s="247">
        <v>0</v>
      </c>
      <c r="AB85" s="247">
        <v>985691.4261173897</v>
      </c>
      <c r="AC85" s="247">
        <v>175386.55697187936</v>
      </c>
      <c r="AD85" s="247">
        <v>0</v>
      </c>
      <c r="AE85" s="196">
        <v>0</v>
      </c>
      <c r="AF85" s="247">
        <v>545764.7666121989</v>
      </c>
      <c r="AG85" s="247">
        <v>2464914.638279662</v>
      </c>
      <c r="AH85" s="71">
        <v>13038088.880190164</v>
      </c>
    </row>
    <row r="86" spans="1:34" s="258" customFormat="1" x14ac:dyDescent="0.25">
      <c r="A86" s="77">
        <v>226</v>
      </c>
      <c r="B86" s="82" t="s">
        <v>86</v>
      </c>
      <c r="C86" s="9">
        <f>INDEX(Lask_kust_IKÄRAKENNE!L$11:L$304,MATCH('Lask_kust_MUUT KRIT'!$A$14:$A$307,Lask_kust_IKÄRAKENNE!$A$11:$A$304,0),1,1)</f>
        <v>4031</v>
      </c>
      <c r="D86" s="219">
        <v>1.3179395477213733</v>
      </c>
      <c r="E86" s="11">
        <v>227</v>
      </c>
      <c r="F86" s="11">
        <v>1733</v>
      </c>
      <c r="G86" s="429">
        <f t="shared" si="8"/>
        <v>0.1309867282169648</v>
      </c>
      <c r="H86" s="112">
        <f t="shared" si="9"/>
        <v>1.3426151188345277</v>
      </c>
      <c r="I86" s="81">
        <v>0</v>
      </c>
      <c r="J86" s="299">
        <v>1</v>
      </c>
      <c r="K86" s="18">
        <v>43</v>
      </c>
      <c r="L86" s="319">
        <f t="shared" si="10"/>
        <v>1.0667328206400397E-2</v>
      </c>
      <c r="M86" s="112">
        <f t="shared" si="11"/>
        <v>7.3862490959374005E-3</v>
      </c>
      <c r="N86" s="300">
        <v>887.07</v>
      </c>
      <c r="O86" s="433">
        <f t="shared" si="12"/>
        <v>4.5441735150551814</v>
      </c>
      <c r="P86" s="112">
        <f t="shared" si="13"/>
        <v>3.9942405545869142</v>
      </c>
      <c r="Q86" s="81">
        <v>0</v>
      </c>
      <c r="R86" s="81"/>
      <c r="S86" s="18">
        <v>1042</v>
      </c>
      <c r="T86" s="18">
        <v>129</v>
      </c>
      <c r="U86" s="417">
        <f t="shared" si="14"/>
        <v>0.1238003838771593</v>
      </c>
      <c r="V86" s="431">
        <f t="shared" si="15"/>
        <v>6.8339150147674305E-2</v>
      </c>
      <c r="X86" s="125">
        <v>6258259.6652668007</v>
      </c>
      <c r="Y86" s="247">
        <v>495476.06535521237</v>
      </c>
      <c r="Z86" s="247">
        <v>0</v>
      </c>
      <c r="AA86" s="247">
        <v>0</v>
      </c>
      <c r="AB86" s="247">
        <v>59026.597994896103</v>
      </c>
      <c r="AC86" s="247">
        <v>641938.24514377385</v>
      </c>
      <c r="AD86" s="247">
        <v>0</v>
      </c>
      <c r="AE86" s="196">
        <v>0</v>
      </c>
      <c r="AF86" s="247">
        <v>111639.04479904019</v>
      </c>
      <c r="AG86" s="247">
        <v>1308079.9532929226</v>
      </c>
      <c r="AH86" s="71">
        <v>7566339.6185597228</v>
      </c>
    </row>
    <row r="87" spans="1:34" s="258" customFormat="1" x14ac:dyDescent="0.25">
      <c r="A87" s="77">
        <v>230</v>
      </c>
      <c r="B87" s="82" t="s">
        <v>87</v>
      </c>
      <c r="C87" s="9">
        <f>INDEX(Lask_kust_IKÄRAKENNE!L$11:L$304,MATCH('Lask_kust_MUUT KRIT'!$A$14:$A$307,Lask_kust_IKÄRAKENNE!$A$11:$A$304,0),1,1)</f>
        <v>2390</v>
      </c>
      <c r="D87" s="219">
        <v>1.108625156875517</v>
      </c>
      <c r="E87" s="11">
        <v>106</v>
      </c>
      <c r="F87" s="11">
        <v>1025</v>
      </c>
      <c r="G87" s="429">
        <f t="shared" si="8"/>
        <v>0.10341463414634146</v>
      </c>
      <c r="H87" s="112">
        <f t="shared" si="9"/>
        <v>1.0600009115704954</v>
      </c>
      <c r="I87" s="81">
        <v>0</v>
      </c>
      <c r="J87" s="299">
        <v>2</v>
      </c>
      <c r="K87" s="18">
        <v>65</v>
      </c>
      <c r="L87" s="319">
        <f t="shared" si="10"/>
        <v>2.7196652719665274E-2</v>
      </c>
      <c r="M87" s="112">
        <f t="shared" si="11"/>
        <v>2.3915573609202278E-2</v>
      </c>
      <c r="N87" s="300">
        <v>502.18</v>
      </c>
      <c r="O87" s="433">
        <f t="shared" si="12"/>
        <v>4.7592496714325536</v>
      </c>
      <c r="P87" s="112">
        <f t="shared" si="13"/>
        <v>3.8137360705957235</v>
      </c>
      <c r="Q87" s="81">
        <v>0</v>
      </c>
      <c r="R87" s="81"/>
      <c r="S87" s="18">
        <v>614</v>
      </c>
      <c r="T87" s="18">
        <v>127</v>
      </c>
      <c r="U87" s="417">
        <f t="shared" si="14"/>
        <v>0.20684039087947884</v>
      </c>
      <c r="V87" s="431">
        <f t="shared" si="15"/>
        <v>0.15137915714999384</v>
      </c>
      <c r="X87" s="125">
        <v>3121245.4391704681</v>
      </c>
      <c r="Y87" s="247">
        <v>231932.96945572644</v>
      </c>
      <c r="Z87" s="247">
        <v>0</v>
      </c>
      <c r="AA87" s="247">
        <v>0</v>
      </c>
      <c r="AB87" s="247">
        <v>113315.60140357276</v>
      </c>
      <c r="AC87" s="247">
        <v>363408.24055181706</v>
      </c>
      <c r="AD87" s="247">
        <v>0</v>
      </c>
      <c r="AE87" s="196">
        <v>0</v>
      </c>
      <c r="AF87" s="247">
        <v>146621.52217158955</v>
      </c>
      <c r="AG87" s="247">
        <v>855278.33358270582</v>
      </c>
      <c r="AH87" s="71">
        <v>3976523.772753174</v>
      </c>
    </row>
    <row r="88" spans="1:34" s="258" customFormat="1" x14ac:dyDescent="0.25">
      <c r="A88" s="77">
        <v>231</v>
      </c>
      <c r="B88" s="82" t="s">
        <v>88</v>
      </c>
      <c r="C88" s="9">
        <f>INDEX(Lask_kust_IKÄRAKENNE!L$11:L$304,MATCH('Lask_kust_MUUT KRIT'!$A$14:$A$307,Lask_kust_IKÄRAKENNE!$A$11:$A$304,0),1,1)</f>
        <v>1262</v>
      </c>
      <c r="D88" s="219">
        <v>1.18173623351371</v>
      </c>
      <c r="E88" s="11">
        <v>37</v>
      </c>
      <c r="F88" s="11">
        <v>516</v>
      </c>
      <c r="G88" s="429">
        <f t="shared" si="8"/>
        <v>7.170542635658915E-2</v>
      </c>
      <c r="H88" s="112">
        <f t="shared" si="9"/>
        <v>0.73498125221791433</v>
      </c>
      <c r="I88" s="81">
        <v>1</v>
      </c>
      <c r="J88" s="299">
        <v>368</v>
      </c>
      <c r="K88" s="18">
        <v>93</v>
      </c>
      <c r="L88" s="319">
        <f t="shared" si="10"/>
        <v>7.3692551505546752E-2</v>
      </c>
      <c r="M88" s="112">
        <f t="shared" si="11"/>
        <v>7.041147239508376E-2</v>
      </c>
      <c r="N88" s="300">
        <v>10.63</v>
      </c>
      <c r="O88" s="433">
        <f t="shared" si="12"/>
        <v>118.72060206961429</v>
      </c>
      <c r="P88" s="112">
        <f t="shared" si="13"/>
        <v>0.15288435052132096</v>
      </c>
      <c r="Q88" s="81">
        <v>0</v>
      </c>
      <c r="R88" s="81"/>
      <c r="S88" s="18">
        <v>274</v>
      </c>
      <c r="T88" s="18">
        <v>49</v>
      </c>
      <c r="U88" s="417">
        <f t="shared" si="14"/>
        <v>0.17883211678832117</v>
      </c>
      <c r="V88" s="431">
        <f t="shared" si="15"/>
        <v>0.12337088305883617</v>
      </c>
      <c r="X88" s="125">
        <v>1756811.6272458879</v>
      </c>
      <c r="Y88" s="247">
        <v>84916.867454374165</v>
      </c>
      <c r="Z88" s="247">
        <v>24933.081600000001</v>
      </c>
      <c r="AA88" s="247">
        <v>96593.817600000009</v>
      </c>
      <c r="AB88" s="247">
        <v>176162.63036456436</v>
      </c>
      <c r="AC88" s="247">
        <v>7692.5198077697532</v>
      </c>
      <c r="AD88" s="247">
        <v>0</v>
      </c>
      <c r="AE88" s="196">
        <v>0</v>
      </c>
      <c r="AF88" s="247">
        <v>63096.572494351029</v>
      </c>
      <c r="AG88" s="247">
        <v>453395.48932105931</v>
      </c>
      <c r="AH88" s="71">
        <v>2210207.1165669472</v>
      </c>
    </row>
    <row r="89" spans="1:34" s="258" customFormat="1" x14ac:dyDescent="0.25">
      <c r="A89" s="77">
        <v>232</v>
      </c>
      <c r="B89" s="82" t="s">
        <v>89</v>
      </c>
      <c r="C89" s="9">
        <f>INDEX(Lask_kust_IKÄRAKENNE!L$11:L$304,MATCH('Lask_kust_MUUT KRIT'!$A$14:$A$307,Lask_kust_IKÄRAKENNE!$A$11:$A$304,0),1,1)</f>
        <v>13375</v>
      </c>
      <c r="D89" s="219">
        <v>1.3938487726494437</v>
      </c>
      <c r="E89" s="11">
        <v>495</v>
      </c>
      <c r="F89" s="11">
        <v>6055</v>
      </c>
      <c r="G89" s="429">
        <f t="shared" si="8"/>
        <v>8.1750619322873655E-2</v>
      </c>
      <c r="H89" s="112">
        <f t="shared" si="9"/>
        <v>0.83794456866784062</v>
      </c>
      <c r="I89" s="81">
        <v>0</v>
      </c>
      <c r="J89" s="299">
        <v>37</v>
      </c>
      <c r="K89" s="18">
        <v>306</v>
      </c>
      <c r="L89" s="319">
        <f t="shared" si="10"/>
        <v>2.2878504672897197E-2</v>
      </c>
      <c r="M89" s="112">
        <f t="shared" si="11"/>
        <v>1.9597425562434202E-2</v>
      </c>
      <c r="N89" s="300">
        <v>1298.98</v>
      </c>
      <c r="O89" s="433">
        <f t="shared" si="12"/>
        <v>10.29654036243822</v>
      </c>
      <c r="P89" s="112">
        <f t="shared" si="13"/>
        <v>1.7627787103254877</v>
      </c>
      <c r="Q89" s="81">
        <v>0</v>
      </c>
      <c r="R89" s="81"/>
      <c r="S89" s="18">
        <v>3818</v>
      </c>
      <c r="T89" s="18">
        <v>534</v>
      </c>
      <c r="U89" s="417">
        <f t="shared" si="14"/>
        <v>0.13986380303823992</v>
      </c>
      <c r="V89" s="431">
        <f t="shared" si="15"/>
        <v>8.4402569308754921E-2</v>
      </c>
      <c r="X89" s="125">
        <v>21961132.799671475</v>
      </c>
      <c r="Y89" s="247">
        <v>1026047.4128731082</v>
      </c>
      <c r="Z89" s="247">
        <v>0</v>
      </c>
      <c r="AA89" s="247">
        <v>0</v>
      </c>
      <c r="AB89" s="247">
        <v>519641.49021873873</v>
      </c>
      <c r="AC89" s="247">
        <v>940021.57854155742</v>
      </c>
      <c r="AD89" s="247">
        <v>0</v>
      </c>
      <c r="AE89" s="196">
        <v>0</v>
      </c>
      <c r="AF89" s="247">
        <v>457491.67755913298</v>
      </c>
      <c r="AG89" s="247">
        <v>2943202.1591925374</v>
      </c>
      <c r="AH89" s="71">
        <v>24904334.958864015</v>
      </c>
    </row>
    <row r="90" spans="1:34" s="258" customFormat="1" x14ac:dyDescent="0.25">
      <c r="A90" s="77">
        <v>233</v>
      </c>
      <c r="B90" s="82" t="s">
        <v>90</v>
      </c>
      <c r="C90" s="9">
        <f>INDEX(Lask_kust_IKÄRAKENNE!L$11:L$304,MATCH('Lask_kust_MUUT KRIT'!$A$14:$A$307,Lask_kust_IKÄRAKENNE!$A$11:$A$304,0),1,1)</f>
        <v>16022</v>
      </c>
      <c r="D90" s="219">
        <v>1.3225412535653469</v>
      </c>
      <c r="E90" s="11">
        <v>456</v>
      </c>
      <c r="F90" s="11">
        <v>7096</v>
      </c>
      <c r="G90" s="429">
        <f t="shared" si="8"/>
        <v>6.426155580608793E-2</v>
      </c>
      <c r="H90" s="112">
        <f t="shared" si="9"/>
        <v>0.65868151345968173</v>
      </c>
      <c r="I90" s="81">
        <v>0</v>
      </c>
      <c r="J90" s="299">
        <v>105</v>
      </c>
      <c r="K90" s="18">
        <v>439</v>
      </c>
      <c r="L90" s="319">
        <f t="shared" si="10"/>
        <v>2.7399825240294596E-2</v>
      </c>
      <c r="M90" s="112">
        <f t="shared" si="11"/>
        <v>2.41187461298316E-2</v>
      </c>
      <c r="N90" s="300">
        <v>1313.78</v>
      </c>
      <c r="O90" s="433">
        <f t="shared" si="12"/>
        <v>12.195344730472378</v>
      </c>
      <c r="P90" s="112">
        <f t="shared" si="13"/>
        <v>1.4883156271557176</v>
      </c>
      <c r="Q90" s="81">
        <v>0</v>
      </c>
      <c r="R90" s="81"/>
      <c r="S90" s="18">
        <v>4383</v>
      </c>
      <c r="T90" s="18">
        <v>580</v>
      </c>
      <c r="U90" s="417">
        <f t="shared" si="14"/>
        <v>0.13232945471138491</v>
      </c>
      <c r="V90" s="431">
        <f t="shared" si="15"/>
        <v>7.686822098189991E-2</v>
      </c>
      <c r="X90" s="125">
        <v>24961532.526327059</v>
      </c>
      <c r="Y90" s="247">
        <v>966163.33135200082</v>
      </c>
      <c r="Z90" s="247">
        <v>0</v>
      </c>
      <c r="AA90" s="247">
        <v>0</v>
      </c>
      <c r="AB90" s="247">
        <v>766094.7020452061</v>
      </c>
      <c r="AC90" s="247">
        <v>950731.76604437875</v>
      </c>
      <c r="AD90" s="247">
        <v>0</v>
      </c>
      <c r="AE90" s="196">
        <v>0</v>
      </c>
      <c r="AF90" s="247">
        <v>499111.17929716886</v>
      </c>
      <c r="AG90" s="247">
        <v>3182100.9787387545</v>
      </c>
      <c r="AH90" s="71">
        <v>28143633.50506581</v>
      </c>
    </row>
    <row r="91" spans="1:34" s="258" customFormat="1" x14ac:dyDescent="0.25">
      <c r="A91" s="77">
        <v>235</v>
      </c>
      <c r="B91" s="82" t="s">
        <v>91</v>
      </c>
      <c r="C91" s="9">
        <f>INDEX(Lask_kust_IKÄRAKENNE!L$11:L$304,MATCH('Lask_kust_MUUT KRIT'!$A$14:$A$307,Lask_kust_IKÄRAKENNE!$A$11:$A$304,0),1,1)</f>
        <v>9615</v>
      </c>
      <c r="D91" s="219">
        <v>0.70256395946289485</v>
      </c>
      <c r="E91" s="11">
        <v>251</v>
      </c>
      <c r="F91" s="11">
        <v>4297</v>
      </c>
      <c r="G91" s="429">
        <f t="shared" si="8"/>
        <v>5.8412846171747732E-2</v>
      </c>
      <c r="H91" s="112">
        <f t="shared" si="9"/>
        <v>0.5987321881529879</v>
      </c>
      <c r="I91" s="81">
        <v>1</v>
      </c>
      <c r="J91" s="299">
        <v>3202</v>
      </c>
      <c r="K91" s="18">
        <v>735</v>
      </c>
      <c r="L91" s="319">
        <f t="shared" si="10"/>
        <v>7.6443057722308888E-2</v>
      </c>
      <c r="M91" s="112">
        <f t="shared" si="11"/>
        <v>7.3161978611845896E-2</v>
      </c>
      <c r="N91" s="300">
        <v>5.89</v>
      </c>
      <c r="O91" s="433">
        <f t="shared" si="12"/>
        <v>1632.427843803056</v>
      </c>
      <c r="P91" s="112">
        <f t="shared" si="13"/>
        <v>1.1118728591781446E-2</v>
      </c>
      <c r="Q91" s="81">
        <v>0</v>
      </c>
      <c r="R91" s="81"/>
      <c r="S91" s="18">
        <v>2998</v>
      </c>
      <c r="T91" s="18">
        <v>254</v>
      </c>
      <c r="U91" s="417">
        <f t="shared" si="14"/>
        <v>8.47231487658439E-2</v>
      </c>
      <c r="V91" s="431">
        <f t="shared" si="15"/>
        <v>2.9261915036358895E-2</v>
      </c>
      <c r="X91" s="125">
        <v>7957569.6099376939</v>
      </c>
      <c r="Y91" s="247">
        <v>527035.95450127905</v>
      </c>
      <c r="Z91" s="247">
        <v>189961.63200000001</v>
      </c>
      <c r="AA91" s="247">
        <v>840471.20640000002</v>
      </c>
      <c r="AB91" s="247">
        <v>1394587.3967553775</v>
      </c>
      <c r="AC91" s="247">
        <v>4262.3651615958461</v>
      </c>
      <c r="AD91" s="247">
        <v>0</v>
      </c>
      <c r="AE91" s="196">
        <v>0</v>
      </c>
      <c r="AF91" s="247">
        <v>114021.24365660864</v>
      </c>
      <c r="AG91" s="247">
        <v>3070339.7984748608</v>
      </c>
      <c r="AH91" s="71">
        <v>11027909.408412553</v>
      </c>
    </row>
    <row r="92" spans="1:34" s="258" customFormat="1" x14ac:dyDescent="0.25">
      <c r="A92" s="77">
        <v>236</v>
      </c>
      <c r="B92" s="82" t="s">
        <v>92</v>
      </c>
      <c r="C92" s="9">
        <f>INDEX(Lask_kust_IKÄRAKENNE!L$11:L$304,MATCH('Lask_kust_MUUT KRIT'!$A$14:$A$307,Lask_kust_IKÄRAKENNE!$A$11:$A$304,0),1,1)</f>
        <v>4273</v>
      </c>
      <c r="D92" s="219">
        <v>1.035448469450857</v>
      </c>
      <c r="E92" s="11">
        <v>136</v>
      </c>
      <c r="F92" s="11">
        <v>2034</v>
      </c>
      <c r="G92" s="429">
        <f t="shared" si="8"/>
        <v>6.6863323500491637E-2</v>
      </c>
      <c r="H92" s="112">
        <f t="shared" si="9"/>
        <v>0.68534965526115965</v>
      </c>
      <c r="I92" s="81">
        <v>0</v>
      </c>
      <c r="J92" s="299">
        <v>87</v>
      </c>
      <c r="K92" s="18">
        <v>87</v>
      </c>
      <c r="L92" s="319">
        <f t="shared" si="10"/>
        <v>2.0360402527498246E-2</v>
      </c>
      <c r="M92" s="112">
        <f t="shared" si="11"/>
        <v>1.7079323417035251E-2</v>
      </c>
      <c r="N92" s="300">
        <v>353.97</v>
      </c>
      <c r="O92" s="433">
        <f t="shared" si="12"/>
        <v>12.071644489646014</v>
      </c>
      <c r="P92" s="112">
        <f t="shared" si="13"/>
        <v>1.5035666562646939</v>
      </c>
      <c r="Q92" s="81">
        <v>0</v>
      </c>
      <c r="R92" s="81"/>
      <c r="S92" s="18">
        <v>1297</v>
      </c>
      <c r="T92" s="18">
        <v>139</v>
      </c>
      <c r="U92" s="417">
        <f t="shared" si="14"/>
        <v>0.10717039321511179</v>
      </c>
      <c r="V92" s="431">
        <f t="shared" si="15"/>
        <v>5.1709159485626786E-2</v>
      </c>
      <c r="X92" s="125">
        <v>5212027.2031370169</v>
      </c>
      <c r="Y92" s="247">
        <v>268104.09049302712</v>
      </c>
      <c r="Z92" s="247">
        <v>0</v>
      </c>
      <c r="AA92" s="247">
        <v>0</v>
      </c>
      <c r="AB92" s="247">
        <v>144682.01901567628</v>
      </c>
      <c r="AC92" s="247">
        <v>256154.39664687298</v>
      </c>
      <c r="AD92" s="247">
        <v>0</v>
      </c>
      <c r="AE92" s="196">
        <v>0</v>
      </c>
      <c r="AF92" s="247">
        <v>89543.509427249068</v>
      </c>
      <c r="AG92" s="247">
        <v>758484.01558282541</v>
      </c>
      <c r="AH92" s="71">
        <v>5970511.2187198428</v>
      </c>
    </row>
    <row r="93" spans="1:34" s="258" customFormat="1" x14ac:dyDescent="0.25">
      <c r="A93" s="77">
        <v>239</v>
      </c>
      <c r="B93" s="82" t="s">
        <v>93</v>
      </c>
      <c r="C93" s="9">
        <f>INDEX(Lask_kust_IKÄRAKENNE!L$11:L$304,MATCH('Lask_kust_MUUT KRIT'!$A$14:$A$307,Lask_kust_IKÄRAKENNE!$A$11:$A$304,0),1,1)</f>
        <v>2244</v>
      </c>
      <c r="D93" s="219">
        <v>1.600633741120504</v>
      </c>
      <c r="E93" s="11">
        <v>86</v>
      </c>
      <c r="F93" s="11">
        <v>941</v>
      </c>
      <c r="G93" s="429">
        <f t="shared" si="8"/>
        <v>9.1392136025504778E-2</v>
      </c>
      <c r="H93" s="112">
        <f t="shared" si="9"/>
        <v>0.93677019985702858</v>
      </c>
      <c r="I93" s="81">
        <v>0</v>
      </c>
      <c r="J93" s="299">
        <v>3</v>
      </c>
      <c r="K93" s="18">
        <v>38</v>
      </c>
      <c r="L93" s="319">
        <f t="shared" si="10"/>
        <v>1.6934046345811051E-2</v>
      </c>
      <c r="M93" s="112">
        <f t="shared" si="11"/>
        <v>1.3652967235348056E-2</v>
      </c>
      <c r="N93" s="300">
        <v>482.91</v>
      </c>
      <c r="O93" s="433">
        <f t="shared" si="12"/>
        <v>4.6468286016027829</v>
      </c>
      <c r="P93" s="112">
        <f t="shared" si="13"/>
        <v>3.9060020708860881</v>
      </c>
      <c r="Q93" s="81">
        <v>0</v>
      </c>
      <c r="R93" s="81"/>
      <c r="S93" s="18">
        <v>529</v>
      </c>
      <c r="T93" s="18">
        <v>102</v>
      </c>
      <c r="U93" s="417">
        <f t="shared" si="14"/>
        <v>0.19281663516068054</v>
      </c>
      <c r="V93" s="431">
        <f t="shared" si="15"/>
        <v>0.13735540143119554</v>
      </c>
      <c r="X93" s="125">
        <v>4231166.4515576568</v>
      </c>
      <c r="Y93" s="247">
        <v>192448.38367226819</v>
      </c>
      <c r="Z93" s="247">
        <v>0</v>
      </c>
      <c r="AA93" s="247">
        <v>0</v>
      </c>
      <c r="AB93" s="247">
        <v>60738.058556325195</v>
      </c>
      <c r="AC93" s="247">
        <v>349463.28695861634</v>
      </c>
      <c r="AD93" s="247">
        <v>0</v>
      </c>
      <c r="AE93" s="196">
        <v>0</v>
      </c>
      <c r="AF93" s="247">
        <v>124911.47456411015</v>
      </c>
      <c r="AG93" s="247">
        <v>727561.2037513199</v>
      </c>
      <c r="AH93" s="71">
        <v>4958727.6553089758</v>
      </c>
    </row>
    <row r="94" spans="1:34" s="258" customFormat="1" x14ac:dyDescent="0.25">
      <c r="A94" s="77">
        <v>240</v>
      </c>
      <c r="B94" s="82" t="s">
        <v>94</v>
      </c>
      <c r="C94" s="9">
        <f>INDEX(Lask_kust_IKÄRAKENNE!L$11:L$304,MATCH('Lask_kust_MUUT KRIT'!$A$14:$A$307,Lask_kust_IKÄRAKENNE!$A$11:$A$304,0),1,1)</f>
        <v>21021</v>
      </c>
      <c r="D94" s="219">
        <v>1.3278821524436897</v>
      </c>
      <c r="E94" s="11">
        <v>1343</v>
      </c>
      <c r="F94" s="11">
        <v>9033</v>
      </c>
      <c r="G94" s="429">
        <f t="shared" si="8"/>
        <v>0.14867707295472157</v>
      </c>
      <c r="H94" s="112">
        <f t="shared" si="9"/>
        <v>1.5239413083318762</v>
      </c>
      <c r="I94" s="81">
        <v>0</v>
      </c>
      <c r="J94" s="299">
        <v>28</v>
      </c>
      <c r="K94" s="18">
        <v>1007</v>
      </c>
      <c r="L94" s="319">
        <f t="shared" si="10"/>
        <v>4.7904476475905046E-2</v>
      </c>
      <c r="M94" s="112">
        <f t="shared" si="11"/>
        <v>4.4623397365442047E-2</v>
      </c>
      <c r="N94" s="300">
        <v>95.37</v>
      </c>
      <c r="O94" s="433">
        <f t="shared" si="12"/>
        <v>220.4152249134948</v>
      </c>
      <c r="P94" s="112">
        <f t="shared" si="13"/>
        <v>8.2346952884205779E-2</v>
      </c>
      <c r="Q94" s="81">
        <v>0</v>
      </c>
      <c r="R94" s="81"/>
      <c r="S94" s="18">
        <v>5784</v>
      </c>
      <c r="T94" s="18">
        <v>811</v>
      </c>
      <c r="U94" s="417">
        <f t="shared" si="14"/>
        <v>0.14021438450899032</v>
      </c>
      <c r="V94" s="431">
        <f t="shared" si="15"/>
        <v>8.4753150779505321E-2</v>
      </c>
      <c r="X94" s="125">
        <v>32881997.835839145</v>
      </c>
      <c r="Y94" s="247">
        <v>2932783.2156957821</v>
      </c>
      <c r="Z94" s="247">
        <v>0</v>
      </c>
      <c r="AA94" s="247">
        <v>0</v>
      </c>
      <c r="AB94" s="247">
        <v>1859631.9941232225</v>
      </c>
      <c r="AC94" s="247">
        <v>69015.579874600327</v>
      </c>
      <c r="AD94" s="247">
        <v>0</v>
      </c>
      <c r="AE94" s="196">
        <v>0</v>
      </c>
      <c r="AF94" s="247">
        <v>722009.58788253181</v>
      </c>
      <c r="AG94" s="247">
        <v>5583440.377576137</v>
      </c>
      <c r="AH94" s="71">
        <v>38465438.21341528</v>
      </c>
    </row>
    <row r="95" spans="1:34" s="258" customFormat="1" x14ac:dyDescent="0.25">
      <c r="A95" s="77">
        <v>241</v>
      </c>
      <c r="B95" s="82" t="s">
        <v>95</v>
      </c>
      <c r="C95" s="9">
        <f>INDEX(Lask_kust_IKÄRAKENNE!L$11:L$304,MATCH('Lask_kust_MUUT KRIT'!$A$14:$A$307,Lask_kust_IKÄRAKENNE!$A$11:$A$304,0),1,1)</f>
        <v>8147</v>
      </c>
      <c r="D95" s="219">
        <v>1.0251912956449667</v>
      </c>
      <c r="E95" s="11">
        <v>363</v>
      </c>
      <c r="F95" s="11">
        <v>3773</v>
      </c>
      <c r="G95" s="429">
        <f t="shared" si="8"/>
        <v>9.6209912536443148E-2</v>
      </c>
      <c r="H95" s="112">
        <f t="shared" si="9"/>
        <v>0.98615245156147235</v>
      </c>
      <c r="I95" s="81">
        <v>0</v>
      </c>
      <c r="J95" s="299">
        <v>10</v>
      </c>
      <c r="K95" s="18">
        <v>78</v>
      </c>
      <c r="L95" s="319">
        <f t="shared" si="10"/>
        <v>9.5740763471216395E-3</v>
      </c>
      <c r="M95" s="112">
        <f t="shared" si="11"/>
        <v>6.292997236658643E-3</v>
      </c>
      <c r="N95" s="300">
        <v>626.35</v>
      </c>
      <c r="O95" s="433">
        <f t="shared" si="12"/>
        <v>13.007104653947472</v>
      </c>
      <c r="P95" s="112">
        <f t="shared" si="13"/>
        <v>1.3954313910594045</v>
      </c>
      <c r="Q95" s="81">
        <v>0</v>
      </c>
      <c r="R95" s="81"/>
      <c r="S95" s="18">
        <v>2399</v>
      </c>
      <c r="T95" s="18">
        <v>203</v>
      </c>
      <c r="U95" s="417">
        <f t="shared" si="14"/>
        <v>8.4618591079616501E-2</v>
      </c>
      <c r="V95" s="431">
        <f t="shared" si="15"/>
        <v>2.9157357350131495E-2</v>
      </c>
      <c r="X95" s="125">
        <v>9838931.0460598208</v>
      </c>
      <c r="Y95" s="247">
        <v>735529.54729386885</v>
      </c>
      <c r="Z95" s="247">
        <v>0</v>
      </c>
      <c r="AA95" s="247">
        <v>0</v>
      </c>
      <c r="AB95" s="247">
        <v>101640.37593510754</v>
      </c>
      <c r="AC95" s="247">
        <v>453265.26637785375</v>
      </c>
      <c r="AD95" s="247">
        <v>0</v>
      </c>
      <c r="AE95" s="196">
        <v>0</v>
      </c>
      <c r="AF95" s="247">
        <v>96267.482781752318</v>
      </c>
      <c r="AG95" s="247">
        <v>1386702.6723885825</v>
      </c>
      <c r="AH95" s="71">
        <v>11225633.718448402</v>
      </c>
    </row>
    <row r="96" spans="1:34" s="258" customFormat="1" x14ac:dyDescent="0.25">
      <c r="A96" s="77">
        <v>244</v>
      </c>
      <c r="B96" s="82" t="s">
        <v>96</v>
      </c>
      <c r="C96" s="9">
        <f>INDEX(Lask_kust_IKÄRAKENNE!L$11:L$304,MATCH('Lask_kust_MUUT KRIT'!$A$14:$A$307,Lask_kust_IKÄRAKENNE!$A$11:$A$304,0),1,1)</f>
        <v>17923</v>
      </c>
      <c r="D96" s="219">
        <v>0.88038539483195022</v>
      </c>
      <c r="E96" s="11">
        <v>702</v>
      </c>
      <c r="F96" s="11">
        <v>8206</v>
      </c>
      <c r="G96" s="429">
        <f t="shared" si="8"/>
        <v>8.5547160614184742E-2</v>
      </c>
      <c r="H96" s="112">
        <f t="shared" si="9"/>
        <v>0.87685915036920759</v>
      </c>
      <c r="I96" s="81">
        <v>0</v>
      </c>
      <c r="J96" s="299">
        <v>28</v>
      </c>
      <c r="K96" s="18">
        <v>223</v>
      </c>
      <c r="L96" s="319">
        <f t="shared" si="10"/>
        <v>1.2442113485465603E-2</v>
      </c>
      <c r="M96" s="112">
        <f t="shared" si="11"/>
        <v>9.1610343750026073E-3</v>
      </c>
      <c r="N96" s="300">
        <v>110.11</v>
      </c>
      <c r="O96" s="433">
        <f t="shared" si="12"/>
        <v>162.77359004631731</v>
      </c>
      <c r="P96" s="112">
        <f t="shared" si="13"/>
        <v>0.11150778290107403</v>
      </c>
      <c r="Q96" s="81">
        <v>0</v>
      </c>
      <c r="R96" s="81"/>
      <c r="S96" s="18">
        <v>6035</v>
      </c>
      <c r="T96" s="18">
        <v>375</v>
      </c>
      <c r="U96" s="417">
        <f t="shared" si="14"/>
        <v>6.2137531068765538E-2</v>
      </c>
      <c r="V96" s="431">
        <f t="shared" si="15"/>
        <v>6.6762973392805319E-3</v>
      </c>
      <c r="X96" s="125">
        <v>18587835.674393043</v>
      </c>
      <c r="Y96" s="247">
        <v>1438794.9068417619</v>
      </c>
      <c r="Z96" s="247">
        <v>0</v>
      </c>
      <c r="AA96" s="247">
        <v>0</v>
      </c>
      <c r="AB96" s="247">
        <v>325511.41493984696</v>
      </c>
      <c r="AC96" s="247">
        <v>79682.347698356316</v>
      </c>
      <c r="AD96" s="247">
        <v>0</v>
      </c>
      <c r="AE96" s="196">
        <v>0</v>
      </c>
      <c r="AF96" s="247">
        <v>48493.118682904715</v>
      </c>
      <c r="AG96" s="247">
        <v>1892481.7881628696</v>
      </c>
      <c r="AH96" s="71">
        <v>20480317.462555915</v>
      </c>
    </row>
    <row r="97" spans="1:34" s="258" customFormat="1" x14ac:dyDescent="0.25">
      <c r="A97" s="77">
        <v>245</v>
      </c>
      <c r="B97" s="82" t="s">
        <v>97</v>
      </c>
      <c r="C97" s="9">
        <f>INDEX(Lask_kust_IKÄRAKENNE!L$11:L$304,MATCH('Lask_kust_MUUT KRIT'!$A$14:$A$307,Lask_kust_IKÄRAKENNE!$A$11:$A$304,0),1,1)</f>
        <v>36254</v>
      </c>
      <c r="D97" s="219">
        <v>0.87620870900294001</v>
      </c>
      <c r="E97" s="11">
        <v>1660</v>
      </c>
      <c r="F97" s="11">
        <v>18138</v>
      </c>
      <c r="G97" s="429">
        <f t="shared" si="8"/>
        <v>9.1520564560591031E-2</v>
      </c>
      <c r="H97" s="112">
        <f t="shared" si="9"/>
        <v>0.93808659347372358</v>
      </c>
      <c r="I97" s="81">
        <v>0</v>
      </c>
      <c r="J97" s="299">
        <v>465</v>
      </c>
      <c r="K97" s="18">
        <v>3892</v>
      </c>
      <c r="L97" s="319">
        <f t="shared" si="10"/>
        <v>0.10735367131902687</v>
      </c>
      <c r="M97" s="112">
        <f t="shared" si="11"/>
        <v>0.10407259220856388</v>
      </c>
      <c r="N97" s="300">
        <v>30.63</v>
      </c>
      <c r="O97" s="433">
        <f t="shared" si="12"/>
        <v>1183.6108390466864</v>
      </c>
      <c r="P97" s="112">
        <f t="shared" si="13"/>
        <v>1.5334873205057938E-2</v>
      </c>
      <c r="Q97" s="81">
        <v>0</v>
      </c>
      <c r="R97" s="81"/>
      <c r="S97" s="18">
        <v>11902</v>
      </c>
      <c r="T97" s="18">
        <v>2191</v>
      </c>
      <c r="U97" s="417">
        <f t="shared" si="14"/>
        <v>0.18408670811628297</v>
      </c>
      <c r="V97" s="431">
        <f t="shared" si="15"/>
        <v>0.12862547438679797</v>
      </c>
      <c r="X97" s="125">
        <v>37420431.09163487</v>
      </c>
      <c r="Y97" s="247">
        <v>3113559.7789893583</v>
      </c>
      <c r="Z97" s="247">
        <v>0</v>
      </c>
      <c r="AA97" s="247">
        <v>0</v>
      </c>
      <c r="AB97" s="247">
        <v>7480029.4496172089</v>
      </c>
      <c r="AC97" s="247">
        <v>22165.74616293392</v>
      </c>
      <c r="AD97" s="247">
        <v>0</v>
      </c>
      <c r="AE97" s="196">
        <v>0</v>
      </c>
      <c r="AF97" s="247">
        <v>1889803.5479762733</v>
      </c>
      <c r="AG97" s="247">
        <v>12505558.522745775</v>
      </c>
      <c r="AH97" s="71">
        <v>49925989.614380643</v>
      </c>
    </row>
    <row r="98" spans="1:34" s="258" customFormat="1" x14ac:dyDescent="0.25">
      <c r="A98" s="77">
        <v>249</v>
      </c>
      <c r="B98" s="82" t="s">
        <v>98</v>
      </c>
      <c r="C98" s="9">
        <f>INDEX(Lask_kust_IKÄRAKENNE!L$11:L$304,MATCH('Lask_kust_MUUT KRIT'!$A$14:$A$307,Lask_kust_IKÄRAKENNE!$A$11:$A$304,0),1,1)</f>
        <v>9762</v>
      </c>
      <c r="D98" s="219">
        <v>1.2645093945641208</v>
      </c>
      <c r="E98" s="11">
        <v>427</v>
      </c>
      <c r="F98" s="11">
        <v>4035</v>
      </c>
      <c r="G98" s="429">
        <f t="shared" si="8"/>
        <v>0.10582403965303594</v>
      </c>
      <c r="H98" s="112">
        <f t="shared" si="9"/>
        <v>1.084697339252336</v>
      </c>
      <c r="I98" s="81">
        <v>0</v>
      </c>
      <c r="J98" s="299">
        <v>14</v>
      </c>
      <c r="K98" s="18">
        <v>195</v>
      </c>
      <c r="L98" s="319">
        <f t="shared" si="10"/>
        <v>1.9975414874001229E-2</v>
      </c>
      <c r="M98" s="112">
        <f t="shared" si="11"/>
        <v>1.6694335763538234E-2</v>
      </c>
      <c r="N98" s="300">
        <v>1257.97</v>
      </c>
      <c r="O98" s="433">
        <f t="shared" si="12"/>
        <v>7.760121465535744</v>
      </c>
      <c r="P98" s="112">
        <f t="shared" si="13"/>
        <v>2.3389482009428955</v>
      </c>
      <c r="Q98" s="81">
        <v>0</v>
      </c>
      <c r="R98" s="81"/>
      <c r="S98" s="18">
        <v>2457</v>
      </c>
      <c r="T98" s="18">
        <v>328</v>
      </c>
      <c r="U98" s="417">
        <f t="shared" si="14"/>
        <v>0.13349613349613348</v>
      </c>
      <c r="V98" s="431">
        <f t="shared" si="15"/>
        <v>7.8034899766648486E-2</v>
      </c>
      <c r="X98" s="125">
        <v>14541397.756067768</v>
      </c>
      <c r="Y98" s="247">
        <v>969406.05223027838</v>
      </c>
      <c r="Z98" s="247">
        <v>0</v>
      </c>
      <c r="AA98" s="247">
        <v>0</v>
      </c>
      <c r="AB98" s="247">
        <v>323086.60489609919</v>
      </c>
      <c r="AC98" s="247">
        <v>910344.22790029307</v>
      </c>
      <c r="AD98" s="247">
        <v>0</v>
      </c>
      <c r="AE98" s="196">
        <v>0</v>
      </c>
      <c r="AF98" s="247">
        <v>308717.62200621481</v>
      </c>
      <c r="AG98" s="247">
        <v>2511554.5070328852</v>
      </c>
      <c r="AH98" s="71">
        <v>17052952.26310065</v>
      </c>
    </row>
    <row r="99" spans="1:34" s="258" customFormat="1" x14ac:dyDescent="0.25">
      <c r="A99" s="77">
        <v>250</v>
      </c>
      <c r="B99" s="82" t="s">
        <v>99</v>
      </c>
      <c r="C99" s="9">
        <f>INDEX(Lask_kust_IKÄRAKENNE!L$11:L$304,MATCH('Lask_kust_MUUT KRIT'!$A$14:$A$307,Lask_kust_IKÄRAKENNE!$A$11:$A$304,0),1,1)</f>
        <v>1910</v>
      </c>
      <c r="D99" s="219">
        <v>1.4187110232653013</v>
      </c>
      <c r="E99" s="11">
        <v>70</v>
      </c>
      <c r="F99" s="11">
        <v>847</v>
      </c>
      <c r="G99" s="429">
        <f t="shared" si="8"/>
        <v>8.2644628099173556E-2</v>
      </c>
      <c r="H99" s="112">
        <f t="shared" si="9"/>
        <v>0.84710816650534693</v>
      </c>
      <c r="I99" s="81">
        <v>0</v>
      </c>
      <c r="J99" s="299">
        <v>0</v>
      </c>
      <c r="K99" s="18">
        <v>24</v>
      </c>
      <c r="L99" s="319">
        <f t="shared" si="10"/>
        <v>1.2565445026178011E-2</v>
      </c>
      <c r="M99" s="112">
        <f t="shared" si="11"/>
        <v>9.2843659157150135E-3</v>
      </c>
      <c r="N99" s="300">
        <v>357.11</v>
      </c>
      <c r="O99" s="433">
        <f t="shared" si="12"/>
        <v>5.3484920612696367</v>
      </c>
      <c r="P99" s="112">
        <f t="shared" si="13"/>
        <v>3.3935774668803687</v>
      </c>
      <c r="Q99" s="81">
        <v>0</v>
      </c>
      <c r="R99" s="81"/>
      <c r="S99" s="18">
        <v>489</v>
      </c>
      <c r="T99" s="18">
        <v>93</v>
      </c>
      <c r="U99" s="417">
        <f t="shared" si="14"/>
        <v>0.19018404907975461</v>
      </c>
      <c r="V99" s="431">
        <f t="shared" si="15"/>
        <v>0.13472281535026961</v>
      </c>
      <c r="X99" s="125">
        <v>3192071.4281264627</v>
      </c>
      <c r="Y99" s="247">
        <v>148125.75754920821</v>
      </c>
      <c r="Z99" s="247">
        <v>0</v>
      </c>
      <c r="AA99" s="247">
        <v>0</v>
      </c>
      <c r="AB99" s="247">
        <v>35155.770535909585</v>
      </c>
      <c r="AC99" s="247">
        <v>258426.69318463377</v>
      </c>
      <c r="AD99" s="247">
        <v>0</v>
      </c>
      <c r="AE99" s="196">
        <v>0</v>
      </c>
      <c r="AF99" s="247">
        <v>104281.737164304</v>
      </c>
      <c r="AG99" s="247">
        <v>545989.95843405556</v>
      </c>
      <c r="AH99" s="71">
        <v>3738061.3865605183</v>
      </c>
    </row>
    <row r="100" spans="1:34" s="258" customFormat="1" x14ac:dyDescent="0.25">
      <c r="A100" s="77">
        <v>256</v>
      </c>
      <c r="B100" s="82" t="s">
        <v>100</v>
      </c>
      <c r="C100" s="9">
        <f>INDEX(Lask_kust_IKÄRAKENNE!L$11:L$304,MATCH('Lask_kust_MUUT KRIT'!$A$14:$A$307,Lask_kust_IKÄRAKENNE!$A$11:$A$304,0),1,1)</f>
        <v>1615</v>
      </c>
      <c r="D100" s="219">
        <v>1.2454156698250536</v>
      </c>
      <c r="E100" s="11">
        <v>82</v>
      </c>
      <c r="F100" s="11">
        <v>670</v>
      </c>
      <c r="G100" s="429">
        <f t="shared" si="8"/>
        <v>0.12238805970149254</v>
      </c>
      <c r="H100" s="112">
        <f t="shared" si="9"/>
        <v>1.2544786907561272</v>
      </c>
      <c r="I100" s="81">
        <v>0</v>
      </c>
      <c r="J100" s="299">
        <v>1</v>
      </c>
      <c r="K100" s="18">
        <v>11</v>
      </c>
      <c r="L100" s="319">
        <f t="shared" si="10"/>
        <v>6.8111455108359137E-3</v>
      </c>
      <c r="M100" s="112">
        <f t="shared" si="11"/>
        <v>3.5300664003729172E-3</v>
      </c>
      <c r="N100" s="300">
        <v>460.2</v>
      </c>
      <c r="O100" s="433">
        <f t="shared" si="12"/>
        <v>3.5093437635810516</v>
      </c>
      <c r="P100" s="112">
        <f t="shared" si="13"/>
        <v>5.1720559066552587</v>
      </c>
      <c r="Q100" s="81">
        <v>0</v>
      </c>
      <c r="R100" s="81"/>
      <c r="S100" s="18">
        <v>357</v>
      </c>
      <c r="T100" s="18">
        <v>55</v>
      </c>
      <c r="U100" s="417">
        <f t="shared" si="14"/>
        <v>0.15406162464985995</v>
      </c>
      <c r="V100" s="431">
        <f t="shared" si="15"/>
        <v>9.8600390920374953E-2</v>
      </c>
      <c r="X100" s="125">
        <v>2369365.9493720699</v>
      </c>
      <c r="Y100" s="247">
        <v>185478.75148403837</v>
      </c>
      <c r="Z100" s="247">
        <v>0</v>
      </c>
      <c r="AA100" s="247">
        <v>0</v>
      </c>
      <c r="AB100" s="247">
        <v>11302.288960991616</v>
      </c>
      <c r="AC100" s="247">
        <v>333028.93843232741</v>
      </c>
      <c r="AD100" s="247">
        <v>0</v>
      </c>
      <c r="AE100" s="196">
        <v>0</v>
      </c>
      <c r="AF100" s="247">
        <v>64533.452995391715</v>
      </c>
      <c r="AG100" s="247">
        <v>594343.43187274912</v>
      </c>
      <c r="AH100" s="71">
        <v>2963709.3812448187</v>
      </c>
    </row>
    <row r="101" spans="1:34" s="258" customFormat="1" x14ac:dyDescent="0.25">
      <c r="A101" s="77">
        <v>257</v>
      </c>
      <c r="B101" s="82" t="s">
        <v>101</v>
      </c>
      <c r="C101" s="9">
        <f>INDEX(Lask_kust_IKÄRAKENNE!L$11:L$304,MATCH('Lask_kust_MUUT KRIT'!$A$14:$A$307,Lask_kust_IKÄRAKENNE!$A$11:$A$304,0),1,1)</f>
        <v>39262</v>
      </c>
      <c r="D101" s="219">
        <v>0.71873277194899121</v>
      </c>
      <c r="E101" s="11">
        <v>1466</v>
      </c>
      <c r="F101" s="11">
        <v>19801</v>
      </c>
      <c r="G101" s="429">
        <f t="shared" si="8"/>
        <v>7.4036664814908337E-2</v>
      </c>
      <c r="H101" s="112">
        <f t="shared" si="9"/>
        <v>0.75887646696488797</v>
      </c>
      <c r="I101" s="81">
        <v>1</v>
      </c>
      <c r="J101" s="299">
        <v>6498</v>
      </c>
      <c r="K101" s="18">
        <v>3158</v>
      </c>
      <c r="L101" s="319">
        <f t="shared" si="10"/>
        <v>8.0434007437216654E-2</v>
      </c>
      <c r="M101" s="112">
        <f t="shared" si="11"/>
        <v>7.7152928326753661E-2</v>
      </c>
      <c r="N101" s="300">
        <v>366.23</v>
      </c>
      <c r="O101" s="433">
        <f t="shared" si="12"/>
        <v>107.20585424460039</v>
      </c>
      <c r="P101" s="112">
        <f t="shared" si="13"/>
        <v>0.16930532636306433</v>
      </c>
      <c r="Q101" s="81">
        <v>3</v>
      </c>
      <c r="R101" s="81">
        <v>699</v>
      </c>
      <c r="S101" s="18">
        <v>14089</v>
      </c>
      <c r="T101" s="18">
        <v>1861</v>
      </c>
      <c r="U101" s="417">
        <f t="shared" si="14"/>
        <v>0.13208886365249486</v>
      </c>
      <c r="V101" s="431">
        <f t="shared" si="15"/>
        <v>7.6627629923009866E-2</v>
      </c>
      <c r="X101" s="125">
        <v>33241847.816683803</v>
      </c>
      <c r="Y101" s="247">
        <v>2727732.9682990508</v>
      </c>
      <c r="Z101" s="247">
        <v>775691.48160000006</v>
      </c>
      <c r="AA101" s="247">
        <v>1705615.8336</v>
      </c>
      <c r="AB101" s="247">
        <v>6005315.632387897</v>
      </c>
      <c r="AC101" s="247">
        <v>265026.48440258857</v>
      </c>
      <c r="AD101" s="247">
        <v>0</v>
      </c>
      <c r="AE101" s="196">
        <v>198641.82</v>
      </c>
      <c r="AF101" s="247">
        <v>1219246.5964866411</v>
      </c>
      <c r="AG101" s="247">
        <v>12897270.816776177</v>
      </c>
      <c r="AH101" s="71">
        <v>46139118.633459985</v>
      </c>
    </row>
    <row r="102" spans="1:34" s="258" customFormat="1" x14ac:dyDescent="0.25">
      <c r="A102" s="77">
        <v>260</v>
      </c>
      <c r="B102" s="82" t="s">
        <v>102</v>
      </c>
      <c r="C102" s="9">
        <f>INDEX(Lask_kust_IKÄRAKENNE!L$11:L$304,MATCH('Lask_kust_MUUT KRIT'!$A$14:$A$307,Lask_kust_IKÄRAKENNE!$A$11:$A$304,0),1,1)</f>
        <v>10358</v>
      </c>
      <c r="D102" s="219">
        <v>1.6936248074819173</v>
      </c>
      <c r="E102" s="11">
        <v>618</v>
      </c>
      <c r="F102" s="11">
        <v>4358</v>
      </c>
      <c r="G102" s="429">
        <f t="shared" si="8"/>
        <v>0.14180816888480954</v>
      </c>
      <c r="H102" s="112">
        <f t="shared" si="9"/>
        <v>1.4535349810678482</v>
      </c>
      <c r="I102" s="81">
        <v>0</v>
      </c>
      <c r="J102" s="299">
        <v>3</v>
      </c>
      <c r="K102" s="18">
        <v>488</v>
      </c>
      <c r="L102" s="319">
        <f t="shared" si="10"/>
        <v>4.711334234408187E-2</v>
      </c>
      <c r="M102" s="112">
        <f t="shared" si="11"/>
        <v>4.3832263233618871E-2</v>
      </c>
      <c r="N102" s="300">
        <v>1253.57</v>
      </c>
      <c r="O102" s="433">
        <f t="shared" si="12"/>
        <v>8.2628014390899587</v>
      </c>
      <c r="P102" s="112">
        <f t="shared" si="13"/>
        <v>2.1966547634856664</v>
      </c>
      <c r="Q102" s="81">
        <v>3</v>
      </c>
      <c r="R102" s="81">
        <v>408</v>
      </c>
      <c r="S102" s="18">
        <v>2480</v>
      </c>
      <c r="T102" s="18">
        <v>344</v>
      </c>
      <c r="U102" s="417">
        <f t="shared" si="14"/>
        <v>0.13870967741935483</v>
      </c>
      <c r="V102" s="431">
        <f t="shared" si="15"/>
        <v>8.3248443689869833E-2</v>
      </c>
      <c r="X102" s="125">
        <v>20665142.46044749</v>
      </c>
      <c r="Y102" s="247">
        <v>1378350.7388186154</v>
      </c>
      <c r="Z102" s="247">
        <v>0</v>
      </c>
      <c r="AA102" s="247">
        <v>0</v>
      </c>
      <c r="AB102" s="247">
        <v>900079.36980678083</v>
      </c>
      <c r="AC102" s="247">
        <v>907160.11810215726</v>
      </c>
      <c r="AD102" s="247">
        <v>0</v>
      </c>
      <c r="AE102" s="196">
        <v>115945.44</v>
      </c>
      <c r="AF102" s="247">
        <v>349450.58351329935</v>
      </c>
      <c r="AG102" s="247">
        <v>3650986.2502408531</v>
      </c>
      <c r="AH102" s="71">
        <v>24316128.710688345</v>
      </c>
    </row>
    <row r="103" spans="1:34" s="258" customFormat="1" x14ac:dyDescent="0.25">
      <c r="A103" s="77">
        <v>261</v>
      </c>
      <c r="B103" s="82" t="s">
        <v>103</v>
      </c>
      <c r="C103" s="9">
        <f>INDEX(Lask_kust_IKÄRAKENNE!L$11:L$304,MATCH('Lask_kust_MUUT KRIT'!$A$14:$A$307,Lask_kust_IKÄRAKENNE!$A$11:$A$304,0),1,1)</f>
        <v>6436</v>
      </c>
      <c r="D103" s="219">
        <v>0.9912382284029031</v>
      </c>
      <c r="E103" s="11">
        <v>345</v>
      </c>
      <c r="F103" s="11">
        <v>3260</v>
      </c>
      <c r="G103" s="429">
        <f t="shared" si="8"/>
        <v>0.10582822085889571</v>
      </c>
      <c r="H103" s="112">
        <f t="shared" si="9"/>
        <v>1.0847401966492547</v>
      </c>
      <c r="I103" s="81">
        <v>0</v>
      </c>
      <c r="J103" s="299">
        <v>18</v>
      </c>
      <c r="K103" s="18">
        <v>215</v>
      </c>
      <c r="L103" s="319">
        <f t="shared" si="10"/>
        <v>3.3405842137973894E-2</v>
      </c>
      <c r="M103" s="112">
        <f t="shared" si="11"/>
        <v>3.0124763027510899E-2</v>
      </c>
      <c r="N103" s="300">
        <v>8094.39</v>
      </c>
      <c r="O103" s="433">
        <f t="shared" si="12"/>
        <v>0.79511859448333966</v>
      </c>
      <c r="P103" s="112">
        <f t="shared" si="13"/>
        <v>22.827440166592012</v>
      </c>
      <c r="Q103" s="81">
        <v>0</v>
      </c>
      <c r="R103" s="81"/>
      <c r="S103" s="18">
        <v>2098</v>
      </c>
      <c r="T103" s="18">
        <v>253</v>
      </c>
      <c r="U103" s="417">
        <f t="shared" si="14"/>
        <v>0.12059103908484271</v>
      </c>
      <c r="V103" s="431">
        <f t="shared" si="15"/>
        <v>6.5129805355357701E-2</v>
      </c>
      <c r="X103" s="125">
        <v>7515179.6823652769</v>
      </c>
      <c r="Y103" s="247">
        <v>639146.06276084785</v>
      </c>
      <c r="Z103" s="247">
        <v>0</v>
      </c>
      <c r="AA103" s="247">
        <v>0</v>
      </c>
      <c r="AB103" s="247">
        <v>384371.0588005833</v>
      </c>
      <c r="AC103" s="247">
        <v>5132066.3999999994</v>
      </c>
      <c r="AD103" s="247">
        <v>0</v>
      </c>
      <c r="AE103" s="196">
        <v>0</v>
      </c>
      <c r="AF103" s="247">
        <v>169875.03365425771</v>
      </c>
      <c r="AG103" s="247">
        <v>6325458.5552156884</v>
      </c>
      <c r="AH103" s="71">
        <v>13840638.237580966</v>
      </c>
    </row>
    <row r="104" spans="1:34" s="258" customFormat="1" x14ac:dyDescent="0.25">
      <c r="A104" s="77">
        <v>263</v>
      </c>
      <c r="B104" s="82" t="s">
        <v>104</v>
      </c>
      <c r="C104" s="9">
        <f>INDEX(Lask_kust_IKÄRAKENNE!L$11:L$304,MATCH('Lask_kust_MUUT KRIT'!$A$14:$A$307,Lask_kust_IKÄRAKENNE!$A$11:$A$304,0),1,1)</f>
        <v>8153</v>
      </c>
      <c r="D104" s="219">
        <v>1.6537560915508709</v>
      </c>
      <c r="E104" s="11">
        <v>411</v>
      </c>
      <c r="F104" s="11">
        <v>3519</v>
      </c>
      <c r="G104" s="429">
        <f t="shared" si="8"/>
        <v>0.11679454390451834</v>
      </c>
      <c r="H104" s="112">
        <f t="shared" si="9"/>
        <v>1.1971451045318957</v>
      </c>
      <c r="I104" s="81">
        <v>0</v>
      </c>
      <c r="J104" s="299">
        <v>2</v>
      </c>
      <c r="K104" s="18">
        <v>99</v>
      </c>
      <c r="L104" s="319">
        <f t="shared" si="10"/>
        <v>1.2142769532687354E-2</v>
      </c>
      <c r="M104" s="112">
        <f t="shared" si="11"/>
        <v>8.8616904222243581E-3</v>
      </c>
      <c r="N104" s="300">
        <v>1328.14</v>
      </c>
      <c r="O104" s="433">
        <f t="shared" si="12"/>
        <v>6.1386600810155549</v>
      </c>
      <c r="P104" s="112">
        <f t="shared" si="13"/>
        <v>2.9567563444416076</v>
      </c>
      <c r="Q104" s="81">
        <v>0</v>
      </c>
      <c r="R104" s="81"/>
      <c r="S104" s="18">
        <v>2092</v>
      </c>
      <c r="T104" s="18">
        <v>284</v>
      </c>
      <c r="U104" s="417">
        <f t="shared" si="14"/>
        <v>0.13575525812619502</v>
      </c>
      <c r="V104" s="431">
        <f t="shared" si="15"/>
        <v>8.0294024396710018E-2</v>
      </c>
      <c r="X104" s="125">
        <v>15883060.482179986</v>
      </c>
      <c r="Y104" s="247">
        <v>893557.66561010433</v>
      </c>
      <c r="Z104" s="247">
        <v>0</v>
      </c>
      <c r="AA104" s="247">
        <v>0</v>
      </c>
      <c r="AB104" s="247">
        <v>143233.63769595337</v>
      </c>
      <c r="AC104" s="247">
        <v>961123.54256738676</v>
      </c>
      <c r="AD104" s="247">
        <v>0</v>
      </c>
      <c r="AE104" s="196">
        <v>0</v>
      </c>
      <c r="AF104" s="247">
        <v>265298.26393411827</v>
      </c>
      <c r="AG104" s="247">
        <v>2263213.1098075625</v>
      </c>
      <c r="AH104" s="71">
        <v>18146273.59198755</v>
      </c>
    </row>
    <row r="105" spans="1:34" s="258" customFormat="1" x14ac:dyDescent="0.25">
      <c r="A105" s="77">
        <v>265</v>
      </c>
      <c r="B105" s="82" t="s">
        <v>105</v>
      </c>
      <c r="C105" s="9">
        <f>INDEX(Lask_kust_IKÄRAKENNE!L$11:L$304,MATCH('Lask_kust_MUUT KRIT'!$A$14:$A$307,Lask_kust_IKÄRAKENNE!$A$11:$A$304,0),1,1)</f>
        <v>1103</v>
      </c>
      <c r="D105" s="219">
        <v>1.6991979373914334</v>
      </c>
      <c r="E105" s="11">
        <v>46</v>
      </c>
      <c r="F105" s="11">
        <v>433</v>
      </c>
      <c r="G105" s="429">
        <f t="shared" si="8"/>
        <v>0.10623556581986143</v>
      </c>
      <c r="H105" s="112">
        <f t="shared" si="9"/>
        <v>1.0889154860897832</v>
      </c>
      <c r="I105" s="81">
        <v>0</v>
      </c>
      <c r="J105" s="299">
        <v>0</v>
      </c>
      <c r="K105" s="18">
        <v>12</v>
      </c>
      <c r="L105" s="319">
        <f t="shared" si="10"/>
        <v>1.0879419764279238E-2</v>
      </c>
      <c r="M105" s="112">
        <f t="shared" si="11"/>
        <v>7.5983406538162419E-3</v>
      </c>
      <c r="N105" s="300">
        <v>483.96</v>
      </c>
      <c r="O105" s="433">
        <f t="shared" si="12"/>
        <v>2.2791139763616828</v>
      </c>
      <c r="P105" s="112">
        <f t="shared" si="13"/>
        <v>7.9638501317464554</v>
      </c>
      <c r="Q105" s="81">
        <v>3</v>
      </c>
      <c r="R105" s="81">
        <v>89</v>
      </c>
      <c r="S105" s="18">
        <v>237</v>
      </c>
      <c r="T105" s="18">
        <v>43</v>
      </c>
      <c r="U105" s="417">
        <f t="shared" si="14"/>
        <v>0.18143459915611815</v>
      </c>
      <c r="V105" s="431">
        <f t="shared" si="15"/>
        <v>0.12597336542663315</v>
      </c>
      <c r="X105" s="125">
        <v>2207825.6527825608</v>
      </c>
      <c r="Y105" s="247">
        <v>109958.30466492618</v>
      </c>
      <c r="Z105" s="247">
        <v>0</v>
      </c>
      <c r="AA105" s="247">
        <v>0</v>
      </c>
      <c r="AB105" s="247">
        <v>16615.188702150932</v>
      </c>
      <c r="AC105" s="247">
        <v>350223.13134226244</v>
      </c>
      <c r="AD105" s="247">
        <v>0</v>
      </c>
      <c r="AE105" s="196">
        <v>25292.02</v>
      </c>
      <c r="AF105" s="247">
        <v>56310.318578295475</v>
      </c>
      <c r="AG105" s="247">
        <v>558398.96328763512</v>
      </c>
      <c r="AH105" s="71">
        <v>2766224.6160701956</v>
      </c>
    </row>
    <row r="106" spans="1:34" s="258" customFormat="1" x14ac:dyDescent="0.25">
      <c r="A106" s="77">
        <v>271</v>
      </c>
      <c r="B106" s="82" t="s">
        <v>106</v>
      </c>
      <c r="C106" s="9">
        <f>INDEX(Lask_kust_IKÄRAKENNE!L$11:L$304,MATCH('Lask_kust_MUUT KRIT'!$A$14:$A$307,Lask_kust_IKÄRAKENNE!$A$11:$A$304,0),1,1)</f>
        <v>7226</v>
      </c>
      <c r="D106" s="219">
        <v>1.175483384891969</v>
      </c>
      <c r="E106" s="11">
        <v>330</v>
      </c>
      <c r="F106" s="11">
        <v>3234</v>
      </c>
      <c r="G106" s="429">
        <f t="shared" si="8"/>
        <v>0.10204081632653061</v>
      </c>
      <c r="H106" s="112">
        <f t="shared" si="9"/>
        <v>1.0459192668076223</v>
      </c>
      <c r="I106" s="81">
        <v>0</v>
      </c>
      <c r="J106" s="299">
        <v>12</v>
      </c>
      <c r="K106" s="18">
        <v>197</v>
      </c>
      <c r="L106" s="319">
        <f t="shared" si="10"/>
        <v>2.7262662607251593E-2</v>
      </c>
      <c r="M106" s="112">
        <f t="shared" si="11"/>
        <v>2.3981583496788597E-2</v>
      </c>
      <c r="N106" s="300">
        <v>480.47</v>
      </c>
      <c r="O106" s="433">
        <f t="shared" si="12"/>
        <v>15.039440547796948</v>
      </c>
      <c r="P106" s="112">
        <f t="shared" si="13"/>
        <v>1.2068615240858778</v>
      </c>
      <c r="Q106" s="81">
        <v>0</v>
      </c>
      <c r="R106" s="81"/>
      <c r="S106" s="18">
        <v>2001</v>
      </c>
      <c r="T106" s="18">
        <v>314</v>
      </c>
      <c r="U106" s="417">
        <f t="shared" si="14"/>
        <v>0.15692153923038482</v>
      </c>
      <c r="V106" s="431">
        <f t="shared" si="15"/>
        <v>0.10146030550089982</v>
      </c>
      <c r="X106" s="125">
        <v>10005982.582412196</v>
      </c>
      <c r="Y106" s="247">
        <v>691917.74553969444</v>
      </c>
      <c r="Z106" s="247">
        <v>0</v>
      </c>
      <c r="AA106" s="247">
        <v>0</v>
      </c>
      <c r="AB106" s="247">
        <v>343547.52064527891</v>
      </c>
      <c r="AC106" s="247">
        <v>347697.55334328627</v>
      </c>
      <c r="AD106" s="247">
        <v>0</v>
      </c>
      <c r="AE106" s="196">
        <v>0</v>
      </c>
      <c r="AF106" s="247">
        <v>297117.24742111121</v>
      </c>
      <c r="AG106" s="247">
        <v>1680280.0669493708</v>
      </c>
      <c r="AH106" s="71">
        <v>11686262.649361569</v>
      </c>
    </row>
    <row r="107" spans="1:34" s="258" customFormat="1" x14ac:dyDescent="0.25">
      <c r="A107" s="77">
        <v>272</v>
      </c>
      <c r="B107" s="82" t="s">
        <v>107</v>
      </c>
      <c r="C107" s="9">
        <f>INDEX(Lask_kust_IKÄRAKENNE!L$11:L$304,MATCH('Lask_kust_MUUT KRIT'!$A$14:$A$307,Lask_kust_IKÄRAKENNE!$A$11:$A$304,0),1,1)</f>
        <v>47657</v>
      </c>
      <c r="D107" s="219">
        <v>0.99531599494281686</v>
      </c>
      <c r="E107" s="11">
        <v>1744</v>
      </c>
      <c r="F107" s="11">
        <v>21797</v>
      </c>
      <c r="G107" s="429">
        <f t="shared" si="8"/>
        <v>8.0011010689544429E-2</v>
      </c>
      <c r="H107" s="112">
        <f t="shared" si="9"/>
        <v>0.82011356484206221</v>
      </c>
      <c r="I107" s="81">
        <v>1</v>
      </c>
      <c r="J107" s="299">
        <v>6001</v>
      </c>
      <c r="K107" s="18">
        <v>1624</v>
      </c>
      <c r="L107" s="319">
        <f t="shared" si="10"/>
        <v>3.4076840757915942E-2</v>
      </c>
      <c r="M107" s="112">
        <f t="shared" si="11"/>
        <v>3.0795761647452947E-2</v>
      </c>
      <c r="N107" s="300">
        <v>1445.11</v>
      </c>
      <c r="O107" s="433">
        <f t="shared" si="12"/>
        <v>32.97811239282823</v>
      </c>
      <c r="P107" s="112">
        <f t="shared" si="13"/>
        <v>0.55038086851994539</v>
      </c>
      <c r="Q107" s="81">
        <v>0</v>
      </c>
      <c r="R107" s="81"/>
      <c r="S107" s="18">
        <v>14186</v>
      </c>
      <c r="T107" s="18">
        <v>1211</v>
      </c>
      <c r="U107" s="417">
        <f t="shared" si="14"/>
        <v>8.5365853658536592E-2</v>
      </c>
      <c r="V107" s="431">
        <f t="shared" si="15"/>
        <v>2.9904619929051586E-2</v>
      </c>
      <c r="X107" s="125">
        <v>55876986.209026009</v>
      </c>
      <c r="Y107" s="247">
        <v>3578154.1302185357</v>
      </c>
      <c r="Z107" s="247">
        <v>941549.81760000007</v>
      </c>
      <c r="AA107" s="247">
        <v>1575161.6832000001</v>
      </c>
      <c r="AB107" s="247">
        <v>2909568.96110463</v>
      </c>
      <c r="AC107" s="247">
        <v>1045770.2069055643</v>
      </c>
      <c r="AD107" s="247">
        <v>0</v>
      </c>
      <c r="AE107" s="196">
        <v>0</v>
      </c>
      <c r="AF107" s="247">
        <v>577562.1539060279</v>
      </c>
      <c r="AG107" s="247">
        <v>10627766.952934759</v>
      </c>
      <c r="AH107" s="71">
        <v>66504753.161960766</v>
      </c>
    </row>
    <row r="108" spans="1:34" s="258" customFormat="1" x14ac:dyDescent="0.25">
      <c r="A108" s="77">
        <v>273</v>
      </c>
      <c r="B108" s="82" t="s">
        <v>108</v>
      </c>
      <c r="C108" s="9">
        <f>INDEX(Lask_kust_IKÄRAKENNE!L$11:L$304,MATCH('Lask_kust_MUUT KRIT'!$A$14:$A$307,Lask_kust_IKÄRAKENNE!$A$11:$A$304,0),1,1)</f>
        <v>3834</v>
      </c>
      <c r="D108" s="219">
        <v>1.1886119748873554</v>
      </c>
      <c r="E108" s="11">
        <v>236</v>
      </c>
      <c r="F108" s="11">
        <v>1814</v>
      </c>
      <c r="G108" s="429">
        <f t="shared" si="8"/>
        <v>0.13009922822491732</v>
      </c>
      <c r="H108" s="112">
        <f t="shared" si="9"/>
        <v>1.3335182360929816</v>
      </c>
      <c r="I108" s="81">
        <v>0</v>
      </c>
      <c r="J108" s="299">
        <v>30</v>
      </c>
      <c r="K108" s="18">
        <v>56</v>
      </c>
      <c r="L108" s="319">
        <f t="shared" si="10"/>
        <v>1.4606155451225874E-2</v>
      </c>
      <c r="M108" s="112">
        <f t="shared" si="11"/>
        <v>1.1325076340762876E-2</v>
      </c>
      <c r="N108" s="300">
        <v>2559.1999999999998</v>
      </c>
      <c r="O108" s="433">
        <f t="shared" si="12"/>
        <v>1.4981244138793375</v>
      </c>
      <c r="P108" s="112">
        <f t="shared" si="13"/>
        <v>12.115497199537035</v>
      </c>
      <c r="Q108" s="81">
        <v>0</v>
      </c>
      <c r="R108" s="81"/>
      <c r="S108" s="18">
        <v>1098</v>
      </c>
      <c r="T108" s="18">
        <v>160</v>
      </c>
      <c r="U108" s="417">
        <f t="shared" si="14"/>
        <v>0.14571948998178508</v>
      </c>
      <c r="V108" s="431">
        <f t="shared" si="15"/>
        <v>9.0258256252300079E-2</v>
      </c>
      <c r="X108" s="125">
        <v>5368308.9312039455</v>
      </c>
      <c r="Y108" s="247">
        <v>468068.50136787392</v>
      </c>
      <c r="Z108" s="247">
        <v>0</v>
      </c>
      <c r="AA108" s="247">
        <v>0</v>
      </c>
      <c r="AB108" s="247">
        <v>86080.395180459338</v>
      </c>
      <c r="AC108" s="247">
        <v>1851994.0444068064</v>
      </c>
      <c r="AD108" s="247">
        <v>0</v>
      </c>
      <c r="AE108" s="196">
        <v>0</v>
      </c>
      <c r="AF108" s="247">
        <v>140240.28560104652</v>
      </c>
      <c r="AG108" s="247">
        <v>2546383.2265561861</v>
      </c>
      <c r="AH108" s="71">
        <v>7914692.1577601312</v>
      </c>
    </row>
    <row r="109" spans="1:34" s="258" customFormat="1" x14ac:dyDescent="0.25">
      <c r="A109" s="77">
        <v>275</v>
      </c>
      <c r="B109" s="82" t="s">
        <v>109</v>
      </c>
      <c r="C109" s="9">
        <f>INDEX(Lask_kust_IKÄRAKENNE!L$11:L$304,MATCH('Lask_kust_MUUT KRIT'!$A$14:$A$307,Lask_kust_IKÄRAKENNE!$A$11:$A$304,0),1,1)</f>
        <v>2698</v>
      </c>
      <c r="D109" s="219">
        <v>1.2819761865699633</v>
      </c>
      <c r="E109" s="11">
        <v>121</v>
      </c>
      <c r="F109" s="11">
        <v>1149</v>
      </c>
      <c r="G109" s="429">
        <f t="shared" si="8"/>
        <v>0.10530896431679722</v>
      </c>
      <c r="H109" s="112">
        <f t="shared" si="9"/>
        <v>1.0794178125156471</v>
      </c>
      <c r="I109" s="81">
        <v>0</v>
      </c>
      <c r="J109" s="299">
        <v>1</v>
      </c>
      <c r="K109" s="18">
        <v>26</v>
      </c>
      <c r="L109" s="319">
        <f t="shared" si="10"/>
        <v>9.6367679762787255E-3</v>
      </c>
      <c r="M109" s="112">
        <f t="shared" si="11"/>
        <v>6.355688865815729E-3</v>
      </c>
      <c r="N109" s="300">
        <v>512.92999999999995</v>
      </c>
      <c r="O109" s="433">
        <f t="shared" si="12"/>
        <v>5.2599769949115869</v>
      </c>
      <c r="P109" s="112">
        <f t="shared" si="13"/>
        <v>3.450684700422014</v>
      </c>
      <c r="Q109" s="81">
        <v>0</v>
      </c>
      <c r="R109" s="81"/>
      <c r="S109" s="18">
        <v>687</v>
      </c>
      <c r="T109" s="18">
        <v>78</v>
      </c>
      <c r="U109" s="417">
        <f t="shared" si="14"/>
        <v>0.11353711790393013</v>
      </c>
      <c r="V109" s="431">
        <f t="shared" si="15"/>
        <v>5.8075884174445126E-2</v>
      </c>
      <c r="X109" s="125">
        <v>4074433.1231088662</v>
      </c>
      <c r="Y109" s="247">
        <v>266618.25058520859</v>
      </c>
      <c r="Z109" s="247">
        <v>0</v>
      </c>
      <c r="AA109" s="247">
        <v>0</v>
      </c>
      <c r="AB109" s="247">
        <v>33995.041793656586</v>
      </c>
      <c r="AC109" s="247">
        <v>371187.59971771768</v>
      </c>
      <c r="AD109" s="247">
        <v>0</v>
      </c>
      <c r="AE109" s="196">
        <v>0</v>
      </c>
      <c r="AF109" s="247">
        <v>63499.676949805129</v>
      </c>
      <c r="AG109" s="247">
        <v>735300.56904638791</v>
      </c>
      <c r="AH109" s="71">
        <v>4809733.6921552541</v>
      </c>
    </row>
    <row r="110" spans="1:34" s="258" customFormat="1" x14ac:dyDescent="0.25">
      <c r="A110" s="77">
        <v>276</v>
      </c>
      <c r="B110" s="82" t="s">
        <v>110</v>
      </c>
      <c r="C110" s="9">
        <f>INDEX(Lask_kust_IKÄRAKENNE!L$11:L$304,MATCH('Lask_kust_MUUT KRIT'!$A$14:$A$307,Lask_kust_IKÄRAKENNE!$A$11:$A$304,0),1,1)</f>
        <v>14849</v>
      </c>
      <c r="D110" s="219">
        <v>0.81855706364629932</v>
      </c>
      <c r="E110" s="11">
        <v>703</v>
      </c>
      <c r="F110" s="11">
        <v>7254</v>
      </c>
      <c r="G110" s="429">
        <f t="shared" si="8"/>
        <v>9.6912048524951749E-2</v>
      </c>
      <c r="H110" s="112">
        <f t="shared" si="9"/>
        <v>0.9933493516328139</v>
      </c>
      <c r="I110" s="81">
        <v>0</v>
      </c>
      <c r="J110" s="299">
        <v>14</v>
      </c>
      <c r="K110" s="18">
        <v>350</v>
      </c>
      <c r="L110" s="319">
        <f t="shared" si="10"/>
        <v>2.3570610815543135E-2</v>
      </c>
      <c r="M110" s="112">
        <f t="shared" si="11"/>
        <v>2.028953170508014E-2</v>
      </c>
      <c r="N110" s="300">
        <v>799.2</v>
      </c>
      <c r="O110" s="433">
        <f t="shared" si="12"/>
        <v>18.57982982982983</v>
      </c>
      <c r="P110" s="112">
        <f t="shared" si="13"/>
        <v>0.97689388477458483</v>
      </c>
      <c r="Q110" s="81">
        <v>0</v>
      </c>
      <c r="R110" s="81"/>
      <c r="S110" s="18">
        <v>5078</v>
      </c>
      <c r="T110" s="18">
        <v>348</v>
      </c>
      <c r="U110" s="417">
        <f t="shared" si="14"/>
        <v>6.8530917684127612E-2</v>
      </c>
      <c r="V110" s="431">
        <f t="shared" si="15"/>
        <v>1.3069683954642607E-2</v>
      </c>
      <c r="X110" s="125">
        <v>14318300.021262832</v>
      </c>
      <c r="Y110" s="247">
        <v>1350384.8860253219</v>
      </c>
      <c r="Z110" s="247">
        <v>0</v>
      </c>
      <c r="AA110" s="247">
        <v>0</v>
      </c>
      <c r="AB110" s="247">
        <v>597283.11279985425</v>
      </c>
      <c r="AC110" s="247">
        <v>578350.12515236007</v>
      </c>
      <c r="AD110" s="247">
        <v>0</v>
      </c>
      <c r="AE110" s="196">
        <v>0</v>
      </c>
      <c r="AF110" s="247">
        <v>78649.512153838703</v>
      </c>
      <c r="AG110" s="247">
        <v>2604667.6361313751</v>
      </c>
      <c r="AH110" s="71">
        <v>16922967.657394208</v>
      </c>
    </row>
    <row r="111" spans="1:34" s="258" customFormat="1" x14ac:dyDescent="0.25">
      <c r="A111" s="77">
        <v>280</v>
      </c>
      <c r="B111" s="82" t="s">
        <v>111</v>
      </c>
      <c r="C111" s="9">
        <f>INDEX(Lask_kust_IKÄRAKENNE!L$11:L$304,MATCH('Lask_kust_MUUT KRIT'!$A$14:$A$307,Lask_kust_IKÄRAKENNE!$A$11:$A$304,0),1,1)</f>
        <v>2122</v>
      </c>
      <c r="D111" s="219">
        <v>0.98486468973090402</v>
      </c>
      <c r="E111" s="11">
        <v>57</v>
      </c>
      <c r="F111" s="11">
        <v>1012</v>
      </c>
      <c r="G111" s="429">
        <f t="shared" si="8"/>
        <v>5.632411067193676E-2</v>
      </c>
      <c r="H111" s="112">
        <f t="shared" si="9"/>
        <v>0.57732263086831792</v>
      </c>
      <c r="I111" s="296">
        <v>3</v>
      </c>
      <c r="J111" s="299">
        <v>1820</v>
      </c>
      <c r="K111" s="18">
        <v>232</v>
      </c>
      <c r="L111" s="319">
        <f t="shared" si="10"/>
        <v>0.10933081998114987</v>
      </c>
      <c r="M111" s="112">
        <f t="shared" si="11"/>
        <v>0.10604974087068687</v>
      </c>
      <c r="N111" s="300">
        <v>236.01</v>
      </c>
      <c r="O111" s="433">
        <f t="shared" si="12"/>
        <v>8.9911444430320753</v>
      </c>
      <c r="P111" s="112">
        <f t="shared" si="13"/>
        <v>2.018710994569707</v>
      </c>
      <c r="Q111" s="81">
        <v>0</v>
      </c>
      <c r="R111" s="81"/>
      <c r="S111" s="18">
        <v>600</v>
      </c>
      <c r="T111" s="18">
        <v>110</v>
      </c>
      <c r="U111" s="417">
        <f t="shared" si="14"/>
        <v>0.18333333333333332</v>
      </c>
      <c r="V111" s="431">
        <f t="shared" si="15"/>
        <v>0.12787209960384832</v>
      </c>
      <c r="X111" s="125">
        <v>2461882.0227553765</v>
      </c>
      <c r="Y111" s="247">
        <v>112155.94790842033</v>
      </c>
      <c r="Z111" s="247">
        <v>41923.929600000003</v>
      </c>
      <c r="AA111" s="247">
        <v>477719.424</v>
      </c>
      <c r="AB111" s="247">
        <v>446134.69275246083</v>
      </c>
      <c r="AC111" s="247">
        <v>170791.30760411473</v>
      </c>
      <c r="AD111" s="247">
        <v>0</v>
      </c>
      <c r="AE111" s="196">
        <v>0</v>
      </c>
      <c r="AF111" s="247">
        <v>109965.1107153367</v>
      </c>
      <c r="AG111" s="247">
        <v>1358690.4125803325</v>
      </c>
      <c r="AH111" s="71">
        <v>3820572.4353357088</v>
      </c>
    </row>
    <row r="112" spans="1:34" s="258" customFormat="1" x14ac:dyDescent="0.25">
      <c r="A112" s="77">
        <v>284</v>
      </c>
      <c r="B112" s="82" t="s">
        <v>112</v>
      </c>
      <c r="C112" s="9">
        <f>INDEX(Lask_kust_IKÄRAKENNE!L$11:L$304,MATCH('Lask_kust_MUUT KRIT'!$A$14:$A$307,Lask_kust_IKÄRAKENNE!$A$11:$A$304,0),1,1)</f>
        <v>2340</v>
      </c>
      <c r="D112" s="219">
        <v>1.0470161398081781</v>
      </c>
      <c r="E112" s="11">
        <v>61</v>
      </c>
      <c r="F112" s="11">
        <v>1021</v>
      </c>
      <c r="G112" s="429">
        <f t="shared" si="8"/>
        <v>5.9745347698334964E-2</v>
      </c>
      <c r="H112" s="112">
        <f t="shared" si="9"/>
        <v>0.61239034054612784</v>
      </c>
      <c r="I112" s="81">
        <v>0</v>
      </c>
      <c r="J112" s="299">
        <v>9</v>
      </c>
      <c r="K112" s="18">
        <v>97</v>
      </c>
      <c r="L112" s="319">
        <f t="shared" si="10"/>
        <v>4.1452991452991451E-2</v>
      </c>
      <c r="M112" s="112">
        <f t="shared" si="11"/>
        <v>3.8171912342528452E-2</v>
      </c>
      <c r="N112" s="300">
        <v>191.49</v>
      </c>
      <c r="O112" s="433">
        <f t="shared" si="12"/>
        <v>12.219959266802443</v>
      </c>
      <c r="P112" s="112">
        <f t="shared" si="13"/>
        <v>1.485317728531395</v>
      </c>
      <c r="Q112" s="81">
        <v>0</v>
      </c>
      <c r="R112" s="81"/>
      <c r="S112" s="18">
        <v>620</v>
      </c>
      <c r="T112" s="18">
        <v>92</v>
      </c>
      <c r="U112" s="417">
        <f t="shared" si="14"/>
        <v>0.14838709677419354</v>
      </c>
      <c r="V112" s="431">
        <f t="shared" si="15"/>
        <v>9.292586304470854E-2</v>
      </c>
      <c r="X112" s="125">
        <v>2886120.9297040394</v>
      </c>
      <c r="Y112" s="247">
        <v>131190.54548417532</v>
      </c>
      <c r="Z112" s="247">
        <v>0</v>
      </c>
      <c r="AA112" s="247">
        <v>0</v>
      </c>
      <c r="AB112" s="247">
        <v>177080.5167298578</v>
      </c>
      <c r="AC112" s="247">
        <v>138573.90573751929</v>
      </c>
      <c r="AD112" s="247">
        <v>0</v>
      </c>
      <c r="AE112" s="196">
        <v>0</v>
      </c>
      <c r="AF112" s="247">
        <v>88122.376502546686</v>
      </c>
      <c r="AG112" s="247">
        <v>534967.34445409907</v>
      </c>
      <c r="AH112" s="71">
        <v>3421088.2741581383</v>
      </c>
    </row>
    <row r="113" spans="1:34" s="258" customFormat="1" x14ac:dyDescent="0.25">
      <c r="A113" s="77">
        <v>285</v>
      </c>
      <c r="B113" s="82" t="s">
        <v>113</v>
      </c>
      <c r="C113" s="9">
        <f>INDEX(Lask_kust_IKÄRAKENNE!L$11:L$304,MATCH('Lask_kust_MUUT KRIT'!$A$14:$A$307,Lask_kust_IKÄRAKENNE!$A$11:$A$304,0),1,1)</f>
        <v>52883</v>
      </c>
      <c r="D113" s="219">
        <v>1.3992254788555842</v>
      </c>
      <c r="E113" s="11">
        <v>3504</v>
      </c>
      <c r="F113" s="11">
        <v>24053</v>
      </c>
      <c r="G113" s="429">
        <f t="shared" si="8"/>
        <v>0.14567829376792915</v>
      </c>
      <c r="H113" s="112">
        <f t="shared" si="9"/>
        <v>1.493203795233871</v>
      </c>
      <c r="I113" s="81">
        <v>0</v>
      </c>
      <c r="J113" s="299">
        <v>504</v>
      </c>
      <c r="K113" s="18">
        <v>4937</v>
      </c>
      <c r="L113" s="319">
        <f t="shared" si="10"/>
        <v>9.3357033451203594E-2</v>
      </c>
      <c r="M113" s="112">
        <f t="shared" si="11"/>
        <v>9.0075954340740602E-2</v>
      </c>
      <c r="N113" s="300">
        <v>272.02999999999997</v>
      </c>
      <c r="O113" s="433">
        <f t="shared" si="12"/>
        <v>194.4013527919715</v>
      </c>
      <c r="P113" s="112">
        <f t="shared" si="13"/>
        <v>9.3366233723363085E-2</v>
      </c>
      <c r="Q113" s="81">
        <v>3</v>
      </c>
      <c r="R113" s="81">
        <v>488</v>
      </c>
      <c r="S113" s="18">
        <v>15715</v>
      </c>
      <c r="T113" s="18">
        <v>2434</v>
      </c>
      <c r="U113" s="417">
        <f t="shared" si="14"/>
        <v>0.15488386891504932</v>
      </c>
      <c r="V113" s="431">
        <f t="shared" si="15"/>
        <v>9.9422635185564323E-2</v>
      </c>
      <c r="X113" s="125">
        <v>87166393.8960208</v>
      </c>
      <c r="Y113" s="247">
        <v>7229254.5665719481</v>
      </c>
      <c r="Z113" s="247">
        <v>0</v>
      </c>
      <c r="AA113" s="247">
        <v>0</v>
      </c>
      <c r="AB113" s="247">
        <v>9443564.7348013129</v>
      </c>
      <c r="AC113" s="247">
        <v>196857.58826976534</v>
      </c>
      <c r="AD113" s="247">
        <v>0</v>
      </c>
      <c r="AE113" s="196">
        <v>138679.84</v>
      </c>
      <c r="AF113" s="247">
        <v>2130762.7421661653</v>
      </c>
      <c r="AG113" s="247">
        <v>19139119.471809193</v>
      </c>
      <c r="AH113" s="71">
        <v>106305513.36782999</v>
      </c>
    </row>
    <row r="114" spans="1:34" s="258" customFormat="1" x14ac:dyDescent="0.25">
      <c r="A114" s="77">
        <v>286</v>
      </c>
      <c r="B114" s="82" t="s">
        <v>114</v>
      </c>
      <c r="C114" s="9">
        <f>INDEX(Lask_kust_IKÄRAKENNE!L$11:L$304,MATCH('Lask_kust_MUUT KRIT'!$A$14:$A$307,Lask_kust_IKÄRAKENNE!$A$11:$A$304,0),1,1)</f>
        <v>83177</v>
      </c>
      <c r="D114" s="219">
        <v>1.1857697949094403</v>
      </c>
      <c r="E114" s="11">
        <v>4620</v>
      </c>
      <c r="F114" s="11">
        <v>38473</v>
      </c>
      <c r="G114" s="429">
        <f t="shared" si="8"/>
        <v>0.12008421490395862</v>
      </c>
      <c r="H114" s="112">
        <f t="shared" si="9"/>
        <v>1.23086426127367</v>
      </c>
      <c r="I114" s="81">
        <v>0</v>
      </c>
      <c r="J114" s="299">
        <v>295</v>
      </c>
      <c r="K114" s="18">
        <v>3487</v>
      </c>
      <c r="L114" s="319">
        <f t="shared" si="10"/>
        <v>4.1922646885557309E-2</v>
      </c>
      <c r="M114" s="112">
        <f t="shared" si="11"/>
        <v>3.864156777509431E-2</v>
      </c>
      <c r="N114" s="300">
        <v>2558.2399999999998</v>
      </c>
      <c r="O114" s="433">
        <f t="shared" si="12"/>
        <v>32.513368565889053</v>
      </c>
      <c r="P114" s="112">
        <f t="shared" si="13"/>
        <v>0.55824797434110052</v>
      </c>
      <c r="Q114" s="81">
        <v>0</v>
      </c>
      <c r="R114" s="81"/>
      <c r="S114" s="18">
        <v>24052</v>
      </c>
      <c r="T114" s="18">
        <v>3018</v>
      </c>
      <c r="U114" s="417">
        <f t="shared" si="14"/>
        <v>0.12547813071678032</v>
      </c>
      <c r="V114" s="431">
        <f t="shared" si="15"/>
        <v>7.0016896987295324E-2</v>
      </c>
      <c r="X114" s="125">
        <v>116184696.044333</v>
      </c>
      <c r="Y114" s="247">
        <v>9372852.0742193423</v>
      </c>
      <c r="Z114" s="247">
        <v>0</v>
      </c>
      <c r="AA114" s="247">
        <v>0</v>
      </c>
      <c r="AB114" s="247">
        <v>6371900.6553117028</v>
      </c>
      <c r="AC114" s="247">
        <v>1851299.3295417584</v>
      </c>
      <c r="AD114" s="247">
        <v>0</v>
      </c>
      <c r="AE114" s="196">
        <v>0</v>
      </c>
      <c r="AF114" s="247">
        <v>2360151.3403030518</v>
      </c>
      <c r="AG114" s="247">
        <v>19956203.399375856</v>
      </c>
      <c r="AH114" s="71">
        <v>136140899.44370887</v>
      </c>
    </row>
    <row r="115" spans="1:34" s="258" customFormat="1" x14ac:dyDescent="0.25">
      <c r="A115" s="77">
        <v>287</v>
      </c>
      <c r="B115" s="82" t="s">
        <v>115</v>
      </c>
      <c r="C115" s="9">
        <f>INDEX(Lask_kust_IKÄRAKENNE!L$11:L$304,MATCH('Lask_kust_MUUT KRIT'!$A$14:$A$307,Lask_kust_IKÄRAKENNE!$A$11:$A$304,0),1,1)</f>
        <v>6596</v>
      </c>
      <c r="D115" s="219">
        <v>1.1897700391704995</v>
      </c>
      <c r="E115" s="11">
        <v>145</v>
      </c>
      <c r="F115" s="11">
        <v>2843</v>
      </c>
      <c r="G115" s="429">
        <f t="shared" si="8"/>
        <v>5.1002462187829757E-2</v>
      </c>
      <c r="H115" s="112">
        <f t="shared" si="9"/>
        <v>0.52277568699740806</v>
      </c>
      <c r="I115" s="81">
        <v>3</v>
      </c>
      <c r="J115" s="299">
        <v>3591</v>
      </c>
      <c r="K115" s="18">
        <v>278</v>
      </c>
      <c r="L115" s="319">
        <f t="shared" si="10"/>
        <v>4.2146755609460282E-2</v>
      </c>
      <c r="M115" s="112">
        <f t="shared" si="11"/>
        <v>3.8865676498997283E-2</v>
      </c>
      <c r="N115" s="300">
        <v>683.04</v>
      </c>
      <c r="O115" s="433">
        <f t="shared" si="12"/>
        <v>9.656828297025065</v>
      </c>
      <c r="P115" s="112">
        <f t="shared" si="13"/>
        <v>1.8795531599650295</v>
      </c>
      <c r="Q115" s="81">
        <v>0</v>
      </c>
      <c r="R115" s="81"/>
      <c r="S115" s="18">
        <v>1601</v>
      </c>
      <c r="T115" s="18">
        <v>250</v>
      </c>
      <c r="U115" s="417">
        <f t="shared" si="14"/>
        <v>0.1561524047470331</v>
      </c>
      <c r="V115" s="431">
        <f t="shared" si="15"/>
        <v>0.1006911710175481</v>
      </c>
      <c r="X115" s="125">
        <v>9244617.9041182287</v>
      </c>
      <c r="Y115" s="247">
        <v>315685.31289786543</v>
      </c>
      <c r="Z115" s="247">
        <v>130315.85280000001</v>
      </c>
      <c r="AA115" s="247">
        <v>942577.17119999998</v>
      </c>
      <c r="AB115" s="247">
        <v>508227.17575647106</v>
      </c>
      <c r="AC115" s="247">
        <v>494289.62648156652</v>
      </c>
      <c r="AD115" s="247">
        <v>0</v>
      </c>
      <c r="AE115" s="196">
        <v>0</v>
      </c>
      <c r="AF115" s="247">
        <v>269157.06176350586</v>
      </c>
      <c r="AG115" s="247">
        <v>2660252.2008994087</v>
      </c>
      <c r="AH115" s="71">
        <v>11904870.105017638</v>
      </c>
    </row>
    <row r="116" spans="1:34" s="258" customFormat="1" x14ac:dyDescent="0.25">
      <c r="A116" s="77">
        <v>288</v>
      </c>
      <c r="B116" s="82" t="s">
        <v>116</v>
      </c>
      <c r="C116" s="9">
        <f>INDEX(Lask_kust_IKÄRAKENNE!L$11:L$304,MATCH('Lask_kust_MUUT KRIT'!$A$14:$A$307,Lask_kust_IKÄRAKENNE!$A$11:$A$304,0),1,1)</f>
        <v>6509</v>
      </c>
      <c r="D116" s="219">
        <v>0.89265839995589635</v>
      </c>
      <c r="E116" s="11">
        <v>131</v>
      </c>
      <c r="F116" s="11">
        <v>3062</v>
      </c>
      <c r="G116" s="429">
        <f t="shared" si="8"/>
        <v>4.2782495101241019E-2</v>
      </c>
      <c r="H116" s="112">
        <f t="shared" si="9"/>
        <v>0.43852095190320878</v>
      </c>
      <c r="I116" s="81">
        <v>3</v>
      </c>
      <c r="J116" s="299">
        <v>5060</v>
      </c>
      <c r="K116" s="18">
        <v>213</v>
      </c>
      <c r="L116" s="319">
        <f t="shared" si="10"/>
        <v>3.2723920725149791E-2</v>
      </c>
      <c r="M116" s="112">
        <f t="shared" si="11"/>
        <v>2.9442841614686795E-2</v>
      </c>
      <c r="N116" s="300">
        <v>712.86</v>
      </c>
      <c r="O116" s="433">
        <f t="shared" si="12"/>
        <v>9.1308251269533987</v>
      </c>
      <c r="P116" s="112">
        <f t="shared" si="13"/>
        <v>1.98782934603954</v>
      </c>
      <c r="Q116" s="81">
        <v>0</v>
      </c>
      <c r="R116" s="81"/>
      <c r="S116" s="18">
        <v>1860</v>
      </c>
      <c r="T116" s="18">
        <v>227</v>
      </c>
      <c r="U116" s="417">
        <f t="shared" si="14"/>
        <v>0.12204301075268817</v>
      </c>
      <c r="V116" s="431">
        <f t="shared" si="15"/>
        <v>6.658177702320317E-2</v>
      </c>
      <c r="X116" s="125">
        <v>6844549.3328186311</v>
      </c>
      <c r="Y116" s="247">
        <v>261314.17479212262</v>
      </c>
      <c r="Z116" s="247">
        <v>128597.01120000001</v>
      </c>
      <c r="AA116" s="247">
        <v>1328164.9920000001</v>
      </c>
      <c r="AB116" s="247">
        <v>379931.23522420705</v>
      </c>
      <c r="AC116" s="247">
        <v>515869.20697711629</v>
      </c>
      <c r="AD116" s="247">
        <v>0</v>
      </c>
      <c r="AE116" s="196">
        <v>0</v>
      </c>
      <c r="AF116" s="247">
        <v>175631.89759535936</v>
      </c>
      <c r="AG116" s="247">
        <v>2789508.5177888055</v>
      </c>
      <c r="AH116" s="71">
        <v>9634057.8506074362</v>
      </c>
    </row>
    <row r="117" spans="1:34" s="258" customFormat="1" x14ac:dyDescent="0.25">
      <c r="A117" s="77">
        <v>290</v>
      </c>
      <c r="B117" s="82" t="s">
        <v>117</v>
      </c>
      <c r="C117" s="9">
        <f>INDEX(Lask_kust_IKÄRAKENNE!L$11:L$304,MATCH('Lask_kust_MUUT KRIT'!$A$14:$A$307,Lask_kust_IKÄRAKENNE!$A$11:$A$304,0),1,1)</f>
        <v>8329</v>
      </c>
      <c r="D117" s="219">
        <v>1.5006361769103906</v>
      </c>
      <c r="E117" s="11">
        <v>466</v>
      </c>
      <c r="F117" s="11">
        <v>3560</v>
      </c>
      <c r="G117" s="429">
        <f t="shared" si="8"/>
        <v>0.13089887640449438</v>
      </c>
      <c r="H117" s="112">
        <f t="shared" si="9"/>
        <v>1.3417146369823172</v>
      </c>
      <c r="I117" s="81">
        <v>0</v>
      </c>
      <c r="J117" s="299">
        <v>6</v>
      </c>
      <c r="K117" s="18">
        <v>174</v>
      </c>
      <c r="L117" s="319">
        <f t="shared" si="10"/>
        <v>2.0890863248889422E-2</v>
      </c>
      <c r="M117" s="112">
        <f t="shared" si="11"/>
        <v>1.7609784138426426E-2</v>
      </c>
      <c r="N117" s="300">
        <v>4806.5200000000004</v>
      </c>
      <c r="O117" s="433">
        <f t="shared" si="12"/>
        <v>1.7328545392508508</v>
      </c>
      <c r="P117" s="112">
        <f t="shared" si="13"/>
        <v>10.474348382848122</v>
      </c>
      <c r="Q117" s="81">
        <v>0</v>
      </c>
      <c r="R117" s="81"/>
      <c r="S117" s="18">
        <v>2069</v>
      </c>
      <c r="T117" s="18">
        <v>246</v>
      </c>
      <c r="U117" s="417">
        <f t="shared" si="14"/>
        <v>0.11889801836636056</v>
      </c>
      <c r="V117" s="431">
        <f t="shared" si="15"/>
        <v>6.3436784636875548E-2</v>
      </c>
      <c r="X117" s="125">
        <v>14723584.889199266</v>
      </c>
      <c r="Y117" s="247">
        <v>1023084.1779060246</v>
      </c>
      <c r="Z117" s="247">
        <v>0</v>
      </c>
      <c r="AA117" s="247">
        <v>0</v>
      </c>
      <c r="AB117" s="247">
        <v>290775.55934742984</v>
      </c>
      <c r="AC117" s="247">
        <v>3478292.5970311835</v>
      </c>
      <c r="AD117" s="247">
        <v>0</v>
      </c>
      <c r="AE117" s="196">
        <v>0</v>
      </c>
      <c r="AF117" s="247">
        <v>214125.19148701977</v>
      </c>
      <c r="AG117" s="247">
        <v>5006277.5257716579</v>
      </c>
      <c r="AH117" s="71">
        <v>19729862.414970923</v>
      </c>
    </row>
    <row r="118" spans="1:34" s="258" customFormat="1" x14ac:dyDescent="0.25">
      <c r="A118" s="77">
        <v>291</v>
      </c>
      <c r="B118" s="82" t="s">
        <v>118</v>
      </c>
      <c r="C118" s="9">
        <f>INDEX(Lask_kust_IKÄRAKENNE!L$11:L$304,MATCH('Lask_kust_MUUT KRIT'!$A$14:$A$307,Lask_kust_IKÄRAKENNE!$A$11:$A$304,0),1,1)</f>
        <v>2238</v>
      </c>
      <c r="D118" s="219">
        <v>1.5812512146103952</v>
      </c>
      <c r="E118" s="11">
        <v>94</v>
      </c>
      <c r="F118" s="11">
        <v>842</v>
      </c>
      <c r="G118" s="429">
        <f t="shared" si="8"/>
        <v>0.11163895486935867</v>
      </c>
      <c r="H118" s="112">
        <f t="shared" si="9"/>
        <v>1.1443002714764625</v>
      </c>
      <c r="I118" s="81">
        <v>0</v>
      </c>
      <c r="J118" s="299">
        <v>5</v>
      </c>
      <c r="K118" s="18">
        <v>22</v>
      </c>
      <c r="L118" s="319">
        <f t="shared" si="10"/>
        <v>9.8302055406613055E-3</v>
      </c>
      <c r="M118" s="112">
        <f t="shared" si="11"/>
        <v>6.549126430198309E-3</v>
      </c>
      <c r="N118" s="300">
        <v>660.95</v>
      </c>
      <c r="O118" s="433">
        <f t="shared" si="12"/>
        <v>3.3860352522883725</v>
      </c>
      <c r="P118" s="112">
        <f t="shared" si="13"/>
        <v>5.3604055446990904</v>
      </c>
      <c r="Q118" s="81">
        <v>3</v>
      </c>
      <c r="R118" s="81">
        <v>174</v>
      </c>
      <c r="S118" s="18">
        <v>489</v>
      </c>
      <c r="T118" s="18">
        <v>66</v>
      </c>
      <c r="U118" s="417">
        <f t="shared" si="14"/>
        <v>0.13496932515337423</v>
      </c>
      <c r="V118" s="431">
        <f t="shared" si="15"/>
        <v>7.9508091423889232E-2</v>
      </c>
      <c r="X118" s="125">
        <v>4168753.7771551199</v>
      </c>
      <c r="Y118" s="247">
        <v>234454.42389251379</v>
      </c>
      <c r="Z118" s="247">
        <v>0</v>
      </c>
      <c r="AA118" s="247">
        <v>0</v>
      </c>
      <c r="AB118" s="247">
        <v>29057.246795479405</v>
      </c>
      <c r="AC118" s="247">
        <v>478303.94797228777</v>
      </c>
      <c r="AD118" s="247">
        <v>0</v>
      </c>
      <c r="AE118" s="196">
        <v>49447.32</v>
      </c>
      <c r="AF118" s="247">
        <v>72111.603153936681</v>
      </c>
      <c r="AG118" s="247">
        <v>863374.54181421758</v>
      </c>
      <c r="AH118" s="71">
        <v>5032128.3189693373</v>
      </c>
    </row>
    <row r="119" spans="1:34" s="258" customFormat="1" x14ac:dyDescent="0.25">
      <c r="A119" s="82">
        <v>297</v>
      </c>
      <c r="B119" s="82" t="s">
        <v>119</v>
      </c>
      <c r="C119" s="9">
        <f>INDEX(Lask_kust_IKÄRAKENNE!L$11:L$304,MATCH('Lask_kust_MUUT KRIT'!$A$14:$A$307,Lask_kust_IKÄRAKENNE!$A$11:$A$304,0),1,1)</f>
        <v>118664</v>
      </c>
      <c r="D119" s="219">
        <v>1.212837970497785</v>
      </c>
      <c r="E119" s="27">
        <v>5887</v>
      </c>
      <c r="F119" s="27">
        <v>56280</v>
      </c>
      <c r="G119" s="429">
        <f t="shared" si="8"/>
        <v>0.10460199004975125</v>
      </c>
      <c r="H119" s="112">
        <f t="shared" si="9"/>
        <v>1.0721713200466494</v>
      </c>
      <c r="I119" s="81">
        <v>0</v>
      </c>
      <c r="J119" s="196">
        <v>123</v>
      </c>
      <c r="K119" s="41">
        <v>4685</v>
      </c>
      <c r="L119" s="319">
        <f t="shared" si="10"/>
        <v>3.9481224297175217E-2</v>
      </c>
      <c r="M119" s="112">
        <f t="shared" si="11"/>
        <v>3.6200145186712218E-2</v>
      </c>
      <c r="N119" s="300">
        <v>3241.03</v>
      </c>
      <c r="O119" s="433">
        <f t="shared" si="12"/>
        <v>36.613052023585091</v>
      </c>
      <c r="P119" s="112">
        <f t="shared" si="13"/>
        <v>0.49573911864056358</v>
      </c>
      <c r="Q119" s="81">
        <v>3</v>
      </c>
      <c r="R119" s="81">
        <v>822</v>
      </c>
      <c r="S119" s="18">
        <v>35668</v>
      </c>
      <c r="T119" s="18">
        <v>3394</v>
      </c>
      <c r="U119" s="417">
        <f t="shared" si="14"/>
        <v>9.5155321296400128E-2</v>
      </c>
      <c r="V119" s="431">
        <f t="shared" si="15"/>
        <v>3.9694087566915122E-2</v>
      </c>
      <c r="X119" s="125">
        <v>169538001.4088937</v>
      </c>
      <c r="Y119" s="247">
        <v>11647735.990140527</v>
      </c>
      <c r="Z119" s="247">
        <v>0</v>
      </c>
      <c r="AA119" s="247">
        <v>0</v>
      </c>
      <c r="AB119" s="247">
        <v>8516091.1548341233</v>
      </c>
      <c r="AC119" s="247">
        <v>2345408.0406938861</v>
      </c>
      <c r="AD119" s="247">
        <v>0</v>
      </c>
      <c r="AE119" s="196">
        <v>233595.96</v>
      </c>
      <c r="AF119" s="247">
        <v>1908879.646245199</v>
      </c>
      <c r="AG119" s="247">
        <v>24651710.791913737</v>
      </c>
      <c r="AH119" s="71">
        <v>194189712.20080745</v>
      </c>
    </row>
    <row r="120" spans="1:34" s="258" customFormat="1" x14ac:dyDescent="0.25">
      <c r="A120" s="77">
        <v>300</v>
      </c>
      <c r="B120" s="82" t="s">
        <v>120</v>
      </c>
      <c r="C120" s="9">
        <f>INDEX(Lask_kust_IKÄRAKENNE!L$11:L$304,MATCH('Lask_kust_MUUT KRIT'!$A$14:$A$307,Lask_kust_IKÄRAKENNE!$A$11:$A$304,0),1,1)</f>
        <v>3572</v>
      </c>
      <c r="D120" s="219">
        <v>1.5081891770763054</v>
      </c>
      <c r="E120" s="11">
        <v>74</v>
      </c>
      <c r="F120" s="11">
        <v>1542</v>
      </c>
      <c r="G120" s="429">
        <f t="shared" si="8"/>
        <v>4.7989623865110249E-2</v>
      </c>
      <c r="H120" s="112">
        <f t="shared" si="9"/>
        <v>0.49189406763222288</v>
      </c>
      <c r="I120" s="81">
        <v>0</v>
      </c>
      <c r="J120" s="299">
        <v>4</v>
      </c>
      <c r="K120" s="18">
        <v>54</v>
      </c>
      <c r="L120" s="319">
        <f t="shared" si="10"/>
        <v>1.5117581187010079E-2</v>
      </c>
      <c r="M120" s="112">
        <f t="shared" si="11"/>
        <v>1.1836502076547083E-2</v>
      </c>
      <c r="N120" s="300">
        <v>462.18</v>
      </c>
      <c r="O120" s="433">
        <f t="shared" si="12"/>
        <v>7.7285905924098834</v>
      </c>
      <c r="P120" s="112">
        <f t="shared" si="13"/>
        <v>2.3484905719729148</v>
      </c>
      <c r="Q120" s="81">
        <v>0</v>
      </c>
      <c r="R120" s="81"/>
      <c r="S120" s="18">
        <v>969</v>
      </c>
      <c r="T120" s="18">
        <v>124</v>
      </c>
      <c r="U120" s="417">
        <f t="shared" si="14"/>
        <v>0.12796697626418987</v>
      </c>
      <c r="V120" s="431">
        <f t="shared" si="15"/>
        <v>7.2505742534704876E-2</v>
      </c>
      <c r="X120" s="125">
        <v>6346182.5503285108</v>
      </c>
      <c r="Y120" s="247">
        <v>160857.52555725956</v>
      </c>
      <c r="Z120" s="247">
        <v>0</v>
      </c>
      <c r="AA120" s="247">
        <v>0</v>
      </c>
      <c r="AB120" s="247">
        <v>83819.648290193232</v>
      </c>
      <c r="AC120" s="247">
        <v>334461.78784148867</v>
      </c>
      <c r="AD120" s="247">
        <v>0</v>
      </c>
      <c r="AE120" s="196">
        <v>0</v>
      </c>
      <c r="AF120" s="247">
        <v>104958.49502846297</v>
      </c>
      <c r="AG120" s="247">
        <v>684097.45671740442</v>
      </c>
      <c r="AH120" s="71">
        <v>7030280.0070459163</v>
      </c>
    </row>
    <row r="121" spans="1:34" s="258" customFormat="1" x14ac:dyDescent="0.25">
      <c r="A121" s="77">
        <v>301</v>
      </c>
      <c r="B121" s="82" t="s">
        <v>121</v>
      </c>
      <c r="C121" s="9">
        <f>INDEX(Lask_kust_IKÄRAKENNE!L$11:L$304,MATCH('Lask_kust_MUUT KRIT'!$A$14:$A$307,Lask_kust_IKÄRAKENNE!$A$11:$A$304,0),1,1)</f>
        <v>20952</v>
      </c>
      <c r="D121" s="219">
        <v>1.383579503917554</v>
      </c>
      <c r="E121" s="11">
        <v>640</v>
      </c>
      <c r="F121" s="11">
        <v>9237</v>
      </c>
      <c r="G121" s="429">
        <f t="shared" si="8"/>
        <v>6.9286564902024464E-2</v>
      </c>
      <c r="H121" s="112">
        <f t="shared" si="9"/>
        <v>0.71018790098705276</v>
      </c>
      <c r="I121" s="81">
        <v>0</v>
      </c>
      <c r="J121" s="299">
        <v>73</v>
      </c>
      <c r="K121" s="18">
        <v>338</v>
      </c>
      <c r="L121" s="319">
        <f t="shared" si="10"/>
        <v>1.6132111492936235E-2</v>
      </c>
      <c r="M121" s="112">
        <f t="shared" si="11"/>
        <v>1.2851032382473239E-2</v>
      </c>
      <c r="N121" s="300">
        <v>1724.62</v>
      </c>
      <c r="O121" s="433">
        <f t="shared" si="12"/>
        <v>12.148763205807658</v>
      </c>
      <c r="P121" s="112">
        <f t="shared" si="13"/>
        <v>1.4940222171946198</v>
      </c>
      <c r="Q121" s="81">
        <v>0</v>
      </c>
      <c r="R121" s="81"/>
      <c r="S121" s="18">
        <v>5667</v>
      </c>
      <c r="T121" s="18">
        <v>663</v>
      </c>
      <c r="U121" s="417">
        <f t="shared" si="14"/>
        <v>0.1169931180518793</v>
      </c>
      <c r="V121" s="431">
        <f t="shared" si="15"/>
        <v>6.1531884322394294E-2</v>
      </c>
      <c r="X121" s="125">
        <v>34148756.648442939</v>
      </c>
      <c r="Y121" s="247">
        <v>1362250.8993305606</v>
      </c>
      <c r="Z121" s="247">
        <v>0</v>
      </c>
      <c r="AA121" s="247">
        <v>0</v>
      </c>
      <c r="AB121" s="247">
        <v>533795.00887349609</v>
      </c>
      <c r="AC121" s="247">
        <v>1248040.7818321609</v>
      </c>
      <c r="AD121" s="247">
        <v>0</v>
      </c>
      <c r="AE121" s="196">
        <v>0</v>
      </c>
      <c r="AF121" s="247">
        <v>522467.69250121998</v>
      </c>
      <c r="AG121" s="247">
        <v>3666554.3825374376</v>
      </c>
      <c r="AH121" s="71">
        <v>37815311.030980371</v>
      </c>
    </row>
    <row r="122" spans="1:34" s="258" customFormat="1" x14ac:dyDescent="0.25">
      <c r="A122" s="77">
        <v>304</v>
      </c>
      <c r="B122" s="82" t="s">
        <v>122</v>
      </c>
      <c r="C122" s="9">
        <f>INDEX(Lask_kust_IKÄRAKENNE!L$11:L$304,MATCH('Lask_kust_MUUT KRIT'!$A$14:$A$307,Lask_kust_IKÄRAKENNE!$A$11:$A$304,0),1,1)</f>
        <v>926</v>
      </c>
      <c r="D122" s="219">
        <v>1.1989003501297295</v>
      </c>
      <c r="E122" s="11">
        <v>36</v>
      </c>
      <c r="F122" s="11">
        <v>362</v>
      </c>
      <c r="G122" s="429">
        <f t="shared" si="8"/>
        <v>9.9447513812154692E-2</v>
      </c>
      <c r="H122" s="112">
        <f t="shared" si="9"/>
        <v>1.0193378931760473</v>
      </c>
      <c r="I122" s="81">
        <v>0</v>
      </c>
      <c r="J122" s="299">
        <v>12</v>
      </c>
      <c r="K122" s="18">
        <v>27</v>
      </c>
      <c r="L122" s="319">
        <f t="shared" si="10"/>
        <v>2.9157667386609073E-2</v>
      </c>
      <c r="M122" s="112">
        <f t="shared" si="11"/>
        <v>2.5876588276146077E-2</v>
      </c>
      <c r="N122" s="300">
        <v>165.81</v>
      </c>
      <c r="O122" s="433">
        <f t="shared" si="12"/>
        <v>5.5847053856824074</v>
      </c>
      <c r="P122" s="112">
        <f t="shared" si="13"/>
        <v>3.2500411189900795</v>
      </c>
      <c r="Q122" s="81">
        <v>1</v>
      </c>
      <c r="R122" s="81"/>
      <c r="S122" s="18">
        <v>221</v>
      </c>
      <c r="T122" s="18">
        <v>35</v>
      </c>
      <c r="U122" s="417">
        <f t="shared" si="14"/>
        <v>0.15837104072398189</v>
      </c>
      <c r="V122" s="431">
        <f t="shared" si="15"/>
        <v>0.10290980699449689</v>
      </c>
      <c r="X122" s="125">
        <v>1307794.0711313128</v>
      </c>
      <c r="Y122" s="247">
        <v>86414.675695367361</v>
      </c>
      <c r="Z122" s="247">
        <v>0</v>
      </c>
      <c r="AA122" s="247">
        <v>0</v>
      </c>
      <c r="AB122" s="247">
        <v>47503.871757200155</v>
      </c>
      <c r="AC122" s="247">
        <v>119990.28309748851</v>
      </c>
      <c r="AD122" s="247">
        <v>359723.22000000003</v>
      </c>
      <c r="AE122" s="196">
        <v>0</v>
      </c>
      <c r="AF122" s="247">
        <v>38619.04148227816</v>
      </c>
      <c r="AG122" s="247">
        <v>652251.09203233419</v>
      </c>
      <c r="AH122" s="71">
        <v>1960045.1631636471</v>
      </c>
    </row>
    <row r="123" spans="1:34" s="258" customFormat="1" x14ac:dyDescent="0.25">
      <c r="A123" s="77">
        <v>305</v>
      </c>
      <c r="B123" s="82" t="s">
        <v>123</v>
      </c>
      <c r="C123" s="9">
        <f>INDEX(Lask_kust_IKÄRAKENNE!L$11:L$304,MATCH('Lask_kust_MUUT KRIT'!$A$14:$A$307,Lask_kust_IKÄRAKENNE!$A$11:$A$304,0),1,1)</f>
        <v>15207</v>
      </c>
      <c r="D123" s="219">
        <v>1.3869847801743731</v>
      </c>
      <c r="E123" s="11">
        <v>637</v>
      </c>
      <c r="F123" s="11">
        <v>6674</v>
      </c>
      <c r="G123" s="429">
        <f t="shared" si="8"/>
        <v>9.5445010488462698E-2</v>
      </c>
      <c r="H123" s="112">
        <f t="shared" si="9"/>
        <v>0.97831219882727938</v>
      </c>
      <c r="I123" s="81">
        <v>0</v>
      </c>
      <c r="J123" s="299">
        <v>35</v>
      </c>
      <c r="K123" s="18">
        <v>285</v>
      </c>
      <c r="L123" s="319">
        <f t="shared" si="10"/>
        <v>1.874136910633261E-2</v>
      </c>
      <c r="M123" s="112">
        <f t="shared" si="11"/>
        <v>1.5460289995869615E-2</v>
      </c>
      <c r="N123" s="300">
        <v>4978.3</v>
      </c>
      <c r="O123" s="433">
        <f t="shared" si="12"/>
        <v>3.0546572123013878</v>
      </c>
      <c r="P123" s="112">
        <f t="shared" si="13"/>
        <v>5.9419178256137348</v>
      </c>
      <c r="Q123" s="81">
        <v>0</v>
      </c>
      <c r="R123" s="81"/>
      <c r="S123" s="18">
        <v>4127</v>
      </c>
      <c r="T123" s="18">
        <v>417</v>
      </c>
      <c r="U123" s="417">
        <f t="shared" si="14"/>
        <v>0.10104191906954205</v>
      </c>
      <c r="V123" s="431">
        <f t="shared" si="15"/>
        <v>4.5580685340057041E-2</v>
      </c>
      <c r="X123" s="125">
        <v>24846231.756387573</v>
      </c>
      <c r="Y123" s="247">
        <v>1362007.0747727074</v>
      </c>
      <c r="Z123" s="247">
        <v>0</v>
      </c>
      <c r="AA123" s="247">
        <v>0</v>
      </c>
      <c r="AB123" s="247">
        <v>466092.57786365296</v>
      </c>
      <c r="AC123" s="247">
        <v>3602603.1381956884</v>
      </c>
      <c r="AD123" s="247">
        <v>0</v>
      </c>
      <c r="AE123" s="196">
        <v>0</v>
      </c>
      <c r="AF123" s="247">
        <v>280904.13802164141</v>
      </c>
      <c r="AG123" s="247">
        <v>5711606.9288536897</v>
      </c>
      <c r="AH123" s="71">
        <v>30557838.685241263</v>
      </c>
    </row>
    <row r="124" spans="1:34" s="258" customFormat="1" x14ac:dyDescent="0.25">
      <c r="A124" s="77">
        <v>309</v>
      </c>
      <c r="B124" s="82" t="s">
        <v>124</v>
      </c>
      <c r="C124" s="9">
        <f>INDEX(Lask_kust_IKÄRAKENNE!L$11:L$304,MATCH('Lask_kust_MUUT KRIT'!$A$14:$A$307,Lask_kust_IKÄRAKENNE!$A$11:$A$304,0),1,1)</f>
        <v>6803</v>
      </c>
      <c r="D124" s="219">
        <v>1.4120603382458949</v>
      </c>
      <c r="E124" s="11">
        <v>429</v>
      </c>
      <c r="F124" s="11">
        <v>2721</v>
      </c>
      <c r="G124" s="429">
        <f t="shared" si="8"/>
        <v>0.15766262403528114</v>
      </c>
      <c r="H124" s="112">
        <f t="shared" si="9"/>
        <v>1.616043286112681</v>
      </c>
      <c r="I124" s="81">
        <v>0</v>
      </c>
      <c r="J124" s="299">
        <v>10</v>
      </c>
      <c r="K124" s="18">
        <v>239</v>
      </c>
      <c r="L124" s="319">
        <f t="shared" si="10"/>
        <v>3.5131559606056149E-2</v>
      </c>
      <c r="M124" s="112">
        <f t="shared" si="11"/>
        <v>3.185048049559315E-2</v>
      </c>
      <c r="N124" s="300">
        <v>445.82</v>
      </c>
      <c r="O124" s="433">
        <f t="shared" si="12"/>
        <v>15.259521780090619</v>
      </c>
      <c r="P124" s="112">
        <f t="shared" si="13"/>
        <v>1.1894555021111144</v>
      </c>
      <c r="Q124" s="81">
        <v>0</v>
      </c>
      <c r="R124" s="81"/>
      <c r="S124" s="18">
        <v>1703</v>
      </c>
      <c r="T124" s="18">
        <v>231</v>
      </c>
      <c r="U124" s="417">
        <f t="shared" si="14"/>
        <v>0.13564298297122723</v>
      </c>
      <c r="V124" s="431">
        <f t="shared" si="15"/>
        <v>8.0181749241742234E-2</v>
      </c>
      <c r="X124" s="125">
        <v>11316158.35472028</v>
      </c>
      <c r="Y124" s="247">
        <v>1006495.4336251192</v>
      </c>
      <c r="Z124" s="247">
        <v>0</v>
      </c>
      <c r="AA124" s="247">
        <v>0</v>
      </c>
      <c r="AB124" s="247">
        <v>429563.59150565066</v>
      </c>
      <c r="AC124" s="247">
        <v>322622.68868296436</v>
      </c>
      <c r="AD124" s="247">
        <v>0</v>
      </c>
      <c r="AE124" s="196">
        <v>0</v>
      </c>
      <c r="AF124" s="247">
        <v>221059.78211151063</v>
      </c>
      <c r="AG124" s="247">
        <v>1979741.4959252446</v>
      </c>
      <c r="AH124" s="71">
        <v>13295899.850645524</v>
      </c>
    </row>
    <row r="125" spans="1:34" s="258" customFormat="1" x14ac:dyDescent="0.25">
      <c r="A125" s="77">
        <v>312</v>
      </c>
      <c r="B125" s="82" t="s">
        <v>125</v>
      </c>
      <c r="C125" s="9">
        <f>INDEX(Lask_kust_IKÄRAKENNE!L$11:L$304,MATCH('Lask_kust_MUUT KRIT'!$A$14:$A$307,Lask_kust_IKÄRAKENNE!$A$11:$A$304,0),1,1)</f>
        <v>1343</v>
      </c>
      <c r="D125" s="219">
        <v>1.3630466424887788</v>
      </c>
      <c r="E125" s="11">
        <v>54</v>
      </c>
      <c r="F125" s="11">
        <v>557</v>
      </c>
      <c r="G125" s="429">
        <f t="shared" si="8"/>
        <v>9.6947935368043081E-2</v>
      </c>
      <c r="H125" s="112">
        <f t="shared" si="9"/>
        <v>0.99371719209083231</v>
      </c>
      <c r="I125" s="81">
        <v>0</v>
      </c>
      <c r="J125" s="299">
        <v>1</v>
      </c>
      <c r="K125" s="18">
        <v>21</v>
      </c>
      <c r="L125" s="319">
        <f t="shared" si="10"/>
        <v>1.5636634400595682E-2</v>
      </c>
      <c r="M125" s="112">
        <f t="shared" si="11"/>
        <v>1.2355555290132686E-2</v>
      </c>
      <c r="N125" s="300">
        <v>448.2</v>
      </c>
      <c r="O125" s="433">
        <f t="shared" si="12"/>
        <v>2.9964301651048642</v>
      </c>
      <c r="P125" s="112">
        <f t="shared" si="13"/>
        <v>6.0573819981811496</v>
      </c>
      <c r="Q125" s="81">
        <v>0</v>
      </c>
      <c r="R125" s="81"/>
      <c r="S125" s="18">
        <v>299</v>
      </c>
      <c r="T125" s="18">
        <v>53</v>
      </c>
      <c r="U125" s="417">
        <f t="shared" si="14"/>
        <v>0.17725752508361203</v>
      </c>
      <c r="V125" s="431">
        <f t="shared" si="15"/>
        <v>0.12179629135412703</v>
      </c>
      <c r="X125" s="125">
        <v>2156413.3929359424</v>
      </c>
      <c r="Y125" s="247">
        <v>122179.16840093477</v>
      </c>
      <c r="Z125" s="247">
        <v>0</v>
      </c>
      <c r="AA125" s="247">
        <v>0</v>
      </c>
      <c r="AB125" s="247">
        <v>32896.469135982501</v>
      </c>
      <c r="AC125" s="247">
        <v>324345.00261922891</v>
      </c>
      <c r="AD125" s="247">
        <v>0</v>
      </c>
      <c r="AE125" s="196">
        <v>0</v>
      </c>
      <c r="AF125" s="247">
        <v>66289.358640895036</v>
      </c>
      <c r="AG125" s="247">
        <v>545709.99879704113</v>
      </c>
      <c r="AH125" s="71">
        <v>2702123.3917329838</v>
      </c>
    </row>
    <row r="126" spans="1:34" s="258" customFormat="1" x14ac:dyDescent="0.25">
      <c r="A126" s="77">
        <v>316</v>
      </c>
      <c r="B126" s="82" t="s">
        <v>126</v>
      </c>
      <c r="C126" s="9">
        <f>INDEX(Lask_kust_IKÄRAKENNE!L$11:L$304,MATCH('Lask_kust_MUUT KRIT'!$A$14:$A$307,Lask_kust_IKÄRAKENNE!$A$11:$A$304,0),1,1)</f>
        <v>4451</v>
      </c>
      <c r="D126" s="219">
        <v>1.0340095907477354</v>
      </c>
      <c r="E126" s="11">
        <v>214</v>
      </c>
      <c r="F126" s="11">
        <v>2074</v>
      </c>
      <c r="G126" s="429">
        <f t="shared" si="8"/>
        <v>0.10318225650916105</v>
      </c>
      <c r="H126" s="112">
        <f t="shared" si="9"/>
        <v>1.0576190387410536</v>
      </c>
      <c r="I126" s="81">
        <v>0</v>
      </c>
      <c r="J126" s="299">
        <v>20</v>
      </c>
      <c r="K126" s="18">
        <v>151</v>
      </c>
      <c r="L126" s="319">
        <f t="shared" si="10"/>
        <v>3.3924960682992583E-2</v>
      </c>
      <c r="M126" s="112">
        <f t="shared" si="11"/>
        <v>3.0643881572529588E-2</v>
      </c>
      <c r="N126" s="300">
        <v>256.49</v>
      </c>
      <c r="O126" s="433">
        <f t="shared" si="12"/>
        <v>17.353503060548167</v>
      </c>
      <c r="P126" s="112">
        <f t="shared" si="13"/>
        <v>1.045928425954352</v>
      </c>
      <c r="Q126" s="81">
        <v>0</v>
      </c>
      <c r="R126" s="81"/>
      <c r="S126" s="18">
        <v>1330</v>
      </c>
      <c r="T126" s="18">
        <v>263</v>
      </c>
      <c r="U126" s="417">
        <f t="shared" si="14"/>
        <v>0.19774436090225564</v>
      </c>
      <c r="V126" s="431">
        <f t="shared" si="15"/>
        <v>0.14228312717277064</v>
      </c>
      <c r="X126" s="125">
        <v>5421599.7389566051</v>
      </c>
      <c r="Y126" s="247">
        <v>430968.17735850514</v>
      </c>
      <c r="Z126" s="247">
        <v>0</v>
      </c>
      <c r="AA126" s="247">
        <v>0</v>
      </c>
      <c r="AB126" s="247">
        <v>270403.54125410138</v>
      </c>
      <c r="AC126" s="247">
        <v>185611.89139180284</v>
      </c>
      <c r="AD126" s="247">
        <v>0</v>
      </c>
      <c r="AE126" s="196">
        <v>0</v>
      </c>
      <c r="AF126" s="247">
        <v>256652.04918538281</v>
      </c>
      <c r="AG126" s="247">
        <v>1143635.6591897921</v>
      </c>
      <c r="AH126" s="71">
        <v>6565235.3981463974</v>
      </c>
    </row>
    <row r="127" spans="1:34" s="258" customFormat="1" x14ac:dyDescent="0.25">
      <c r="A127" s="77">
        <v>317</v>
      </c>
      <c r="B127" s="82" t="s">
        <v>127</v>
      </c>
      <c r="C127" s="9">
        <f>INDEX(Lask_kust_IKÄRAKENNE!L$11:L$304,MATCH('Lask_kust_MUUT KRIT'!$A$14:$A$307,Lask_kust_IKÄRAKENNE!$A$11:$A$304,0),1,1)</f>
        <v>2613</v>
      </c>
      <c r="D127" s="219">
        <v>1.552811757817306</v>
      </c>
      <c r="E127" s="11">
        <v>97</v>
      </c>
      <c r="F127" s="11">
        <v>1032</v>
      </c>
      <c r="G127" s="429">
        <f t="shared" si="8"/>
        <v>9.3992248062015504E-2</v>
      </c>
      <c r="H127" s="112">
        <f t="shared" si="9"/>
        <v>0.9634213711505093</v>
      </c>
      <c r="I127" s="81">
        <v>0</v>
      </c>
      <c r="J127" s="299">
        <v>2</v>
      </c>
      <c r="K127" s="18">
        <v>24</v>
      </c>
      <c r="L127" s="319">
        <f t="shared" si="10"/>
        <v>9.1848450057405284E-3</v>
      </c>
      <c r="M127" s="112">
        <f t="shared" si="11"/>
        <v>5.9037658952775319E-3</v>
      </c>
      <c r="N127" s="300">
        <v>695.97</v>
      </c>
      <c r="O127" s="433">
        <f t="shared" si="12"/>
        <v>3.7544721755248069</v>
      </c>
      <c r="P127" s="112">
        <f t="shared" si="13"/>
        <v>4.834373859323132</v>
      </c>
      <c r="Q127" s="81">
        <v>0</v>
      </c>
      <c r="R127" s="81"/>
      <c r="S127" s="18">
        <v>660</v>
      </c>
      <c r="T127" s="18">
        <v>105</v>
      </c>
      <c r="U127" s="417">
        <f t="shared" si="14"/>
        <v>0.15909090909090909</v>
      </c>
      <c r="V127" s="431">
        <f t="shared" si="15"/>
        <v>0.10362967536142409</v>
      </c>
      <c r="X127" s="125">
        <v>4779731.6111020586</v>
      </c>
      <c r="Y127" s="247">
        <v>230469.80491983049</v>
      </c>
      <c r="Z127" s="247">
        <v>0</v>
      </c>
      <c r="AA127" s="247">
        <v>0</v>
      </c>
      <c r="AB127" s="247">
        <v>30582.961848341238</v>
      </c>
      <c r="AC127" s="247">
        <v>503646.56732018024</v>
      </c>
      <c r="AD127" s="247">
        <v>0</v>
      </c>
      <c r="AE127" s="196">
        <v>0</v>
      </c>
      <c r="AF127" s="247">
        <v>109738.0623252045</v>
      </c>
      <c r="AG127" s="247">
        <v>874437.39641355653</v>
      </c>
      <c r="AH127" s="71">
        <v>5654169.0075156149</v>
      </c>
    </row>
    <row r="128" spans="1:34" s="258" customFormat="1" x14ac:dyDescent="0.25">
      <c r="A128" s="77">
        <v>320</v>
      </c>
      <c r="B128" s="82" t="s">
        <v>128</v>
      </c>
      <c r="C128" s="9">
        <f>INDEX(Lask_kust_IKÄRAKENNE!L$11:L$304,MATCH('Lask_kust_MUUT KRIT'!$A$14:$A$307,Lask_kust_IKÄRAKENNE!$A$11:$A$304,0),1,1)</f>
        <v>7370</v>
      </c>
      <c r="D128" s="219">
        <v>1.4179934417739828</v>
      </c>
      <c r="E128" s="11">
        <v>395</v>
      </c>
      <c r="F128" s="11">
        <v>3034</v>
      </c>
      <c r="G128" s="429">
        <f t="shared" si="8"/>
        <v>0.13019116677653264</v>
      </c>
      <c r="H128" s="112">
        <f t="shared" si="9"/>
        <v>1.3344606070574507</v>
      </c>
      <c r="I128" s="81">
        <v>0</v>
      </c>
      <c r="J128" s="299">
        <v>1</v>
      </c>
      <c r="K128" s="18">
        <v>96</v>
      </c>
      <c r="L128" s="319">
        <f t="shared" si="10"/>
        <v>1.3025780189959294E-2</v>
      </c>
      <c r="M128" s="112">
        <f t="shared" si="11"/>
        <v>9.7447010794962964E-3</v>
      </c>
      <c r="N128" s="300">
        <v>3504.13</v>
      </c>
      <c r="O128" s="433">
        <f t="shared" si="12"/>
        <v>2.1032324713980359</v>
      </c>
      <c r="P128" s="112">
        <f t="shared" si="13"/>
        <v>8.6298221369929564</v>
      </c>
      <c r="Q128" s="81">
        <v>0</v>
      </c>
      <c r="R128" s="81"/>
      <c r="S128" s="18">
        <v>1675</v>
      </c>
      <c r="T128" s="18">
        <v>183</v>
      </c>
      <c r="U128" s="417">
        <f t="shared" si="14"/>
        <v>0.10925373134328359</v>
      </c>
      <c r="V128" s="431">
        <f t="shared" si="15"/>
        <v>5.3792497613798583E-2</v>
      </c>
      <c r="X128" s="125">
        <v>12310820.542399872</v>
      </c>
      <c r="Y128" s="247">
        <v>900391.93140592787</v>
      </c>
      <c r="Z128" s="247">
        <v>0</v>
      </c>
      <c r="AA128" s="247">
        <v>0</v>
      </c>
      <c r="AB128" s="247">
        <v>142379.35290557783</v>
      </c>
      <c r="AC128" s="247">
        <v>2535803.3333960706</v>
      </c>
      <c r="AD128" s="247">
        <v>0</v>
      </c>
      <c r="AE128" s="196">
        <v>0</v>
      </c>
      <c r="AF128" s="247">
        <v>160665.61368647427</v>
      </c>
      <c r="AG128" s="247">
        <v>3739240.2313940506</v>
      </c>
      <c r="AH128" s="71">
        <v>16050060.773793923</v>
      </c>
    </row>
    <row r="129" spans="1:34" s="258" customFormat="1" x14ac:dyDescent="0.25">
      <c r="A129" s="77">
        <v>322</v>
      </c>
      <c r="B129" s="82" t="s">
        <v>129</v>
      </c>
      <c r="C129" s="9">
        <f>INDEX(Lask_kust_IKÄRAKENNE!L$11:L$304,MATCH('Lask_kust_MUUT KRIT'!$A$14:$A$307,Lask_kust_IKÄRAKENNE!$A$11:$A$304,0),1,1)</f>
        <v>6724</v>
      </c>
      <c r="D129" s="219">
        <v>1.0144780685633363</v>
      </c>
      <c r="E129" s="11">
        <v>230</v>
      </c>
      <c r="F129" s="11">
        <v>2854</v>
      </c>
      <c r="G129" s="429">
        <f t="shared" si="8"/>
        <v>8.0588647512263495E-2</v>
      </c>
      <c r="H129" s="112">
        <f t="shared" si="9"/>
        <v>0.8260343473666365</v>
      </c>
      <c r="I129" s="81">
        <v>3</v>
      </c>
      <c r="J129" s="299">
        <v>4604</v>
      </c>
      <c r="K129" s="18">
        <v>222</v>
      </c>
      <c r="L129" s="319">
        <f t="shared" si="10"/>
        <v>3.301606186793575E-2</v>
      </c>
      <c r="M129" s="112">
        <f t="shared" si="11"/>
        <v>2.9734982757472755E-2</v>
      </c>
      <c r="N129" s="300">
        <v>686.84</v>
      </c>
      <c r="O129" s="433">
        <f t="shared" si="12"/>
        <v>9.7897618076990263</v>
      </c>
      <c r="P129" s="112">
        <f t="shared" si="13"/>
        <v>1.8540310272553251</v>
      </c>
      <c r="Q129" s="81">
        <v>1</v>
      </c>
      <c r="R129" s="81"/>
      <c r="S129" s="18">
        <v>1849</v>
      </c>
      <c r="T129" s="18">
        <v>332</v>
      </c>
      <c r="U129" s="417">
        <f t="shared" si="14"/>
        <v>0.17955651703623579</v>
      </c>
      <c r="V129" s="431">
        <f t="shared" si="15"/>
        <v>0.12409528330675079</v>
      </c>
      <c r="X129" s="125">
        <v>8035550.9278974105</v>
      </c>
      <c r="Y129" s="247">
        <v>508492.04082751833</v>
      </c>
      <c r="Z129" s="247">
        <v>132844.72320000001</v>
      </c>
      <c r="AA129" s="247">
        <v>1208472.6528</v>
      </c>
      <c r="AB129" s="247">
        <v>396375.13332118117</v>
      </c>
      <c r="AC129" s="247">
        <v>497039.53948904772</v>
      </c>
      <c r="AD129" s="247">
        <v>2612072.2800000003</v>
      </c>
      <c r="AE129" s="196">
        <v>0</v>
      </c>
      <c r="AF129" s="247">
        <v>338155.70574469812</v>
      </c>
      <c r="AG129" s="247">
        <v>5693452.075382445</v>
      </c>
      <c r="AH129" s="71">
        <v>13729003.003279857</v>
      </c>
    </row>
    <row r="130" spans="1:34" s="432" customFormat="1" x14ac:dyDescent="0.25">
      <c r="A130" s="82">
        <v>398</v>
      </c>
      <c r="B130" s="82" t="s">
        <v>130</v>
      </c>
      <c r="C130" s="9">
        <f>INDEX(Lask_kust_IKÄRAKENNE!L$11:L$304,MATCH('Lask_kust_MUUT KRIT'!$A$14:$A$307,Lask_kust_IKÄRAKENNE!$A$11:$A$304,0),1,1)</f>
        <v>119951</v>
      </c>
      <c r="D130" s="393">
        <v>1.0690184499254629</v>
      </c>
      <c r="E130" s="27">
        <v>7978</v>
      </c>
      <c r="F130" s="27">
        <v>56791</v>
      </c>
      <c r="G130" s="429">
        <f t="shared" si="8"/>
        <v>0.14048000563469565</v>
      </c>
      <c r="H130" s="112">
        <f t="shared" si="9"/>
        <v>1.4399212960468006</v>
      </c>
      <c r="I130" s="108">
        <v>0</v>
      </c>
      <c r="J130" s="196">
        <v>453</v>
      </c>
      <c r="K130" s="41">
        <v>8313</v>
      </c>
      <c r="L130" s="319">
        <f t="shared" si="10"/>
        <v>6.930329884702921E-2</v>
      </c>
      <c r="M130" s="112">
        <f t="shared" si="11"/>
        <v>6.6022219736566218E-2</v>
      </c>
      <c r="N130" s="301">
        <v>459.48</v>
      </c>
      <c r="O130" s="433">
        <f t="shared" si="12"/>
        <v>261.0581526943501</v>
      </c>
      <c r="P130" s="112">
        <f t="shared" si="13"/>
        <v>6.9526739362796366E-2</v>
      </c>
      <c r="Q130" s="108">
        <v>0</v>
      </c>
      <c r="R130" s="108"/>
      <c r="S130" s="41">
        <v>36289</v>
      </c>
      <c r="T130" s="41">
        <v>5650</v>
      </c>
      <c r="U130" s="417">
        <f t="shared" si="14"/>
        <v>0.15569456309074375</v>
      </c>
      <c r="V130" s="431">
        <f t="shared" si="15"/>
        <v>0.10023332936125876</v>
      </c>
      <c r="W130" s="258"/>
      <c r="X130" s="125">
        <v>151054742.19849685</v>
      </c>
      <c r="Y130" s="247">
        <v>15812515.94343215</v>
      </c>
      <c r="Z130" s="247">
        <v>0</v>
      </c>
      <c r="AA130" s="247">
        <v>0</v>
      </c>
      <c r="AB130" s="247">
        <v>15700193.317535548</v>
      </c>
      <c r="AC130" s="247">
        <v>332507.90228354157</v>
      </c>
      <c r="AD130" s="247">
        <v>0</v>
      </c>
      <c r="AE130" s="196">
        <v>0</v>
      </c>
      <c r="AF130" s="247">
        <v>4872476.6794394562</v>
      </c>
      <c r="AG130" s="247">
        <v>36717693.842690699</v>
      </c>
      <c r="AH130" s="71">
        <v>187772436.04118755</v>
      </c>
    </row>
    <row r="131" spans="1:34" s="258" customFormat="1" x14ac:dyDescent="0.25">
      <c r="A131" s="77">
        <v>399</v>
      </c>
      <c r="B131" s="82" t="s">
        <v>131</v>
      </c>
      <c r="C131" s="9">
        <f>INDEX(Lask_kust_IKÄRAKENNE!L$11:L$304,MATCH('Lask_kust_MUUT KRIT'!$A$14:$A$307,Lask_kust_IKÄRAKENNE!$A$11:$A$304,0),1,1)</f>
        <v>8058</v>
      </c>
      <c r="D131" s="219">
        <v>0.95978062974442857</v>
      </c>
      <c r="E131" s="11">
        <v>234</v>
      </c>
      <c r="F131" s="11">
        <v>3789</v>
      </c>
      <c r="G131" s="429">
        <f t="shared" si="8"/>
        <v>6.1757719714964368E-2</v>
      </c>
      <c r="H131" s="112">
        <f t="shared" si="9"/>
        <v>0.63301717145506442</v>
      </c>
      <c r="I131" s="81">
        <v>0</v>
      </c>
      <c r="J131" s="299">
        <v>93</v>
      </c>
      <c r="K131" s="18">
        <v>109</v>
      </c>
      <c r="L131" s="319">
        <f t="shared" si="10"/>
        <v>1.352692975924547E-2</v>
      </c>
      <c r="M131" s="112">
        <f t="shared" si="11"/>
        <v>1.0245850648782473E-2</v>
      </c>
      <c r="N131" s="300">
        <v>505.16</v>
      </c>
      <c r="O131" s="433">
        <f t="shared" si="12"/>
        <v>15.951381740438672</v>
      </c>
      <c r="P131" s="112">
        <f t="shared" si="13"/>
        <v>1.1378651979031646</v>
      </c>
      <c r="Q131" s="81">
        <v>0</v>
      </c>
      <c r="R131" s="81"/>
      <c r="S131" s="18">
        <v>2577</v>
      </c>
      <c r="T131" s="18">
        <v>217</v>
      </c>
      <c r="U131" s="417">
        <f t="shared" si="14"/>
        <v>8.4206441598758244E-2</v>
      </c>
      <c r="V131" s="431">
        <f t="shared" si="15"/>
        <v>2.8745207869273239E-2</v>
      </c>
      <c r="X131" s="125">
        <v>9110548.7064581532</v>
      </c>
      <c r="Y131" s="247">
        <v>466983.03425239841</v>
      </c>
      <c r="Z131" s="247">
        <v>0</v>
      </c>
      <c r="AA131" s="247">
        <v>0</v>
      </c>
      <c r="AB131" s="247">
        <v>163676.484815895</v>
      </c>
      <c r="AC131" s="247">
        <v>365564.75127873657</v>
      </c>
      <c r="AD131" s="247">
        <v>0</v>
      </c>
      <c r="AE131" s="196">
        <v>0</v>
      </c>
      <c r="AF131" s="247">
        <v>93869.921939397274</v>
      </c>
      <c r="AG131" s="247">
        <v>1090094.1922864271</v>
      </c>
      <c r="AH131" s="71">
        <v>10200642.898744579</v>
      </c>
    </row>
    <row r="132" spans="1:34" s="258" customFormat="1" x14ac:dyDescent="0.25">
      <c r="A132" s="77">
        <v>400</v>
      </c>
      <c r="B132" s="82" t="s">
        <v>132</v>
      </c>
      <c r="C132" s="9">
        <f>INDEX(Lask_kust_IKÄRAKENNE!L$11:L$304,MATCH('Lask_kust_MUUT KRIT'!$A$14:$A$307,Lask_kust_IKÄRAKENNE!$A$11:$A$304,0),1,1)</f>
        <v>8647</v>
      </c>
      <c r="D132" s="219">
        <v>1.0492576192196394</v>
      </c>
      <c r="E132" s="11">
        <v>179</v>
      </c>
      <c r="F132" s="11">
        <v>3907</v>
      </c>
      <c r="G132" s="429">
        <f t="shared" si="8"/>
        <v>4.5815203480931661E-2</v>
      </c>
      <c r="H132" s="112">
        <f t="shared" si="9"/>
        <v>0.46960623952749703</v>
      </c>
      <c r="I132" s="81">
        <v>0</v>
      </c>
      <c r="J132" s="299">
        <v>36</v>
      </c>
      <c r="K132" s="18">
        <v>584</v>
      </c>
      <c r="L132" s="319">
        <f t="shared" si="10"/>
        <v>6.7537874407308893E-2</v>
      </c>
      <c r="M132" s="112">
        <f t="shared" si="11"/>
        <v>6.4256795296845901E-2</v>
      </c>
      <c r="N132" s="300">
        <v>531.61</v>
      </c>
      <c r="O132" s="433">
        <f t="shared" si="12"/>
        <v>16.26568348977634</v>
      </c>
      <c r="P132" s="112">
        <f t="shared" si="13"/>
        <v>1.115878232373176</v>
      </c>
      <c r="Q132" s="81">
        <v>0</v>
      </c>
      <c r="R132" s="81"/>
      <c r="S132" s="18">
        <v>2621</v>
      </c>
      <c r="T132" s="18">
        <v>487</v>
      </c>
      <c r="U132" s="417">
        <f t="shared" si="14"/>
        <v>0.18580694391453645</v>
      </c>
      <c r="V132" s="431">
        <f t="shared" si="15"/>
        <v>0.13034571018505145</v>
      </c>
      <c r="X132" s="125">
        <v>10687912.286136039</v>
      </c>
      <c r="Y132" s="247">
        <v>371755.7257749351</v>
      </c>
      <c r="Z132" s="247">
        <v>0</v>
      </c>
      <c r="AA132" s="247">
        <v>0</v>
      </c>
      <c r="AB132" s="247">
        <v>1101527.9626722566</v>
      </c>
      <c r="AC132" s="247">
        <v>384705.59313344106</v>
      </c>
      <c r="AD132" s="247">
        <v>0</v>
      </c>
      <c r="AE132" s="196">
        <v>0</v>
      </c>
      <c r="AF132" s="247">
        <v>456768.28500045888</v>
      </c>
      <c r="AG132" s="247">
        <v>2314757.5665810918</v>
      </c>
      <c r="AH132" s="71">
        <v>13002669.852717128</v>
      </c>
    </row>
    <row r="133" spans="1:34" s="258" customFormat="1" x14ac:dyDescent="0.25">
      <c r="A133" s="77">
        <v>402</v>
      </c>
      <c r="B133" s="82" t="s">
        <v>133</v>
      </c>
      <c r="C133" s="9">
        <f>INDEX(Lask_kust_IKÄRAKENNE!L$11:L$304,MATCH('Lask_kust_MUUT KRIT'!$A$14:$A$307,Lask_kust_IKÄRAKENNE!$A$11:$A$304,0),1,1)</f>
        <v>9617</v>
      </c>
      <c r="D133" s="219">
        <v>1.4791485054582758</v>
      </c>
      <c r="E133" s="11">
        <v>451</v>
      </c>
      <c r="F133" s="11">
        <v>4286</v>
      </c>
      <c r="G133" s="429">
        <f t="shared" si="8"/>
        <v>0.1052263182454503</v>
      </c>
      <c r="H133" s="112">
        <f t="shared" si="9"/>
        <v>1.0785706895558396</v>
      </c>
      <c r="I133" s="81">
        <v>0</v>
      </c>
      <c r="J133" s="299">
        <v>11</v>
      </c>
      <c r="K133" s="18">
        <v>178</v>
      </c>
      <c r="L133" s="319">
        <f t="shared" si="10"/>
        <v>1.8508890506394926E-2</v>
      </c>
      <c r="M133" s="112">
        <f t="shared" si="11"/>
        <v>1.522781139593193E-2</v>
      </c>
      <c r="N133" s="300">
        <v>1096.5899999999999</v>
      </c>
      <c r="O133" s="433">
        <f t="shared" si="12"/>
        <v>8.7699140061463279</v>
      </c>
      <c r="P133" s="112">
        <f t="shared" si="13"/>
        <v>2.0696351330460616</v>
      </c>
      <c r="Q133" s="81">
        <v>0</v>
      </c>
      <c r="R133" s="81"/>
      <c r="S133" s="18">
        <v>2724</v>
      </c>
      <c r="T133" s="18">
        <v>377</v>
      </c>
      <c r="U133" s="417">
        <f t="shared" si="14"/>
        <v>0.13839941262848751</v>
      </c>
      <c r="V133" s="431">
        <f t="shared" si="15"/>
        <v>8.2938178899002513E-2</v>
      </c>
      <c r="X133" s="125">
        <v>16757016.046496857</v>
      </c>
      <c r="Y133" s="247">
        <v>949612.84112952661</v>
      </c>
      <c r="Z133" s="247">
        <v>0</v>
      </c>
      <c r="AA133" s="247">
        <v>0</v>
      </c>
      <c r="AB133" s="247">
        <v>290327.45734232594</v>
      </c>
      <c r="AC133" s="247">
        <v>793559.7644404734</v>
      </c>
      <c r="AD133" s="247">
        <v>0</v>
      </c>
      <c r="AE133" s="196">
        <v>0</v>
      </c>
      <c r="AF133" s="247">
        <v>323242.04920232407</v>
      </c>
      <c r="AG133" s="247">
        <v>2356742.1121146502</v>
      </c>
      <c r="AH133" s="71">
        <v>19113758.158611506</v>
      </c>
    </row>
    <row r="134" spans="1:34" s="258" customFormat="1" x14ac:dyDescent="0.25">
      <c r="A134" s="77">
        <v>403</v>
      </c>
      <c r="B134" s="82" t="s">
        <v>134</v>
      </c>
      <c r="C134" s="9">
        <f>INDEX(Lask_kust_IKÄRAKENNE!L$11:L$304,MATCH('Lask_kust_MUUT KRIT'!$A$14:$A$307,Lask_kust_IKÄRAKENNE!$A$11:$A$304,0),1,1)</f>
        <v>3078</v>
      </c>
      <c r="D134" s="219">
        <v>1.5298586647196402</v>
      </c>
      <c r="E134" s="11">
        <v>73</v>
      </c>
      <c r="F134" s="11">
        <v>1259</v>
      </c>
      <c r="G134" s="429">
        <f t="shared" si="8"/>
        <v>5.7982525814138208E-2</v>
      </c>
      <c r="H134" s="112">
        <f t="shared" si="9"/>
        <v>0.59432140069433914</v>
      </c>
      <c r="I134" s="81">
        <v>0</v>
      </c>
      <c r="J134" s="299">
        <v>13</v>
      </c>
      <c r="K134" s="18">
        <v>147</v>
      </c>
      <c r="L134" s="319">
        <f t="shared" si="10"/>
        <v>4.7758284600389861E-2</v>
      </c>
      <c r="M134" s="112">
        <f t="shared" si="11"/>
        <v>4.4477205489926862E-2</v>
      </c>
      <c r="N134" s="300">
        <v>420.81</v>
      </c>
      <c r="O134" s="433">
        <f t="shared" si="12"/>
        <v>7.3144649604334493</v>
      </c>
      <c r="P134" s="112">
        <f t="shared" si="13"/>
        <v>2.4814558876275741</v>
      </c>
      <c r="Q134" s="81">
        <v>0</v>
      </c>
      <c r="R134" s="81"/>
      <c r="S134" s="18">
        <v>702</v>
      </c>
      <c r="T134" s="18">
        <v>81</v>
      </c>
      <c r="U134" s="417">
        <f t="shared" si="14"/>
        <v>0.11538461538461539</v>
      </c>
      <c r="V134" s="431">
        <f t="shared" si="15"/>
        <v>5.9923381655130385E-2</v>
      </c>
      <c r="X134" s="125">
        <v>5547090.0546683082</v>
      </c>
      <c r="Y134" s="247">
        <v>167474.36239091845</v>
      </c>
      <c r="Z134" s="247">
        <v>0</v>
      </c>
      <c r="AA134" s="247">
        <v>0</v>
      </c>
      <c r="AB134" s="247">
        <v>271404.54331388982</v>
      </c>
      <c r="AC134" s="247">
        <v>304523.91912583163</v>
      </c>
      <c r="AD134" s="247">
        <v>0</v>
      </c>
      <c r="AE134" s="196">
        <v>0</v>
      </c>
      <c r="AF134" s="247">
        <v>74747.843821339949</v>
      </c>
      <c r="AG134" s="247">
        <v>818150.66865197988</v>
      </c>
      <c r="AH134" s="71">
        <v>6365240.7233202886</v>
      </c>
    </row>
    <row r="135" spans="1:34" s="258" customFormat="1" x14ac:dyDescent="0.25">
      <c r="A135" s="77">
        <v>405</v>
      </c>
      <c r="B135" s="82" t="s">
        <v>135</v>
      </c>
      <c r="C135" s="9">
        <f>INDEX(Lask_kust_IKÄRAKENNE!L$11:L$304,MATCH('Lask_kust_MUUT KRIT'!$A$14:$A$307,Lask_kust_IKÄRAKENNE!$A$11:$A$304,0),1,1)</f>
        <v>72699</v>
      </c>
      <c r="D135" s="219">
        <v>1.0246689050757032</v>
      </c>
      <c r="E135" s="11">
        <v>3912</v>
      </c>
      <c r="F135" s="11">
        <v>34327</v>
      </c>
      <c r="G135" s="429">
        <f t="shared" si="8"/>
        <v>0.11396276983132811</v>
      </c>
      <c r="H135" s="112">
        <f t="shared" si="9"/>
        <v>1.1681193953204152</v>
      </c>
      <c r="I135" s="81">
        <v>0</v>
      </c>
      <c r="J135" s="299">
        <v>128</v>
      </c>
      <c r="K135" s="18">
        <v>5406</v>
      </c>
      <c r="L135" s="319">
        <f t="shared" si="10"/>
        <v>7.4361407997358978E-2</v>
      </c>
      <c r="M135" s="112">
        <f t="shared" si="11"/>
        <v>7.1080328886895985E-2</v>
      </c>
      <c r="N135" s="300">
        <v>1433.78</v>
      </c>
      <c r="O135" s="433">
        <f t="shared" si="12"/>
        <v>50.704431642232421</v>
      </c>
      <c r="P135" s="112">
        <f t="shared" si="13"/>
        <v>0.35796717472315287</v>
      </c>
      <c r="Q135" s="81">
        <v>0</v>
      </c>
      <c r="R135" s="81"/>
      <c r="S135" s="18">
        <v>21844</v>
      </c>
      <c r="T135" s="18">
        <v>2563</v>
      </c>
      <c r="U135" s="417">
        <f t="shared" si="14"/>
        <v>0.11733199047793444</v>
      </c>
      <c r="V135" s="431">
        <f t="shared" si="15"/>
        <v>6.1870756748449433E-2</v>
      </c>
      <c r="X135" s="125">
        <v>87752052.772056088</v>
      </c>
      <c r="Y135" s="247">
        <v>7774527.7963125156</v>
      </c>
      <c r="Z135" s="247">
        <v>0</v>
      </c>
      <c r="AA135" s="247">
        <v>0</v>
      </c>
      <c r="AB135" s="247">
        <v>10244455.280288007</v>
      </c>
      <c r="AC135" s="247">
        <v>1037571.1241753638</v>
      </c>
      <c r="AD135" s="247">
        <v>0</v>
      </c>
      <c r="AE135" s="196">
        <v>0</v>
      </c>
      <c r="AF135" s="247">
        <v>1822836.0336241501</v>
      </c>
      <c r="AG135" s="247">
        <v>20879390.234400034</v>
      </c>
      <c r="AH135" s="71">
        <v>108631443.00645614</v>
      </c>
    </row>
    <row r="136" spans="1:34" s="258" customFormat="1" x14ac:dyDescent="0.25">
      <c r="A136" s="77">
        <v>407</v>
      </c>
      <c r="B136" s="82" t="s">
        <v>136</v>
      </c>
      <c r="C136" s="9">
        <f>INDEX(Lask_kust_IKÄRAKENNE!L$11:L$304,MATCH('Lask_kust_MUUT KRIT'!$A$14:$A$307,Lask_kust_IKÄRAKENNE!$A$11:$A$304,0),1,1)</f>
        <v>2665</v>
      </c>
      <c r="D136" s="219">
        <v>1.1238933809702096</v>
      </c>
      <c r="E136" s="11">
        <v>99</v>
      </c>
      <c r="F136" s="11">
        <v>1237</v>
      </c>
      <c r="G136" s="429">
        <f t="shared" si="8"/>
        <v>8.0032336297493942E-2</v>
      </c>
      <c r="H136" s="112">
        <f t="shared" si="9"/>
        <v>0.82033215251152392</v>
      </c>
      <c r="I136" s="81">
        <v>1</v>
      </c>
      <c r="J136" s="299">
        <v>819</v>
      </c>
      <c r="K136" s="18">
        <v>136</v>
      </c>
      <c r="L136" s="319">
        <f t="shared" si="10"/>
        <v>5.1031894934333959E-2</v>
      </c>
      <c r="M136" s="112">
        <f t="shared" si="11"/>
        <v>4.775081582387096E-2</v>
      </c>
      <c r="N136" s="300">
        <v>329.88</v>
      </c>
      <c r="O136" s="433">
        <f t="shared" si="12"/>
        <v>8.0786952831332606</v>
      </c>
      <c r="P136" s="112">
        <f t="shared" si="13"/>
        <v>2.2467145380279319</v>
      </c>
      <c r="Q136" s="81">
        <v>0</v>
      </c>
      <c r="R136" s="81"/>
      <c r="S136" s="18">
        <v>790</v>
      </c>
      <c r="T136" s="18">
        <v>180</v>
      </c>
      <c r="U136" s="417">
        <f t="shared" si="14"/>
        <v>0.22784810126582278</v>
      </c>
      <c r="V136" s="431">
        <f t="shared" si="15"/>
        <v>0.17238686753633778</v>
      </c>
      <c r="X136" s="125">
        <v>3528317.1634164467</v>
      </c>
      <c r="Y136" s="247">
        <v>200145.25381887596</v>
      </c>
      <c r="Z136" s="247">
        <v>52651.872000000003</v>
      </c>
      <c r="AA136" s="247">
        <v>214973.7408</v>
      </c>
      <c r="AB136" s="247">
        <v>252283.59710900474</v>
      </c>
      <c r="AC136" s="247">
        <v>238721.39550207776</v>
      </c>
      <c r="AD136" s="247">
        <v>0</v>
      </c>
      <c r="AE136" s="196">
        <v>0</v>
      </c>
      <c r="AF136" s="247">
        <v>186180.90266417371</v>
      </c>
      <c r="AG136" s="247">
        <v>1144956.7618941322</v>
      </c>
      <c r="AH136" s="71">
        <v>4673273.9253105782</v>
      </c>
    </row>
    <row r="137" spans="1:34" s="258" customFormat="1" x14ac:dyDescent="0.25">
      <c r="A137" s="77">
        <v>408</v>
      </c>
      <c r="B137" s="82" t="s">
        <v>137</v>
      </c>
      <c r="C137" s="9">
        <f>INDEX(Lask_kust_IKÄRAKENNE!L$11:L$304,MATCH('Lask_kust_MUUT KRIT'!$A$14:$A$307,Lask_kust_IKÄRAKENNE!$A$11:$A$304,0),1,1)</f>
        <v>14427</v>
      </c>
      <c r="D137" s="219">
        <v>1.1397290245775886</v>
      </c>
      <c r="E137" s="11">
        <v>456</v>
      </c>
      <c r="F137" s="11">
        <v>6490</v>
      </c>
      <c r="G137" s="429">
        <f t="shared" si="8"/>
        <v>7.0261941448382131E-2</v>
      </c>
      <c r="H137" s="112">
        <f t="shared" si="9"/>
        <v>0.72018551918488483</v>
      </c>
      <c r="I137" s="81">
        <v>0</v>
      </c>
      <c r="J137" s="299">
        <v>21</v>
      </c>
      <c r="K137" s="18">
        <v>391</v>
      </c>
      <c r="L137" s="319">
        <f t="shared" si="10"/>
        <v>2.7101961599778193E-2</v>
      </c>
      <c r="M137" s="112">
        <f t="shared" si="11"/>
        <v>2.3820882489315198E-2</v>
      </c>
      <c r="N137" s="300">
        <v>737.15</v>
      </c>
      <c r="O137" s="433">
        <f t="shared" si="12"/>
        <v>19.571321983314117</v>
      </c>
      <c r="P137" s="112">
        <f t="shared" si="13"/>
        <v>0.92740399224884906</v>
      </c>
      <c r="Q137" s="81">
        <v>0</v>
      </c>
      <c r="R137" s="81"/>
      <c r="S137" s="18">
        <v>4339</v>
      </c>
      <c r="T137" s="18">
        <v>465</v>
      </c>
      <c r="U137" s="417">
        <f t="shared" si="14"/>
        <v>0.10716755012675731</v>
      </c>
      <c r="V137" s="431">
        <f t="shared" si="15"/>
        <v>5.1706316397272307E-2</v>
      </c>
      <c r="X137" s="125">
        <v>19369701.611070268</v>
      </c>
      <c r="Y137" s="247">
        <v>951215.16422741453</v>
      </c>
      <c r="Z137" s="247">
        <v>0</v>
      </c>
      <c r="AA137" s="247">
        <v>0</v>
      </c>
      <c r="AB137" s="247">
        <v>681310.18895370036</v>
      </c>
      <c r="AC137" s="247">
        <v>533446.94038546318</v>
      </c>
      <c r="AD137" s="247">
        <v>0</v>
      </c>
      <c r="AE137" s="196">
        <v>0</v>
      </c>
      <c r="AF137" s="247">
        <v>302310.59722562874</v>
      </c>
      <c r="AG137" s="247">
        <v>2468282.8907922069</v>
      </c>
      <c r="AH137" s="71">
        <v>21837984.501862478</v>
      </c>
    </row>
    <row r="138" spans="1:34" s="258" customFormat="1" x14ac:dyDescent="0.25">
      <c r="A138" s="77">
        <v>410</v>
      </c>
      <c r="B138" s="82" t="s">
        <v>138</v>
      </c>
      <c r="C138" s="9">
        <f>INDEX(Lask_kust_IKÄRAKENNE!L$11:L$304,MATCH('Lask_kust_MUUT KRIT'!$A$14:$A$307,Lask_kust_IKÄRAKENNE!$A$11:$A$304,0),1,1)</f>
        <v>18927</v>
      </c>
      <c r="D138" s="219">
        <v>0.91771764212783624</v>
      </c>
      <c r="E138" s="11">
        <v>822</v>
      </c>
      <c r="F138" s="11">
        <v>8598</v>
      </c>
      <c r="G138" s="429">
        <f t="shared" si="8"/>
        <v>9.5603628750872291E-2</v>
      </c>
      <c r="H138" s="112">
        <f t="shared" si="9"/>
        <v>0.9799380374151524</v>
      </c>
      <c r="I138" s="81">
        <v>0</v>
      </c>
      <c r="J138" s="299">
        <v>23</v>
      </c>
      <c r="K138" s="18">
        <v>258</v>
      </c>
      <c r="L138" s="319">
        <f t="shared" si="10"/>
        <v>1.3631320336027897E-2</v>
      </c>
      <c r="M138" s="112">
        <f t="shared" si="11"/>
        <v>1.03502412255649E-2</v>
      </c>
      <c r="N138" s="300">
        <v>648.49</v>
      </c>
      <c r="O138" s="433">
        <f t="shared" si="12"/>
        <v>29.186263473607919</v>
      </c>
      <c r="P138" s="112">
        <f t="shared" si="13"/>
        <v>0.62188577709942328</v>
      </c>
      <c r="Q138" s="81">
        <v>0</v>
      </c>
      <c r="R138" s="81"/>
      <c r="S138" s="18">
        <v>6047</v>
      </c>
      <c r="T138" s="18">
        <v>557</v>
      </c>
      <c r="U138" s="417">
        <f t="shared" si="14"/>
        <v>9.2111790970729288E-2</v>
      </c>
      <c r="V138" s="431">
        <f t="shared" si="15"/>
        <v>3.6650557241244282E-2</v>
      </c>
      <c r="X138" s="125">
        <v>20461438.05518809</v>
      </c>
      <c r="Y138" s="247">
        <v>1698004.1462870357</v>
      </c>
      <c r="Z138" s="247">
        <v>0</v>
      </c>
      <c r="AA138" s="247">
        <v>0</v>
      </c>
      <c r="AB138" s="247">
        <v>388367.83958804229</v>
      </c>
      <c r="AC138" s="247">
        <v>469287.12795302045</v>
      </c>
      <c r="AD138" s="247">
        <v>0</v>
      </c>
      <c r="AE138" s="196">
        <v>0</v>
      </c>
      <c r="AF138" s="247">
        <v>281122.82237173268</v>
      </c>
      <c r="AG138" s="247">
        <v>2836781.9361998308</v>
      </c>
      <c r="AH138" s="71">
        <v>23298219.991387919</v>
      </c>
    </row>
    <row r="139" spans="1:34" s="258" customFormat="1" x14ac:dyDescent="0.25">
      <c r="A139" s="77">
        <v>416</v>
      </c>
      <c r="B139" s="82" t="s">
        <v>139</v>
      </c>
      <c r="C139" s="9">
        <f>INDEX(Lask_kust_IKÄRAKENNE!L$11:L$304,MATCH('Lask_kust_MUUT KRIT'!$A$14:$A$307,Lask_kust_IKÄRAKENNE!$A$11:$A$304,0),1,1)</f>
        <v>3043</v>
      </c>
      <c r="D139" s="219">
        <v>0.94569367075847355</v>
      </c>
      <c r="E139" s="11">
        <v>126</v>
      </c>
      <c r="F139" s="11">
        <v>1384</v>
      </c>
      <c r="G139" s="429">
        <f t="shared" si="8"/>
        <v>9.1040462427745661E-2</v>
      </c>
      <c r="H139" s="112">
        <f t="shared" si="9"/>
        <v>0.93316554238009519</v>
      </c>
      <c r="I139" s="81">
        <v>0</v>
      </c>
      <c r="J139" s="299">
        <v>4</v>
      </c>
      <c r="K139" s="18">
        <v>65</v>
      </c>
      <c r="L139" s="319">
        <f t="shared" si="10"/>
        <v>2.1360499507065395E-2</v>
      </c>
      <c r="M139" s="112">
        <f t="shared" si="11"/>
        <v>1.8079420396602399E-2</v>
      </c>
      <c r="N139" s="300">
        <v>217.9</v>
      </c>
      <c r="O139" s="433">
        <f t="shared" si="12"/>
        <v>13.965121615419918</v>
      </c>
      <c r="P139" s="112">
        <f t="shared" si="13"/>
        <v>1.2997038365116598</v>
      </c>
      <c r="Q139" s="81">
        <v>0</v>
      </c>
      <c r="R139" s="81"/>
      <c r="S139" s="18">
        <v>898</v>
      </c>
      <c r="T139" s="18">
        <v>93</v>
      </c>
      <c r="U139" s="417">
        <f t="shared" si="14"/>
        <v>0.10356347438752785</v>
      </c>
      <c r="V139" s="431">
        <f t="shared" si="15"/>
        <v>4.810224065804284E-2</v>
      </c>
      <c r="X139" s="125">
        <v>3389984.5996590452</v>
      </c>
      <c r="Y139" s="247">
        <v>259967.46234710372</v>
      </c>
      <c r="Z139" s="247">
        <v>0</v>
      </c>
      <c r="AA139" s="247">
        <v>0</v>
      </c>
      <c r="AB139" s="247">
        <v>109068.02804228946</v>
      </c>
      <c r="AC139" s="247">
        <v>157685.80113951358</v>
      </c>
      <c r="AD139" s="247">
        <v>0</v>
      </c>
      <c r="AE139" s="196">
        <v>0</v>
      </c>
      <c r="AF139" s="247">
        <v>59319.980451345691</v>
      </c>
      <c r="AG139" s="247">
        <v>586041.27198025247</v>
      </c>
      <c r="AH139" s="71">
        <v>3976025.8716392978</v>
      </c>
    </row>
    <row r="140" spans="1:34" s="258" customFormat="1" x14ac:dyDescent="0.25">
      <c r="A140" s="77">
        <v>418</v>
      </c>
      <c r="B140" s="82" t="s">
        <v>140</v>
      </c>
      <c r="C140" s="9">
        <f>INDEX(Lask_kust_IKÄRAKENNE!L$11:L$304,MATCH('Lask_kust_MUUT KRIT'!$A$14:$A$307,Lask_kust_IKÄRAKENNE!$A$11:$A$304,0),1,1)</f>
        <v>23206</v>
      </c>
      <c r="D140" s="219">
        <v>0.70545450161929746</v>
      </c>
      <c r="E140" s="11">
        <v>684</v>
      </c>
      <c r="F140" s="11">
        <v>11014</v>
      </c>
      <c r="G140" s="429">
        <f t="shared" si="8"/>
        <v>6.2102778282186306E-2</v>
      </c>
      <c r="H140" s="112">
        <f t="shared" si="9"/>
        <v>0.63655402481068213</v>
      </c>
      <c r="I140" s="81">
        <v>0</v>
      </c>
      <c r="J140" s="299">
        <v>64</v>
      </c>
      <c r="K140" s="18">
        <v>540</v>
      </c>
      <c r="L140" s="319">
        <f t="shared" si="10"/>
        <v>2.3269844005860553E-2</v>
      </c>
      <c r="M140" s="112">
        <f t="shared" si="11"/>
        <v>1.9988764895397557E-2</v>
      </c>
      <c r="N140" s="300">
        <v>269.55</v>
      </c>
      <c r="O140" s="433">
        <f t="shared" si="12"/>
        <v>86.091634205156737</v>
      </c>
      <c r="P140" s="112">
        <f t="shared" si="13"/>
        <v>0.21082794290628057</v>
      </c>
      <c r="Q140" s="81">
        <v>0</v>
      </c>
      <c r="R140" s="81"/>
      <c r="S140" s="18">
        <v>8122</v>
      </c>
      <c r="T140" s="18">
        <v>601</v>
      </c>
      <c r="U140" s="417">
        <f t="shared" si="14"/>
        <v>7.3996552573257823E-2</v>
      </c>
      <c r="V140" s="431">
        <f t="shared" si="15"/>
        <v>1.8535318843772818E-2</v>
      </c>
      <c r="X140" s="125">
        <v>19284775.499872196</v>
      </c>
      <c r="Y140" s="247">
        <v>1352364.945662725</v>
      </c>
      <c r="Z140" s="247">
        <v>0</v>
      </c>
      <c r="AA140" s="247">
        <v>0</v>
      </c>
      <c r="AB140" s="247">
        <v>919596.38036456436</v>
      </c>
      <c r="AC140" s="247">
        <v>195062.90820172508</v>
      </c>
      <c r="AD140" s="247">
        <v>0</v>
      </c>
      <c r="AE140" s="196">
        <v>0</v>
      </c>
      <c r="AF140" s="247">
        <v>174314.7306392428</v>
      </c>
      <c r="AG140" s="247">
        <v>2641338.9648682578</v>
      </c>
      <c r="AH140" s="71">
        <v>21926114.464740451</v>
      </c>
    </row>
    <row r="141" spans="1:34" s="258" customFormat="1" x14ac:dyDescent="0.25">
      <c r="A141" s="77">
        <v>420</v>
      </c>
      <c r="B141" s="82" t="s">
        <v>141</v>
      </c>
      <c r="C141" s="9">
        <f>INDEX(Lask_kust_IKÄRAKENNE!L$11:L$304,MATCH('Lask_kust_MUUT KRIT'!$A$14:$A$307,Lask_kust_IKÄRAKENNE!$A$11:$A$304,0),1,1)</f>
        <v>9650</v>
      </c>
      <c r="D141" s="219">
        <v>1.4490938989578572</v>
      </c>
      <c r="E141" s="11">
        <v>398</v>
      </c>
      <c r="F141" s="11">
        <v>4221</v>
      </c>
      <c r="G141" s="429">
        <f t="shared" si="8"/>
        <v>9.429045249940772E-2</v>
      </c>
      <c r="H141" s="112">
        <f t="shared" si="9"/>
        <v>0.96647796926236662</v>
      </c>
      <c r="I141" s="81">
        <v>0</v>
      </c>
      <c r="J141" s="299">
        <v>11</v>
      </c>
      <c r="K141" s="18">
        <v>175</v>
      </c>
      <c r="L141" s="319">
        <f t="shared" si="10"/>
        <v>1.8134715025906734E-2</v>
      </c>
      <c r="M141" s="112">
        <f t="shared" si="11"/>
        <v>1.4853635915443739E-2</v>
      </c>
      <c r="N141" s="300">
        <v>1135.98</v>
      </c>
      <c r="O141" s="433">
        <f t="shared" si="12"/>
        <v>8.4948678673920313</v>
      </c>
      <c r="P141" s="112">
        <f t="shared" si="13"/>
        <v>2.1366456105320775</v>
      </c>
      <c r="Q141" s="81">
        <v>0</v>
      </c>
      <c r="R141" s="81"/>
      <c r="S141" s="18">
        <v>2665</v>
      </c>
      <c r="T141" s="18">
        <v>298</v>
      </c>
      <c r="U141" s="417">
        <f t="shared" si="14"/>
        <v>0.11181988742964352</v>
      </c>
      <c r="V141" s="431">
        <f t="shared" si="15"/>
        <v>5.6358653700158516E-2</v>
      </c>
      <c r="X141" s="125">
        <v>16472864.715183234</v>
      </c>
      <c r="Y141" s="247">
        <v>853842.21052960714</v>
      </c>
      <c r="Z141" s="247">
        <v>0</v>
      </c>
      <c r="AA141" s="247">
        <v>0</v>
      </c>
      <c r="AB141" s="247">
        <v>284165.33202697773</v>
      </c>
      <c r="AC141" s="247">
        <v>822064.78374696942</v>
      </c>
      <c r="AD141" s="247">
        <v>0</v>
      </c>
      <c r="AE141" s="196">
        <v>0</v>
      </c>
      <c r="AF141" s="247">
        <v>220405.11218577824</v>
      </c>
      <c r="AG141" s="247">
        <v>2180477.4384893323</v>
      </c>
      <c r="AH141" s="71">
        <v>18653342.153672569</v>
      </c>
    </row>
    <row r="142" spans="1:34" s="258" customFormat="1" x14ac:dyDescent="0.25">
      <c r="A142" s="77">
        <v>421</v>
      </c>
      <c r="B142" s="82" t="s">
        <v>142</v>
      </c>
      <c r="C142" s="9">
        <f>INDEX(Lask_kust_IKÄRAKENNE!L$11:L$304,MATCH('Lask_kust_MUUT KRIT'!$A$14:$A$307,Lask_kust_IKÄRAKENNE!$A$11:$A$304,0),1,1)</f>
        <v>737</v>
      </c>
      <c r="D142" s="219">
        <v>1.4549558058209466</v>
      </c>
      <c r="E142" s="11">
        <v>22</v>
      </c>
      <c r="F142" s="11">
        <v>316</v>
      </c>
      <c r="G142" s="429">
        <f t="shared" si="8"/>
        <v>6.9620253164556958E-2</v>
      </c>
      <c r="H142" s="112">
        <f t="shared" si="9"/>
        <v>0.71360820861937757</v>
      </c>
      <c r="I142" s="81">
        <v>0</v>
      </c>
      <c r="J142" s="299">
        <v>1</v>
      </c>
      <c r="K142" s="18">
        <v>13</v>
      </c>
      <c r="L142" s="319">
        <f t="shared" si="10"/>
        <v>1.7639077340569877E-2</v>
      </c>
      <c r="M142" s="112">
        <f t="shared" si="11"/>
        <v>1.4357998230106882E-2</v>
      </c>
      <c r="N142" s="300">
        <v>480.3</v>
      </c>
      <c r="O142" s="433">
        <f t="shared" si="12"/>
        <v>1.5344576306475119</v>
      </c>
      <c r="P142" s="112">
        <f t="shared" si="13"/>
        <v>11.828623859268111</v>
      </c>
      <c r="Q142" s="81">
        <v>0</v>
      </c>
      <c r="R142" s="81"/>
      <c r="S142" s="18">
        <v>158</v>
      </c>
      <c r="T142" s="18">
        <v>22</v>
      </c>
      <c r="U142" s="417">
        <f t="shared" si="14"/>
        <v>0.13924050632911392</v>
      </c>
      <c r="V142" s="431">
        <f t="shared" si="15"/>
        <v>8.3779272599628918E-2</v>
      </c>
      <c r="X142" s="125">
        <v>1263172.2612324643</v>
      </c>
      <c r="Y142" s="247">
        <v>48148.822814839659</v>
      </c>
      <c r="Z142" s="247">
        <v>0</v>
      </c>
      <c r="AA142" s="247">
        <v>0</v>
      </c>
      <c r="AB142" s="247">
        <v>20978.401290557787</v>
      </c>
      <c r="AC142" s="247">
        <v>347574.53091926745</v>
      </c>
      <c r="AD142" s="247">
        <v>0</v>
      </c>
      <c r="AE142" s="196">
        <v>0</v>
      </c>
      <c r="AF142" s="247">
        <v>25022.909966115778</v>
      </c>
      <c r="AG142" s="247">
        <v>441724.6649907807</v>
      </c>
      <c r="AH142" s="71">
        <v>1704896.926223245</v>
      </c>
    </row>
    <row r="143" spans="1:34" s="258" customFormat="1" x14ac:dyDescent="0.25">
      <c r="A143" s="77">
        <v>422</v>
      </c>
      <c r="B143" s="82" t="s">
        <v>143</v>
      </c>
      <c r="C143" s="9">
        <f>INDEX(Lask_kust_IKÄRAKENNE!L$11:L$304,MATCH('Lask_kust_MUUT KRIT'!$A$14:$A$307,Lask_kust_IKÄRAKENNE!$A$11:$A$304,0),1,1)</f>
        <v>11098</v>
      </c>
      <c r="D143" s="219">
        <v>1.5957585101857235</v>
      </c>
      <c r="E143" s="11">
        <v>713</v>
      </c>
      <c r="F143" s="11">
        <v>4500</v>
      </c>
      <c r="G143" s="429">
        <f t="shared" ref="G143:G206" si="16">E143/F143</f>
        <v>0.15844444444444444</v>
      </c>
      <c r="H143" s="112">
        <f t="shared" ref="H143:H206" si="17">G143/$G$12</f>
        <v>1.6240569521981287</v>
      </c>
      <c r="I143" s="81">
        <v>0</v>
      </c>
      <c r="J143" s="299">
        <v>11</v>
      </c>
      <c r="K143" s="18">
        <v>407</v>
      </c>
      <c r="L143" s="319">
        <f t="shared" ref="L143:L177" si="18">K143/C143</f>
        <v>3.6673274463867367E-2</v>
      </c>
      <c r="M143" s="112">
        <f t="shared" ref="M143:M206" si="19">L143-$L$10</f>
        <v>3.3392195353404368E-2</v>
      </c>
      <c r="N143" s="300">
        <v>3417.89</v>
      </c>
      <c r="O143" s="433">
        <f t="shared" ref="O143:O206" si="20">C143/N143</f>
        <v>3.2470325259151114</v>
      </c>
      <c r="P143" s="112">
        <f t="shared" ref="P143:P206" si="21">$O$12/O143</f>
        <v>5.5898799892057784</v>
      </c>
      <c r="Q143" s="81">
        <v>3</v>
      </c>
      <c r="R143" s="81">
        <v>235</v>
      </c>
      <c r="S143" s="18">
        <v>2535</v>
      </c>
      <c r="T143" s="18">
        <v>403</v>
      </c>
      <c r="U143" s="417">
        <f t="shared" ref="U143:U206" si="22">T143/S143</f>
        <v>0.15897435897435896</v>
      </c>
      <c r="V143" s="431">
        <f t="shared" ref="V143:V206" si="23">U143-$U$11</f>
        <v>0.10351312524487397</v>
      </c>
      <c r="X143" s="125">
        <v>20862059.520436484</v>
      </c>
      <c r="Y143" s="247">
        <v>1650077.430280552</v>
      </c>
      <c r="Z143" s="247">
        <v>0</v>
      </c>
      <c r="AA143" s="247">
        <v>0</v>
      </c>
      <c r="AB143" s="247">
        <v>734684.19697776157</v>
      </c>
      <c r="AC143" s="247">
        <v>2473394.7813526024</v>
      </c>
      <c r="AD143" s="247">
        <v>0</v>
      </c>
      <c r="AE143" s="196">
        <v>66782.3</v>
      </c>
      <c r="AF143" s="247">
        <v>465558.09395951411</v>
      </c>
      <c r="AG143" s="247">
        <v>5390496.8025704296</v>
      </c>
      <c r="AH143" s="71">
        <v>26252556.323006913</v>
      </c>
    </row>
    <row r="144" spans="1:34" s="258" customFormat="1" x14ac:dyDescent="0.25">
      <c r="A144" s="82">
        <v>423</v>
      </c>
      <c r="B144" s="82" t="s">
        <v>144</v>
      </c>
      <c r="C144" s="9">
        <f>INDEX(Lask_kust_IKÄRAKENNE!L$11:L$304,MATCH('Lask_kust_MUUT KRIT'!$A$14:$A$307,Lask_kust_IKÄRAKENNE!$A$11:$A$304,0),1,1)</f>
        <v>19831</v>
      </c>
      <c r="D144" s="219">
        <v>0.76461213974583253</v>
      </c>
      <c r="E144" s="11">
        <v>502</v>
      </c>
      <c r="F144" s="11">
        <v>9528</v>
      </c>
      <c r="G144" s="429">
        <f t="shared" si="16"/>
        <v>5.2686817800167929E-2</v>
      </c>
      <c r="H144" s="112">
        <f t="shared" si="17"/>
        <v>0.54004034687098845</v>
      </c>
      <c r="I144" s="81">
        <v>0</v>
      </c>
      <c r="J144" s="299">
        <v>274</v>
      </c>
      <c r="K144" s="18">
        <v>617</v>
      </c>
      <c r="L144" s="319">
        <f t="shared" si="18"/>
        <v>3.1112904039130654E-2</v>
      </c>
      <c r="M144" s="112">
        <f t="shared" si="19"/>
        <v>2.7831824928667658E-2</v>
      </c>
      <c r="N144" s="300">
        <v>300.52</v>
      </c>
      <c r="O144" s="433">
        <f t="shared" si="20"/>
        <v>65.988952482363914</v>
      </c>
      <c r="P144" s="112">
        <f t="shared" si="21"/>
        <v>0.27505395158021412</v>
      </c>
      <c r="Q144" s="81">
        <v>0</v>
      </c>
      <c r="R144" s="81"/>
      <c r="S144" s="18">
        <v>7008</v>
      </c>
      <c r="T144" s="18">
        <v>627</v>
      </c>
      <c r="U144" s="417">
        <f t="shared" si="22"/>
        <v>8.9469178082191778E-2</v>
      </c>
      <c r="V144" s="431">
        <f t="shared" si="23"/>
        <v>3.4007944352706772E-2</v>
      </c>
      <c r="X144" s="125">
        <v>17862041.498406935</v>
      </c>
      <c r="Y144" s="247">
        <v>980458.39787600923</v>
      </c>
      <c r="Z144" s="247">
        <v>0</v>
      </c>
      <c r="AA144" s="247">
        <v>0</v>
      </c>
      <c r="AB144" s="247">
        <v>1094201.4948888079</v>
      </c>
      <c r="AC144" s="247">
        <v>217474.69921269667</v>
      </c>
      <c r="AD144" s="247">
        <v>0</v>
      </c>
      <c r="AE144" s="196">
        <v>0</v>
      </c>
      <c r="AF144" s="247">
        <v>273312.02250726306</v>
      </c>
      <c r="AG144" s="247">
        <v>2565446.6144847767</v>
      </c>
      <c r="AH144" s="71">
        <v>20427488.112891711</v>
      </c>
    </row>
    <row r="145" spans="1:34" s="258" customFormat="1" x14ac:dyDescent="0.25">
      <c r="A145" s="77">
        <v>425</v>
      </c>
      <c r="B145" s="82" t="s">
        <v>145</v>
      </c>
      <c r="C145" s="9">
        <f>INDEX(Lask_kust_IKÄRAKENNE!L$11:L$304,MATCH('Lask_kust_MUUT KRIT'!$A$14:$A$307,Lask_kust_IKÄRAKENNE!$A$11:$A$304,0),1,1)</f>
        <v>10161</v>
      </c>
      <c r="D145" s="219">
        <v>0.63163718282025128</v>
      </c>
      <c r="E145" s="11">
        <v>292</v>
      </c>
      <c r="F145" s="11">
        <v>4252</v>
      </c>
      <c r="G145" s="429">
        <f t="shared" si="16"/>
        <v>6.8673565380997184E-2</v>
      </c>
      <c r="H145" s="112">
        <f t="shared" si="17"/>
        <v>0.70390465049310724</v>
      </c>
      <c r="I145" s="81">
        <v>0</v>
      </c>
      <c r="J145" s="299">
        <v>10</v>
      </c>
      <c r="K145" s="18">
        <v>74</v>
      </c>
      <c r="L145" s="319">
        <f t="shared" si="18"/>
        <v>7.2827477610471411E-3</v>
      </c>
      <c r="M145" s="112">
        <f t="shared" si="19"/>
        <v>4.0016686505841446E-3</v>
      </c>
      <c r="N145" s="300">
        <v>637.30999999999995</v>
      </c>
      <c r="O145" s="433">
        <f t="shared" si="20"/>
        <v>15.943575340101365</v>
      </c>
      <c r="P145" s="112">
        <f t="shared" si="21"/>
        <v>1.1384223270962872</v>
      </c>
      <c r="Q145" s="81">
        <v>0</v>
      </c>
      <c r="R145" s="81"/>
      <c r="S145" s="18">
        <v>3420</v>
      </c>
      <c r="T145" s="18">
        <v>214</v>
      </c>
      <c r="U145" s="417">
        <f t="shared" si="22"/>
        <v>6.2573099415204683E-2</v>
      </c>
      <c r="V145" s="431">
        <f t="shared" si="23"/>
        <v>7.1118656857196774E-3</v>
      </c>
      <c r="X145" s="125">
        <v>7560481.058441883</v>
      </c>
      <c r="Y145" s="247">
        <v>654799.94531761529</v>
      </c>
      <c r="Z145" s="247">
        <v>0</v>
      </c>
      <c r="AA145" s="247">
        <v>0</v>
      </c>
      <c r="AB145" s="247">
        <v>80609.936992344155</v>
      </c>
      <c r="AC145" s="247">
        <v>461196.59442048369</v>
      </c>
      <c r="AD145" s="247">
        <v>0</v>
      </c>
      <c r="AE145" s="196">
        <v>0</v>
      </c>
      <c r="AF145" s="247">
        <v>29285.573782682521</v>
      </c>
      <c r="AG145" s="247">
        <v>1225892.0505131255</v>
      </c>
      <c r="AH145" s="71">
        <v>8786373.1089550089</v>
      </c>
    </row>
    <row r="146" spans="1:34" s="258" customFormat="1" x14ac:dyDescent="0.25">
      <c r="A146" s="77">
        <v>426</v>
      </c>
      <c r="B146" s="82" t="s">
        <v>146</v>
      </c>
      <c r="C146" s="9">
        <f>INDEX(Lask_kust_IKÄRAKENNE!L$11:L$304,MATCH('Lask_kust_MUUT KRIT'!$A$14:$A$307,Lask_kust_IKÄRAKENNE!$A$11:$A$304,0),1,1)</f>
        <v>12145</v>
      </c>
      <c r="D146" s="219">
        <v>1.1331034929852053</v>
      </c>
      <c r="E146" s="11">
        <v>585</v>
      </c>
      <c r="F146" s="11">
        <v>5685</v>
      </c>
      <c r="G146" s="429">
        <f t="shared" si="16"/>
        <v>0.10290237467018469</v>
      </c>
      <c r="H146" s="112">
        <f t="shared" si="17"/>
        <v>1.0547502474244674</v>
      </c>
      <c r="I146" s="81">
        <v>0</v>
      </c>
      <c r="J146" s="299">
        <v>17</v>
      </c>
      <c r="K146" s="18">
        <v>205</v>
      </c>
      <c r="L146" s="319">
        <f t="shared" si="18"/>
        <v>1.68793742280774E-2</v>
      </c>
      <c r="M146" s="112">
        <f t="shared" si="19"/>
        <v>1.3598295117614404E-2</v>
      </c>
      <c r="N146" s="300">
        <v>726.87</v>
      </c>
      <c r="O146" s="433">
        <f t="shared" si="20"/>
        <v>16.708627402424092</v>
      </c>
      <c r="P146" s="112">
        <f t="shared" si="21"/>
        <v>1.08629642063117</v>
      </c>
      <c r="Q146" s="81">
        <v>3</v>
      </c>
      <c r="R146" s="81">
        <v>489</v>
      </c>
      <c r="S146" s="18">
        <v>3816</v>
      </c>
      <c r="T146" s="18">
        <v>322</v>
      </c>
      <c r="U146" s="417">
        <f t="shared" si="22"/>
        <v>8.4381551362683438E-2</v>
      </c>
      <c r="V146" s="431">
        <f t="shared" si="23"/>
        <v>2.8920317633198432E-2</v>
      </c>
      <c r="X146" s="125">
        <v>16211096.384475665</v>
      </c>
      <c r="Y146" s="247">
        <v>1172750.1676675179</v>
      </c>
      <c r="Z146" s="247">
        <v>0</v>
      </c>
      <c r="AA146" s="247">
        <v>0</v>
      </c>
      <c r="AB146" s="247">
        <v>327410.78924535186</v>
      </c>
      <c r="AC146" s="247">
        <v>526007.70203890884</v>
      </c>
      <c r="AD146" s="247">
        <v>0</v>
      </c>
      <c r="AE146" s="196">
        <v>138964.01999999999</v>
      </c>
      <c r="AF146" s="247">
        <v>142342.41103734431</v>
      </c>
      <c r="AG146" s="247">
        <v>2307475.0899891229</v>
      </c>
      <c r="AH146" s="71">
        <v>18518571.474464789</v>
      </c>
    </row>
    <row r="147" spans="1:34" s="258" customFormat="1" x14ac:dyDescent="0.25">
      <c r="A147" s="77">
        <v>430</v>
      </c>
      <c r="B147" s="82" t="s">
        <v>147</v>
      </c>
      <c r="C147" s="9">
        <f>INDEX(Lask_kust_IKÄRAKENNE!L$11:L$304,MATCH('Lask_kust_MUUT KRIT'!$A$14:$A$307,Lask_kust_IKÄRAKENNE!$A$11:$A$304,0),1,1)</f>
        <v>16032</v>
      </c>
      <c r="D147" s="219">
        <v>1.164835121021581</v>
      </c>
      <c r="E147" s="11">
        <v>585</v>
      </c>
      <c r="F147" s="11">
        <v>7118</v>
      </c>
      <c r="G147" s="429">
        <f t="shared" si="16"/>
        <v>8.2186007305422873E-2</v>
      </c>
      <c r="H147" s="112">
        <f t="shared" si="17"/>
        <v>0.84240729932679093</v>
      </c>
      <c r="I147" s="81">
        <v>0</v>
      </c>
      <c r="J147" s="299">
        <v>32</v>
      </c>
      <c r="K147" s="18">
        <v>501</v>
      </c>
      <c r="L147" s="319">
        <f t="shared" si="18"/>
        <v>3.125E-2</v>
      </c>
      <c r="M147" s="112">
        <f t="shared" si="19"/>
        <v>2.7968920889537004E-2</v>
      </c>
      <c r="N147" s="300">
        <v>848.13</v>
      </c>
      <c r="O147" s="433">
        <f t="shared" si="20"/>
        <v>18.902762548194264</v>
      </c>
      <c r="P147" s="112">
        <f t="shared" si="21"/>
        <v>0.96020473698681952</v>
      </c>
      <c r="Q147" s="81">
        <v>0</v>
      </c>
      <c r="R147" s="81"/>
      <c r="S147" s="18">
        <v>4369</v>
      </c>
      <c r="T147" s="18">
        <v>671</v>
      </c>
      <c r="U147" s="417">
        <f t="shared" si="22"/>
        <v>0.15358205539024949</v>
      </c>
      <c r="V147" s="431">
        <f t="shared" si="23"/>
        <v>9.8120821660764496E-2</v>
      </c>
      <c r="X147" s="125">
        <v>21998721.985736791</v>
      </c>
      <c r="Y147" s="247">
        <v>1236426.1284779911</v>
      </c>
      <c r="Z147" s="247">
        <v>0</v>
      </c>
      <c r="AA147" s="247">
        <v>0</v>
      </c>
      <c r="AB147" s="247">
        <v>888944.03497994901</v>
      </c>
      <c r="AC147" s="247">
        <v>613758.87343026919</v>
      </c>
      <c r="AD147" s="247">
        <v>0</v>
      </c>
      <c r="AE147" s="196">
        <v>0</v>
      </c>
      <c r="AF147" s="247">
        <v>637503.56919382245</v>
      </c>
      <c r="AG147" s="247">
        <v>3376632.606082032</v>
      </c>
      <c r="AH147" s="71">
        <v>25375354.591818824</v>
      </c>
    </row>
    <row r="148" spans="1:34" s="258" customFormat="1" x14ac:dyDescent="0.25">
      <c r="A148" s="77">
        <v>433</v>
      </c>
      <c r="B148" s="82" t="s">
        <v>148</v>
      </c>
      <c r="C148" s="9">
        <f>INDEX(Lask_kust_IKÄRAKENNE!L$11:L$304,MATCH('Lask_kust_MUUT KRIT'!$A$14:$A$307,Lask_kust_IKÄRAKENNE!$A$11:$A$304,0),1,1)</f>
        <v>7861</v>
      </c>
      <c r="D148" s="219">
        <v>0.94882481041604072</v>
      </c>
      <c r="E148" s="11">
        <v>194</v>
      </c>
      <c r="F148" s="11">
        <v>3659</v>
      </c>
      <c r="G148" s="429">
        <f t="shared" si="16"/>
        <v>5.301995080623121E-2</v>
      </c>
      <c r="H148" s="112">
        <f t="shared" si="17"/>
        <v>0.5434549631196095</v>
      </c>
      <c r="I148" s="81">
        <v>0</v>
      </c>
      <c r="J148" s="299">
        <v>37</v>
      </c>
      <c r="K148" s="18">
        <v>161</v>
      </c>
      <c r="L148" s="319">
        <f t="shared" si="18"/>
        <v>2.0480854853072127E-2</v>
      </c>
      <c r="M148" s="112">
        <f t="shared" si="19"/>
        <v>1.7199775742609131E-2</v>
      </c>
      <c r="N148" s="300">
        <v>597.63</v>
      </c>
      <c r="O148" s="433">
        <f t="shared" si="20"/>
        <v>13.153623479410337</v>
      </c>
      <c r="P148" s="112">
        <f t="shared" si="21"/>
        <v>1.3798876157071545</v>
      </c>
      <c r="Q148" s="81">
        <v>0</v>
      </c>
      <c r="R148" s="81"/>
      <c r="S148" s="18">
        <v>2455</v>
      </c>
      <c r="T148" s="18">
        <v>333</v>
      </c>
      <c r="U148" s="417">
        <f t="shared" si="22"/>
        <v>0.13564154786150712</v>
      </c>
      <c r="V148" s="431">
        <f t="shared" si="23"/>
        <v>8.0180314132022118E-2</v>
      </c>
      <c r="X148" s="125">
        <v>8786362.5412536245</v>
      </c>
      <c r="Y148" s="247">
        <v>391110.70602837153</v>
      </c>
      <c r="Z148" s="247">
        <v>0</v>
      </c>
      <c r="AA148" s="247">
        <v>0</v>
      </c>
      <c r="AB148" s="247">
        <v>268047.39200145827</v>
      </c>
      <c r="AC148" s="247">
        <v>432481.71333183802</v>
      </c>
      <c r="AD148" s="247">
        <v>0</v>
      </c>
      <c r="AE148" s="196">
        <v>0</v>
      </c>
      <c r="AF148" s="247">
        <v>255434.34434053136</v>
      </c>
      <c r="AG148" s="247">
        <v>1347074.1557021991</v>
      </c>
      <c r="AH148" s="71">
        <v>10133436.696955822</v>
      </c>
    </row>
    <row r="149" spans="1:34" s="258" customFormat="1" x14ac:dyDescent="0.25">
      <c r="A149" s="77">
        <v>434</v>
      </c>
      <c r="B149" s="82" t="s">
        <v>149</v>
      </c>
      <c r="C149" s="9">
        <f>INDEX(Lask_kust_IKÄRAKENNE!L$11:L$304,MATCH('Lask_kust_MUUT KRIT'!$A$14:$A$307,Lask_kust_IKÄRAKENNE!$A$11:$A$304,0),1,1)</f>
        <v>14891</v>
      </c>
      <c r="D149" s="219">
        <v>1.0702465754518817</v>
      </c>
      <c r="E149" s="11">
        <v>691</v>
      </c>
      <c r="F149" s="11">
        <v>6862</v>
      </c>
      <c r="G149" s="429">
        <f t="shared" si="16"/>
        <v>0.10069950451763335</v>
      </c>
      <c r="H149" s="112">
        <f t="shared" si="17"/>
        <v>1.0321708089431443</v>
      </c>
      <c r="I149" s="81">
        <v>1</v>
      </c>
      <c r="J149" s="299">
        <v>6052</v>
      </c>
      <c r="K149" s="18">
        <v>618</v>
      </c>
      <c r="L149" s="319">
        <f t="shared" si="18"/>
        <v>4.150157813444362E-2</v>
      </c>
      <c r="M149" s="112">
        <f t="shared" si="19"/>
        <v>3.8220499023980621E-2</v>
      </c>
      <c r="N149" s="300">
        <v>819.76</v>
      </c>
      <c r="O149" s="433">
        <f t="shared" si="20"/>
        <v>18.165072704206111</v>
      </c>
      <c r="P149" s="112">
        <f t="shared" si="21"/>
        <v>0.9991989812796308</v>
      </c>
      <c r="Q149" s="81">
        <v>3</v>
      </c>
      <c r="R149" s="81">
        <v>735</v>
      </c>
      <c r="S149" s="18">
        <v>4385</v>
      </c>
      <c r="T149" s="18">
        <v>741</v>
      </c>
      <c r="U149" s="417">
        <f t="shared" si="22"/>
        <v>0.16898517673888255</v>
      </c>
      <c r="V149" s="431">
        <f t="shared" si="23"/>
        <v>0.11352394300939755</v>
      </c>
      <c r="X149" s="125">
        <v>18773835.187453579</v>
      </c>
      <c r="Y149" s="247">
        <v>1407128.5824872695</v>
      </c>
      <c r="Z149" s="247">
        <v>294198.50880000001</v>
      </c>
      <c r="AA149" s="247">
        <v>1588548.3264000001</v>
      </c>
      <c r="AB149" s="247">
        <v>1128317.2351257745</v>
      </c>
      <c r="AC149" s="247">
        <v>593228.60184546874</v>
      </c>
      <c r="AD149" s="247">
        <v>0</v>
      </c>
      <c r="AE149" s="196">
        <v>208872.30000000002</v>
      </c>
      <c r="AF149" s="247">
        <v>685085.96542713197</v>
      </c>
      <c r="AG149" s="247">
        <v>5905379.5200856449</v>
      </c>
      <c r="AH149" s="71">
        <v>24679214.707539223</v>
      </c>
    </row>
    <row r="150" spans="1:34" s="258" customFormat="1" x14ac:dyDescent="0.25">
      <c r="A150" s="77">
        <v>435</v>
      </c>
      <c r="B150" s="82" t="s">
        <v>150</v>
      </c>
      <c r="C150" s="9">
        <f>INDEX(Lask_kust_IKÄRAKENNE!L$11:L$304,MATCH('Lask_kust_MUUT KRIT'!$A$14:$A$307,Lask_kust_IKÄRAKENNE!$A$11:$A$304,0),1,1)</f>
        <v>707</v>
      </c>
      <c r="D150" s="219">
        <v>1.5361644260129392</v>
      </c>
      <c r="E150" s="11">
        <v>27</v>
      </c>
      <c r="F150" s="11">
        <v>281</v>
      </c>
      <c r="G150" s="429">
        <f t="shared" si="16"/>
        <v>9.6085409252669035E-2</v>
      </c>
      <c r="H150" s="112">
        <f t="shared" si="17"/>
        <v>0.98487629180532676</v>
      </c>
      <c r="I150" s="81">
        <v>0</v>
      </c>
      <c r="J150" s="299">
        <v>0</v>
      </c>
      <c r="K150" s="18">
        <v>4</v>
      </c>
      <c r="L150" s="319">
        <f t="shared" si="18"/>
        <v>5.6577086280056579E-3</v>
      </c>
      <c r="M150" s="112">
        <f t="shared" si="19"/>
        <v>2.3766295175426614E-3</v>
      </c>
      <c r="N150" s="300">
        <v>214.5</v>
      </c>
      <c r="O150" s="433">
        <f t="shared" si="20"/>
        <v>3.2960372960372961</v>
      </c>
      <c r="P150" s="112">
        <f t="shared" si="21"/>
        <v>5.5067708617056237</v>
      </c>
      <c r="Q150" s="81">
        <v>3</v>
      </c>
      <c r="R150" s="81">
        <v>326</v>
      </c>
      <c r="S150" s="18">
        <v>153</v>
      </c>
      <c r="T150" s="18">
        <v>30</v>
      </c>
      <c r="U150" s="417">
        <f t="shared" si="22"/>
        <v>0.19607843137254902</v>
      </c>
      <c r="V150" s="431">
        <f t="shared" si="23"/>
        <v>0.14061719764306402</v>
      </c>
      <c r="X150" s="125">
        <v>1279388.3975471724</v>
      </c>
      <c r="Y150" s="247">
        <v>63746.955131947812</v>
      </c>
      <c r="Z150" s="247">
        <v>0</v>
      </c>
      <c r="AA150" s="247">
        <v>0</v>
      </c>
      <c r="AB150" s="247">
        <v>3331.1324863288378</v>
      </c>
      <c r="AC150" s="247">
        <v>155225.35265913568</v>
      </c>
      <c r="AD150" s="247">
        <v>0</v>
      </c>
      <c r="AE150" s="196">
        <v>92642.680000000008</v>
      </c>
      <c r="AF150" s="247">
        <v>40289.473540397485</v>
      </c>
      <c r="AG150" s="247">
        <v>355235.59381780983</v>
      </c>
      <c r="AH150" s="71">
        <v>1634623.9913649822</v>
      </c>
    </row>
    <row r="151" spans="1:34" s="258" customFormat="1" x14ac:dyDescent="0.25">
      <c r="A151" s="77">
        <v>436</v>
      </c>
      <c r="B151" s="82" t="s">
        <v>151</v>
      </c>
      <c r="C151" s="9">
        <f>INDEX(Lask_kust_IKÄRAKENNE!L$11:L$304,MATCH('Lask_kust_MUUT KRIT'!$A$14:$A$307,Lask_kust_IKÄRAKENNE!$A$11:$A$304,0),1,1)</f>
        <v>2052</v>
      </c>
      <c r="D151" s="219">
        <v>0.84982664217741732</v>
      </c>
      <c r="E151" s="11">
        <v>78</v>
      </c>
      <c r="F151" s="11">
        <v>821</v>
      </c>
      <c r="G151" s="429">
        <f t="shared" si="16"/>
        <v>9.5006090133982951E-2</v>
      </c>
      <c r="H151" s="112">
        <f t="shared" si="17"/>
        <v>0.97381326132490431</v>
      </c>
      <c r="I151" s="81">
        <v>0</v>
      </c>
      <c r="J151" s="299">
        <v>3</v>
      </c>
      <c r="K151" s="18">
        <v>18</v>
      </c>
      <c r="L151" s="319">
        <f t="shared" si="18"/>
        <v>8.771929824561403E-3</v>
      </c>
      <c r="M151" s="112">
        <f t="shared" si="19"/>
        <v>5.4908507140984065E-3</v>
      </c>
      <c r="N151" s="300">
        <v>213.87</v>
      </c>
      <c r="O151" s="433">
        <f t="shared" si="20"/>
        <v>9.5946135502875585</v>
      </c>
      <c r="P151" s="112">
        <f t="shared" si="21"/>
        <v>1.8917408237217839</v>
      </c>
      <c r="Q151" s="81">
        <v>0</v>
      </c>
      <c r="R151" s="81"/>
      <c r="S151" s="18">
        <v>550</v>
      </c>
      <c r="T151" s="18">
        <v>51</v>
      </c>
      <c r="U151" s="417">
        <f t="shared" si="22"/>
        <v>9.2727272727272728E-2</v>
      </c>
      <c r="V151" s="431">
        <f t="shared" si="23"/>
        <v>3.7266038997787722E-2</v>
      </c>
      <c r="X151" s="125">
        <v>2054248.549763215</v>
      </c>
      <c r="Y151" s="247">
        <v>182941.14356045332</v>
      </c>
      <c r="Z151" s="247">
        <v>0</v>
      </c>
      <c r="AA151" s="247">
        <v>0</v>
      </c>
      <c r="AB151" s="247">
        <v>22337.162209259932</v>
      </c>
      <c r="AC151" s="247">
        <v>154769.44602894798</v>
      </c>
      <c r="AD151" s="247">
        <v>0</v>
      </c>
      <c r="AE151" s="196">
        <v>0</v>
      </c>
      <c r="AF151" s="247">
        <v>30990.196546627565</v>
      </c>
      <c r="AG151" s="247">
        <v>391037.94834528875</v>
      </c>
      <c r="AH151" s="71">
        <v>2445286.4981085034</v>
      </c>
    </row>
    <row r="152" spans="1:34" s="258" customFormat="1" x14ac:dyDescent="0.25">
      <c r="A152" s="77">
        <v>440</v>
      </c>
      <c r="B152" s="82" t="s">
        <v>152</v>
      </c>
      <c r="C152" s="9">
        <f>INDEX(Lask_kust_IKÄRAKENNE!L$11:L$304,MATCH('Lask_kust_MUUT KRIT'!$A$14:$A$307,Lask_kust_IKÄRAKENNE!$A$11:$A$304,0),1,1)</f>
        <v>5340</v>
      </c>
      <c r="D152" s="219">
        <v>0.61766364586224942</v>
      </c>
      <c r="E152" s="11">
        <v>61</v>
      </c>
      <c r="F152" s="11">
        <v>2305</v>
      </c>
      <c r="G152" s="429">
        <f t="shared" si="16"/>
        <v>2.6464208242950107E-2</v>
      </c>
      <c r="H152" s="112">
        <f t="shared" si="17"/>
        <v>0.27125836776468393</v>
      </c>
      <c r="I152" s="296">
        <v>3</v>
      </c>
      <c r="J152" s="299">
        <v>4915</v>
      </c>
      <c r="K152" s="18">
        <v>117</v>
      </c>
      <c r="L152" s="319">
        <f t="shared" si="18"/>
        <v>2.1910112359550562E-2</v>
      </c>
      <c r="M152" s="112">
        <f t="shared" si="19"/>
        <v>1.8629033249087566E-2</v>
      </c>
      <c r="N152" s="300">
        <v>142.44999999999999</v>
      </c>
      <c r="O152" s="433">
        <f t="shared" si="20"/>
        <v>37.486837486837487</v>
      </c>
      <c r="P152" s="112">
        <f t="shared" si="21"/>
        <v>0.48418387246686923</v>
      </c>
      <c r="Q152" s="81">
        <v>3</v>
      </c>
      <c r="R152" s="81">
        <v>2061</v>
      </c>
      <c r="S152" s="18">
        <v>1413</v>
      </c>
      <c r="T152" s="18">
        <v>124</v>
      </c>
      <c r="U152" s="417">
        <f t="shared" si="22"/>
        <v>8.7756546355272469E-2</v>
      </c>
      <c r="V152" s="431">
        <f t="shared" si="23"/>
        <v>3.2295312625787463E-2</v>
      </c>
      <c r="X152" s="125">
        <v>3885425.5175693971</v>
      </c>
      <c r="Y152" s="247">
        <v>132611.97705769539</v>
      </c>
      <c r="Z152" s="247">
        <v>105501.31200000001</v>
      </c>
      <c r="AA152" s="247">
        <v>1290104.9280000001</v>
      </c>
      <c r="AB152" s="247">
        <v>197216.19715275246</v>
      </c>
      <c r="AC152" s="247">
        <v>103085.55471465676</v>
      </c>
      <c r="AD152" s="247">
        <v>0</v>
      </c>
      <c r="AE152" s="196">
        <v>585694.98</v>
      </c>
      <c r="AF152" s="247">
        <v>69889.911427840183</v>
      </c>
      <c r="AG152" s="247">
        <v>2484104.8603529446</v>
      </c>
      <c r="AH152" s="71">
        <v>6369530.3779223412</v>
      </c>
    </row>
    <row r="153" spans="1:34" s="258" customFormat="1" x14ac:dyDescent="0.25">
      <c r="A153" s="77">
        <v>441</v>
      </c>
      <c r="B153" s="82" t="s">
        <v>153</v>
      </c>
      <c r="C153" s="9">
        <f>INDEX(Lask_kust_IKÄRAKENNE!L$11:L$304,MATCH('Lask_kust_MUUT KRIT'!$A$14:$A$307,Lask_kust_IKÄRAKENNE!$A$11:$A$304,0),1,1)</f>
        <v>4662</v>
      </c>
      <c r="D153" s="219">
        <v>1.1972045232148434</v>
      </c>
      <c r="E153" s="11">
        <v>187</v>
      </c>
      <c r="F153" s="11">
        <v>2059</v>
      </c>
      <c r="G153" s="429">
        <f t="shared" si="16"/>
        <v>9.0820786789703734E-2</v>
      </c>
      <c r="H153" s="112">
        <f t="shared" si="17"/>
        <v>0.93091386515378738</v>
      </c>
      <c r="I153" s="81">
        <v>0</v>
      </c>
      <c r="J153" s="299">
        <v>16</v>
      </c>
      <c r="K153" s="18">
        <v>157</v>
      </c>
      <c r="L153" s="319">
        <f t="shared" si="18"/>
        <v>3.3676533676533678E-2</v>
      </c>
      <c r="M153" s="112">
        <f t="shared" si="19"/>
        <v>3.0395454566070682E-2</v>
      </c>
      <c r="N153" s="300">
        <v>750.06</v>
      </c>
      <c r="O153" s="433">
        <f t="shared" si="20"/>
        <v>6.2155027597792181</v>
      </c>
      <c r="P153" s="112">
        <f t="shared" si="21"/>
        <v>2.9202017668411271</v>
      </c>
      <c r="Q153" s="81">
        <v>0</v>
      </c>
      <c r="R153" s="81"/>
      <c r="S153" s="18">
        <v>1214</v>
      </c>
      <c r="T153" s="18">
        <v>158</v>
      </c>
      <c r="U153" s="417">
        <f t="shared" si="22"/>
        <v>0.13014827018121911</v>
      </c>
      <c r="V153" s="431">
        <f t="shared" si="23"/>
        <v>7.4687036451734107E-2</v>
      </c>
      <c r="X153" s="125">
        <v>6574850.8999541122</v>
      </c>
      <c r="Y153" s="247">
        <v>397319.71622221393</v>
      </c>
      <c r="Z153" s="247">
        <v>0</v>
      </c>
      <c r="AA153" s="247">
        <v>0</v>
      </c>
      <c r="AB153" s="247">
        <v>280925.98817717831</v>
      </c>
      <c r="AC153" s="247">
        <v>542789.40799772157</v>
      </c>
      <c r="AD153" s="247">
        <v>0</v>
      </c>
      <c r="AE153" s="196">
        <v>0</v>
      </c>
      <c r="AF153" s="247">
        <v>141107.87004550756</v>
      </c>
      <c r="AG153" s="247">
        <v>1362142.9824426214</v>
      </c>
      <c r="AH153" s="71">
        <v>7936993.8823967334</v>
      </c>
    </row>
    <row r="154" spans="1:34" s="258" customFormat="1" x14ac:dyDescent="0.25">
      <c r="A154" s="77">
        <v>444</v>
      </c>
      <c r="B154" s="82" t="s">
        <v>154</v>
      </c>
      <c r="C154" s="9">
        <f>INDEX(Lask_kust_IKÄRAKENNE!L$11:L$304,MATCH('Lask_kust_MUUT KRIT'!$A$14:$A$307,Lask_kust_IKÄRAKENNE!$A$11:$A$304,0),1,1)</f>
        <v>46296</v>
      </c>
      <c r="D154" s="219">
        <v>0.99876891198203199</v>
      </c>
      <c r="E154" s="11">
        <v>1893</v>
      </c>
      <c r="F154" s="11">
        <v>22477</v>
      </c>
      <c r="G154" s="429">
        <f t="shared" si="16"/>
        <v>8.4219424300395959E-2</v>
      </c>
      <c r="H154" s="112">
        <f t="shared" si="17"/>
        <v>0.86324984144925576</v>
      </c>
      <c r="I154" s="81">
        <v>1</v>
      </c>
      <c r="J154" s="299">
        <v>1617</v>
      </c>
      <c r="K154" s="18">
        <v>1935</v>
      </c>
      <c r="L154" s="319">
        <f t="shared" si="18"/>
        <v>4.1796267496111976E-2</v>
      </c>
      <c r="M154" s="112">
        <f t="shared" si="19"/>
        <v>3.8515188385648977E-2</v>
      </c>
      <c r="N154" s="300">
        <v>939.16</v>
      </c>
      <c r="O154" s="433">
        <f t="shared" si="20"/>
        <v>49.295114783423486</v>
      </c>
      <c r="P154" s="112">
        <f t="shared" si="21"/>
        <v>0.36820123496328011</v>
      </c>
      <c r="Q154" s="81">
        <v>0</v>
      </c>
      <c r="R154" s="81"/>
      <c r="S154" s="18">
        <v>14351</v>
      </c>
      <c r="T154" s="18">
        <v>2274</v>
      </c>
      <c r="U154" s="417">
        <f t="shared" si="22"/>
        <v>0.15845585673472232</v>
      </c>
      <c r="V154" s="431">
        <f t="shared" si="23"/>
        <v>0.10299462300523732</v>
      </c>
      <c r="X154" s="125">
        <v>54469548.536863543</v>
      </c>
      <c r="Y154" s="247">
        <v>3658797.0920987152</v>
      </c>
      <c r="Z154" s="247">
        <v>914660.81280000007</v>
      </c>
      <c r="AA154" s="247">
        <v>424435.33439999999</v>
      </c>
      <c r="AB154" s="247">
        <v>3534976.25668611</v>
      </c>
      <c r="AC154" s="247">
        <v>679633.76318579877</v>
      </c>
      <c r="AD154" s="247">
        <v>0</v>
      </c>
      <c r="AE154" s="196">
        <v>0</v>
      </c>
      <c r="AF154" s="247">
        <v>1932376.5641507683</v>
      </c>
      <c r="AG154" s="247">
        <v>11144879.823321395</v>
      </c>
      <c r="AH154" s="71">
        <v>65614428.360184923</v>
      </c>
    </row>
    <row r="155" spans="1:34" s="258" customFormat="1" x14ac:dyDescent="0.25">
      <c r="A155" s="77">
        <v>445</v>
      </c>
      <c r="B155" s="82" t="s">
        <v>155</v>
      </c>
      <c r="C155" s="9">
        <f>INDEX(Lask_kust_IKÄRAKENNE!L$11:L$304,MATCH('Lask_kust_MUUT KRIT'!$A$14:$A$307,Lask_kust_IKÄRAKENNE!$A$11:$A$304,0),1,1)</f>
        <v>15217</v>
      </c>
      <c r="D155" s="219">
        <v>0.82719311773952087</v>
      </c>
      <c r="E155" s="11">
        <v>409</v>
      </c>
      <c r="F155" s="11">
        <v>6940</v>
      </c>
      <c r="G155" s="429">
        <f t="shared" si="16"/>
        <v>5.893371757925072E-2</v>
      </c>
      <c r="H155" s="112">
        <f t="shared" si="17"/>
        <v>0.60407112467122637</v>
      </c>
      <c r="I155" s="81">
        <v>3</v>
      </c>
      <c r="J155" s="299">
        <v>8396</v>
      </c>
      <c r="K155" s="18">
        <v>473</v>
      </c>
      <c r="L155" s="319">
        <f t="shared" si="18"/>
        <v>3.1083656436879804E-2</v>
      </c>
      <c r="M155" s="112">
        <f t="shared" si="19"/>
        <v>2.7802577326416809E-2</v>
      </c>
      <c r="N155" s="300">
        <v>883.12</v>
      </c>
      <c r="O155" s="433">
        <f t="shared" si="20"/>
        <v>17.230953890750975</v>
      </c>
      <c r="P155" s="112">
        <f t="shared" si="21"/>
        <v>1.0533672283027695</v>
      </c>
      <c r="Q155" s="81">
        <v>1</v>
      </c>
      <c r="R155" s="81"/>
      <c r="S155" s="18">
        <v>4543</v>
      </c>
      <c r="T155" s="18">
        <v>557</v>
      </c>
      <c r="U155" s="417">
        <f t="shared" si="22"/>
        <v>0.12260620735197006</v>
      </c>
      <c r="V155" s="431">
        <f t="shared" si="23"/>
        <v>6.714497362248506E-2</v>
      </c>
      <c r="X155" s="125">
        <v>14827954.458372617</v>
      </c>
      <c r="Y155" s="247">
        <v>841541.36034237372</v>
      </c>
      <c r="Z155" s="247">
        <v>300639.22560000001</v>
      </c>
      <c r="AA155" s="247">
        <v>2203808.9472000003</v>
      </c>
      <c r="AB155" s="247">
        <v>838735.65079839597</v>
      </c>
      <c r="AC155" s="247">
        <v>639079.78293862892</v>
      </c>
      <c r="AD155" s="247">
        <v>5911347.9900000002</v>
      </c>
      <c r="AE155" s="196">
        <v>0</v>
      </c>
      <c r="AF155" s="247">
        <v>414072.40447994828</v>
      </c>
      <c r="AG155" s="247">
        <v>11149225.361359349</v>
      </c>
      <c r="AH155" s="71">
        <v>25977179.819731962</v>
      </c>
    </row>
    <row r="156" spans="1:34" s="258" customFormat="1" x14ac:dyDescent="0.25">
      <c r="A156" s="77">
        <v>475</v>
      </c>
      <c r="B156" s="82" t="s">
        <v>156</v>
      </c>
      <c r="C156" s="9">
        <f>INDEX(Lask_kust_IKÄRAKENNE!L$11:L$304,MATCH('Lask_kust_MUUT KRIT'!$A$14:$A$307,Lask_kust_IKÄRAKENNE!$A$11:$A$304,0),1,1)</f>
        <v>5477</v>
      </c>
      <c r="D156" s="219">
        <v>0.92808785958469497</v>
      </c>
      <c r="E156" s="11">
        <v>142</v>
      </c>
      <c r="F156" s="11">
        <v>2599</v>
      </c>
      <c r="G156" s="429">
        <f t="shared" si="16"/>
        <v>5.4636398614851867E-2</v>
      </c>
      <c r="H156" s="112">
        <f t="shared" si="17"/>
        <v>0.5600235674064975</v>
      </c>
      <c r="I156" s="81">
        <v>3</v>
      </c>
      <c r="J156" s="299">
        <v>4669</v>
      </c>
      <c r="K156" s="18">
        <v>274</v>
      </c>
      <c r="L156" s="319">
        <f t="shared" si="18"/>
        <v>5.0027387255796966E-2</v>
      </c>
      <c r="M156" s="112">
        <f t="shared" si="19"/>
        <v>4.6746308145333967E-2</v>
      </c>
      <c r="N156" s="300">
        <v>521.75</v>
      </c>
      <c r="O156" s="433">
        <f t="shared" si="20"/>
        <v>10.497364638236704</v>
      </c>
      <c r="P156" s="112">
        <f t="shared" si="21"/>
        <v>1.7290551263504563</v>
      </c>
      <c r="Q156" s="81">
        <v>1</v>
      </c>
      <c r="R156" s="81"/>
      <c r="S156" s="18">
        <v>1589</v>
      </c>
      <c r="T156" s="18">
        <v>183</v>
      </c>
      <c r="U156" s="417">
        <f t="shared" si="22"/>
        <v>0.11516677155443675</v>
      </c>
      <c r="V156" s="431">
        <f t="shared" si="23"/>
        <v>5.9705537824951742E-2</v>
      </c>
      <c r="X156" s="125">
        <v>5987935.6297816513</v>
      </c>
      <c r="Y156" s="247">
        <v>280806.65315364714</v>
      </c>
      <c r="Z156" s="247">
        <v>108207.99360000002</v>
      </c>
      <c r="AA156" s="247">
        <v>1225534.0608000001</v>
      </c>
      <c r="AB156" s="247">
        <v>507575.98235873127</v>
      </c>
      <c r="AC156" s="247">
        <v>377570.29254034517</v>
      </c>
      <c r="AD156" s="247">
        <v>2127650.19</v>
      </c>
      <c r="AE156" s="196">
        <v>0</v>
      </c>
      <c r="AF156" s="247">
        <v>132522.95030021406</v>
      </c>
      <c r="AG156" s="247">
        <v>4759868.1227529375</v>
      </c>
      <c r="AH156" s="71">
        <v>10747803.752534589</v>
      </c>
    </row>
    <row r="157" spans="1:34" s="258" customFormat="1" x14ac:dyDescent="0.25">
      <c r="A157" s="77">
        <v>480</v>
      </c>
      <c r="B157" s="82" t="s">
        <v>157</v>
      </c>
      <c r="C157" s="9">
        <f>INDEX(Lask_kust_IKÄRAKENNE!L$11:L$304,MATCH('Lask_kust_MUUT KRIT'!$A$14:$A$307,Lask_kust_IKÄRAKENNE!$A$11:$A$304,0),1,1)</f>
        <v>2018</v>
      </c>
      <c r="D157" s="219">
        <v>1.0103493785953501</v>
      </c>
      <c r="E157" s="11">
        <v>63</v>
      </c>
      <c r="F157" s="11">
        <v>886</v>
      </c>
      <c r="G157" s="429">
        <f t="shared" si="16"/>
        <v>7.1106094808126408E-2</v>
      </c>
      <c r="H157" s="112">
        <f t="shared" si="17"/>
        <v>0.72883809856323467</v>
      </c>
      <c r="I157" s="81">
        <v>0</v>
      </c>
      <c r="J157" s="299">
        <v>21</v>
      </c>
      <c r="K157" s="18">
        <v>50</v>
      </c>
      <c r="L157" s="319">
        <f t="shared" si="18"/>
        <v>2.4777006937561942E-2</v>
      </c>
      <c r="M157" s="112">
        <f t="shared" si="19"/>
        <v>2.1495927827098946E-2</v>
      </c>
      <c r="N157" s="300">
        <v>195.31</v>
      </c>
      <c r="O157" s="433">
        <f t="shared" si="20"/>
        <v>10.332292253340842</v>
      </c>
      <c r="P157" s="112">
        <f t="shared" si="21"/>
        <v>1.7566791275231677</v>
      </c>
      <c r="Q157" s="81">
        <v>0</v>
      </c>
      <c r="R157" s="81"/>
      <c r="S157" s="18">
        <v>626</v>
      </c>
      <c r="T157" s="18">
        <v>101</v>
      </c>
      <c r="U157" s="417">
        <f t="shared" si="22"/>
        <v>0.16134185303514376</v>
      </c>
      <c r="V157" s="431">
        <f t="shared" si="23"/>
        <v>0.10588061930565876</v>
      </c>
      <c r="X157" s="125">
        <v>2401806.5841943808</v>
      </c>
      <c r="Y157" s="247">
        <v>134651.30814955063</v>
      </c>
      <c r="Z157" s="247">
        <v>0</v>
      </c>
      <c r="AA157" s="247">
        <v>0</v>
      </c>
      <c r="AB157" s="247">
        <v>85998.002231133796</v>
      </c>
      <c r="AC157" s="247">
        <v>141338.29197135568</v>
      </c>
      <c r="AD157" s="247">
        <v>0</v>
      </c>
      <c r="AE157" s="196">
        <v>0</v>
      </c>
      <c r="AF157" s="247">
        <v>86590.724795659131</v>
      </c>
      <c r="AG157" s="247">
        <v>448578.32714769925</v>
      </c>
      <c r="AH157" s="71">
        <v>2850384.9113420798</v>
      </c>
    </row>
    <row r="158" spans="1:34" s="258" customFormat="1" x14ac:dyDescent="0.25">
      <c r="A158" s="77">
        <v>481</v>
      </c>
      <c r="B158" s="82" t="s">
        <v>158</v>
      </c>
      <c r="C158" s="9">
        <f>INDEX(Lask_kust_IKÄRAKENNE!L$11:L$304,MATCH('Lask_kust_MUUT KRIT'!$A$14:$A$307,Lask_kust_IKÄRAKENNE!$A$11:$A$304,0),1,1)</f>
        <v>9554</v>
      </c>
      <c r="D158" s="219">
        <v>0.69995271849347607</v>
      </c>
      <c r="E158" s="11">
        <v>250</v>
      </c>
      <c r="F158" s="11">
        <v>4830</v>
      </c>
      <c r="G158" s="429">
        <f t="shared" si="16"/>
        <v>5.1759834368530024E-2</v>
      </c>
      <c r="H158" s="112">
        <f t="shared" si="17"/>
        <v>0.5305387585256055</v>
      </c>
      <c r="I158" s="81">
        <v>0</v>
      </c>
      <c r="J158" s="299">
        <v>101</v>
      </c>
      <c r="K158" s="18">
        <v>158</v>
      </c>
      <c r="L158" s="319">
        <f t="shared" si="18"/>
        <v>1.6537575884446307E-2</v>
      </c>
      <c r="M158" s="112">
        <f t="shared" si="19"/>
        <v>1.3256496773983311E-2</v>
      </c>
      <c r="N158" s="300">
        <v>174.75</v>
      </c>
      <c r="O158" s="433">
        <f t="shared" si="20"/>
        <v>54.672389127324749</v>
      </c>
      <c r="P158" s="112">
        <f t="shared" si="21"/>
        <v>0.33198699436095641</v>
      </c>
      <c r="Q158" s="81">
        <v>0</v>
      </c>
      <c r="R158" s="81"/>
      <c r="S158" s="18">
        <v>3381</v>
      </c>
      <c r="T158" s="18">
        <v>290</v>
      </c>
      <c r="U158" s="417">
        <f t="shared" si="22"/>
        <v>8.5773439810706897E-2</v>
      </c>
      <c r="V158" s="431">
        <f t="shared" si="23"/>
        <v>3.0312206081221892E-2</v>
      </c>
      <c r="X158" s="125">
        <v>7877696.2649892978</v>
      </c>
      <c r="Y158" s="247">
        <v>464045.64621920529</v>
      </c>
      <c r="Z158" s="247">
        <v>0</v>
      </c>
      <c r="AA158" s="247">
        <v>0</v>
      </c>
      <c r="AB158" s="247">
        <v>251087.45385344519</v>
      </c>
      <c r="AC158" s="247">
        <v>126459.8152782469</v>
      </c>
      <c r="AD158" s="247">
        <v>0</v>
      </c>
      <c r="AE158" s="196">
        <v>0</v>
      </c>
      <c r="AF158" s="247">
        <v>117364.43757689155</v>
      </c>
      <c r="AG158" s="247">
        <v>958957.35292778886</v>
      </c>
      <c r="AH158" s="71">
        <v>8836653.6179170869</v>
      </c>
    </row>
    <row r="159" spans="1:34" s="258" customFormat="1" x14ac:dyDescent="0.25">
      <c r="A159" s="77">
        <v>483</v>
      </c>
      <c r="B159" s="82" t="s">
        <v>159</v>
      </c>
      <c r="C159" s="9">
        <f>INDEX(Lask_kust_IKÄRAKENNE!L$11:L$304,MATCH('Lask_kust_MUUT KRIT'!$A$14:$A$307,Lask_kust_IKÄRAKENNE!$A$11:$A$304,0),1,1)</f>
        <v>1104</v>
      </c>
      <c r="D159" s="219">
        <v>0.99625141180332399</v>
      </c>
      <c r="E159" s="11">
        <v>32</v>
      </c>
      <c r="F159" s="11">
        <v>409</v>
      </c>
      <c r="G159" s="429">
        <f t="shared" si="16"/>
        <v>7.823960880195599E-2</v>
      </c>
      <c r="H159" s="112">
        <f t="shared" si="17"/>
        <v>0.80195667987987851</v>
      </c>
      <c r="I159" s="81">
        <v>0</v>
      </c>
      <c r="J159" s="299">
        <v>0</v>
      </c>
      <c r="K159" s="18">
        <v>6</v>
      </c>
      <c r="L159" s="319">
        <f t="shared" si="18"/>
        <v>5.434782608695652E-3</v>
      </c>
      <c r="M159" s="112">
        <f t="shared" si="19"/>
        <v>2.1537034982326555E-3</v>
      </c>
      <c r="N159" s="300">
        <v>229.94</v>
      </c>
      <c r="O159" s="433">
        <f t="shared" si="20"/>
        <v>4.8012525006523443</v>
      </c>
      <c r="P159" s="112">
        <f t="shared" si="21"/>
        <v>3.7803723379362095</v>
      </c>
      <c r="Q159" s="81">
        <v>0</v>
      </c>
      <c r="R159" s="81"/>
      <c r="S159" s="18">
        <v>237</v>
      </c>
      <c r="T159" s="18">
        <v>31</v>
      </c>
      <c r="U159" s="417">
        <f t="shared" si="22"/>
        <v>0.13080168776371309</v>
      </c>
      <c r="V159" s="431">
        <f t="shared" si="23"/>
        <v>7.5340454034228094E-2</v>
      </c>
      <c r="X159" s="125">
        <v>1295636.9160671644</v>
      </c>
      <c r="Y159" s="247">
        <v>81054.723983475182</v>
      </c>
      <c r="Z159" s="247">
        <v>0</v>
      </c>
      <c r="AA159" s="247">
        <v>0</v>
      </c>
      <c r="AB159" s="247">
        <v>4713.7439956252283</v>
      </c>
      <c r="AC159" s="247">
        <v>166398.68340532237</v>
      </c>
      <c r="AD159" s="247">
        <v>0</v>
      </c>
      <c r="AE159" s="196">
        <v>0</v>
      </c>
      <c r="AF159" s="247">
        <v>33707.849531710046</v>
      </c>
      <c r="AG159" s="247">
        <v>285875.00091613282</v>
      </c>
      <c r="AH159" s="71">
        <v>1581511.9169832976</v>
      </c>
    </row>
    <row r="160" spans="1:34" s="258" customFormat="1" x14ac:dyDescent="0.25">
      <c r="A160" s="77">
        <v>484</v>
      </c>
      <c r="B160" s="82" t="s">
        <v>160</v>
      </c>
      <c r="C160" s="9">
        <f>INDEX(Lask_kust_IKÄRAKENNE!L$11:L$304,MATCH('Lask_kust_MUUT KRIT'!$A$14:$A$307,Lask_kust_IKÄRAKENNE!$A$11:$A$304,0),1,1)</f>
        <v>3115</v>
      </c>
      <c r="D160" s="219">
        <v>1.2198712936888985</v>
      </c>
      <c r="E160" s="11">
        <v>138</v>
      </c>
      <c r="F160" s="11">
        <v>1250</v>
      </c>
      <c r="G160" s="429">
        <f t="shared" si="16"/>
        <v>0.1104</v>
      </c>
      <c r="H160" s="112">
        <f t="shared" si="17"/>
        <v>1.1316009731445025</v>
      </c>
      <c r="I160" s="81">
        <v>0</v>
      </c>
      <c r="J160" s="299">
        <v>13</v>
      </c>
      <c r="K160" s="18">
        <v>43</v>
      </c>
      <c r="L160" s="319">
        <f t="shared" si="18"/>
        <v>1.3804173354735152E-2</v>
      </c>
      <c r="M160" s="112">
        <f t="shared" si="19"/>
        <v>1.0523094244272155E-2</v>
      </c>
      <c r="N160" s="300">
        <v>446.12</v>
      </c>
      <c r="O160" s="433">
        <f t="shared" si="20"/>
        <v>6.9824262530260919</v>
      </c>
      <c r="P160" s="112">
        <f t="shared" si="21"/>
        <v>2.5994577648488555</v>
      </c>
      <c r="Q160" s="81">
        <v>0</v>
      </c>
      <c r="R160" s="81"/>
      <c r="S160" s="18">
        <v>757</v>
      </c>
      <c r="T160" s="18">
        <v>140</v>
      </c>
      <c r="U160" s="417">
        <f t="shared" si="22"/>
        <v>0.18494055482166447</v>
      </c>
      <c r="V160" s="431">
        <f t="shared" si="23"/>
        <v>0.12947932109217947</v>
      </c>
      <c r="X160" s="125">
        <v>4476281.1160526024</v>
      </c>
      <c r="Y160" s="247">
        <v>322707.98521964625</v>
      </c>
      <c r="Z160" s="247">
        <v>0</v>
      </c>
      <c r="AA160" s="247">
        <v>0</v>
      </c>
      <c r="AB160" s="247">
        <v>64984.909172438936</v>
      </c>
      <c r="AC160" s="247">
        <v>322839.78707829182</v>
      </c>
      <c r="AD160" s="247">
        <v>0</v>
      </c>
      <c r="AE160" s="196">
        <v>0</v>
      </c>
      <c r="AF160" s="247">
        <v>163452.73980901888</v>
      </c>
      <c r="AG160" s="247">
        <v>873985.42127939593</v>
      </c>
      <c r="AH160" s="71">
        <v>5350266.5373319983</v>
      </c>
    </row>
    <row r="161" spans="1:34" s="258" customFormat="1" x14ac:dyDescent="0.25">
      <c r="A161" s="77">
        <v>489</v>
      </c>
      <c r="B161" s="82" t="s">
        <v>161</v>
      </c>
      <c r="C161" s="9">
        <f>INDEX(Lask_kust_IKÄRAKENNE!L$11:L$304,MATCH('Lask_kust_MUUT KRIT'!$A$14:$A$307,Lask_kust_IKÄRAKENNE!$A$11:$A$304,0),1,1)</f>
        <v>1940</v>
      </c>
      <c r="D161" s="219">
        <v>1.7910296055189545</v>
      </c>
      <c r="E161" s="11">
        <v>66</v>
      </c>
      <c r="F161" s="11">
        <v>774</v>
      </c>
      <c r="G161" s="429">
        <f t="shared" si="16"/>
        <v>8.5271317829457363E-2</v>
      </c>
      <c r="H161" s="112">
        <f t="shared" si="17"/>
        <v>0.87403175939427646</v>
      </c>
      <c r="I161" s="81">
        <v>0</v>
      </c>
      <c r="J161" s="299">
        <v>4</v>
      </c>
      <c r="K161" s="18">
        <v>92</v>
      </c>
      <c r="L161" s="319">
        <f t="shared" si="18"/>
        <v>4.7422680412371132E-2</v>
      </c>
      <c r="M161" s="112">
        <f t="shared" si="19"/>
        <v>4.4141601301908133E-2</v>
      </c>
      <c r="N161" s="300">
        <v>422.47</v>
      </c>
      <c r="O161" s="433">
        <f t="shared" si="20"/>
        <v>4.5920420384879392</v>
      </c>
      <c r="P161" s="112">
        <f t="shared" si="21"/>
        <v>3.9526036540575209</v>
      </c>
      <c r="Q161" s="81">
        <v>0</v>
      </c>
      <c r="R161" s="81"/>
      <c r="S161" s="18">
        <v>527</v>
      </c>
      <c r="T161" s="18">
        <v>98</v>
      </c>
      <c r="U161" s="417">
        <f t="shared" si="22"/>
        <v>0.1859582542694497</v>
      </c>
      <c r="V161" s="431">
        <f t="shared" si="23"/>
        <v>0.1304970205399647</v>
      </c>
      <c r="X161" s="125">
        <v>4093075.7780845771</v>
      </c>
      <c r="Y161" s="247">
        <v>155234.15869073925</v>
      </c>
      <c r="Z161" s="247">
        <v>0</v>
      </c>
      <c r="AA161" s="247">
        <v>0</v>
      </c>
      <c r="AB161" s="247">
        <v>169769.9493401385</v>
      </c>
      <c r="AC161" s="247">
        <v>305725.19691331033</v>
      </c>
      <c r="AD161" s="247">
        <v>0</v>
      </c>
      <c r="AE161" s="196">
        <v>0</v>
      </c>
      <c r="AF161" s="247">
        <v>102597.33173541063</v>
      </c>
      <c r="AG161" s="247">
        <v>733326.63667959871</v>
      </c>
      <c r="AH161" s="71">
        <v>4826402.4147641761</v>
      </c>
    </row>
    <row r="162" spans="1:34" s="258" customFormat="1" x14ac:dyDescent="0.25">
      <c r="A162" s="77">
        <v>491</v>
      </c>
      <c r="B162" s="82" t="s">
        <v>162</v>
      </c>
      <c r="C162" s="9">
        <f>INDEX(Lask_kust_IKÄRAKENNE!L$11:L$304,MATCH('Lask_kust_MUUT KRIT'!$A$14:$A$307,Lask_kust_IKÄRAKENNE!$A$11:$A$304,0),1,1)</f>
        <v>53818</v>
      </c>
      <c r="D162" s="219">
        <v>1.2500668835879696</v>
      </c>
      <c r="E162" s="11">
        <v>2475</v>
      </c>
      <c r="F162" s="11">
        <v>25133</v>
      </c>
      <c r="G162" s="429">
        <f t="shared" si="16"/>
        <v>9.8476107110173877E-2</v>
      </c>
      <c r="H162" s="112">
        <f t="shared" si="17"/>
        <v>1.0093809659180708</v>
      </c>
      <c r="I162" s="81">
        <v>0</v>
      </c>
      <c r="J162" s="299">
        <v>82</v>
      </c>
      <c r="K162" s="18">
        <v>2140</v>
      </c>
      <c r="L162" s="319">
        <f t="shared" si="18"/>
        <v>3.9763647850161656E-2</v>
      </c>
      <c r="M162" s="112">
        <f t="shared" si="19"/>
        <v>3.6482568739698656E-2</v>
      </c>
      <c r="N162" s="300">
        <v>2548.36</v>
      </c>
      <c r="O162" s="433">
        <f t="shared" si="20"/>
        <v>21.118680249258347</v>
      </c>
      <c r="P162" s="112">
        <f t="shared" si="21"/>
        <v>0.8594534282771098</v>
      </c>
      <c r="Q162" s="81">
        <v>3</v>
      </c>
      <c r="R162" s="81">
        <v>318</v>
      </c>
      <c r="S162" s="18">
        <v>15344</v>
      </c>
      <c r="T162" s="18">
        <v>1674</v>
      </c>
      <c r="U162" s="417">
        <f t="shared" si="22"/>
        <v>0.10909801876955162</v>
      </c>
      <c r="V162" s="431">
        <f t="shared" si="23"/>
        <v>5.3636785040066616E-2</v>
      </c>
      <c r="X162" s="125">
        <v>79251245.259224191</v>
      </c>
      <c r="Y162" s="247">
        <v>4973258.2746169427</v>
      </c>
      <c r="Z162" s="247">
        <v>0</v>
      </c>
      <c r="AA162" s="247">
        <v>0</v>
      </c>
      <c r="AB162" s="247">
        <v>3892458.3041997808</v>
      </c>
      <c r="AC162" s="247">
        <v>1844149.5557223074</v>
      </c>
      <c r="AD162" s="247">
        <v>0</v>
      </c>
      <c r="AE162" s="196">
        <v>90369.24</v>
      </c>
      <c r="AF162" s="247">
        <v>1169833.443770248</v>
      </c>
      <c r="AG162" s="247">
        <v>11970068.818309279</v>
      </c>
      <c r="AH162" s="71">
        <v>91221314.077533469</v>
      </c>
    </row>
    <row r="163" spans="1:34" s="258" customFormat="1" x14ac:dyDescent="0.25">
      <c r="A163" s="77">
        <v>494</v>
      </c>
      <c r="B163" s="82" t="s">
        <v>163</v>
      </c>
      <c r="C163" s="9">
        <f>INDEX(Lask_kust_IKÄRAKENNE!L$11:L$304,MATCH('Lask_kust_MUUT KRIT'!$A$14:$A$307,Lask_kust_IKÄRAKENNE!$A$11:$A$304,0),1,1)</f>
        <v>8980</v>
      </c>
      <c r="D163" s="219">
        <v>1.1688793384597949</v>
      </c>
      <c r="E163" s="11">
        <v>350</v>
      </c>
      <c r="F163" s="11">
        <v>3857</v>
      </c>
      <c r="G163" s="429">
        <f t="shared" si="16"/>
        <v>9.0744101633393831E-2</v>
      </c>
      <c r="H163" s="112">
        <f t="shared" si="17"/>
        <v>0.9301278416256531</v>
      </c>
      <c r="I163" s="81">
        <v>0</v>
      </c>
      <c r="J163" s="299">
        <v>5</v>
      </c>
      <c r="K163" s="18">
        <v>117</v>
      </c>
      <c r="L163" s="319">
        <f t="shared" si="18"/>
        <v>1.3028953229398664E-2</v>
      </c>
      <c r="M163" s="112">
        <f t="shared" si="19"/>
        <v>9.747874118935667E-3</v>
      </c>
      <c r="N163" s="300">
        <v>783.74</v>
      </c>
      <c r="O163" s="433">
        <f t="shared" si="20"/>
        <v>11.45788144027356</v>
      </c>
      <c r="P163" s="112">
        <f t="shared" si="21"/>
        <v>1.5841080426190748</v>
      </c>
      <c r="Q163" s="81">
        <v>0</v>
      </c>
      <c r="R163" s="81"/>
      <c r="S163" s="18">
        <v>2708</v>
      </c>
      <c r="T163" s="18">
        <v>226</v>
      </c>
      <c r="U163" s="417">
        <f t="shared" si="22"/>
        <v>8.3456425406203835E-2</v>
      </c>
      <c r="V163" s="431">
        <f t="shared" si="23"/>
        <v>2.7995191676718829E-2</v>
      </c>
      <c r="X163" s="125">
        <v>12364919.949136632</v>
      </c>
      <c r="Y163" s="247">
        <v>764675.77102944022</v>
      </c>
      <c r="Z163" s="247">
        <v>0</v>
      </c>
      <c r="AA163" s="247">
        <v>0</v>
      </c>
      <c r="AB163" s="247">
        <v>173539.06539919795</v>
      </c>
      <c r="AC163" s="247">
        <v>567162.32117981813</v>
      </c>
      <c r="AD163" s="247">
        <v>0</v>
      </c>
      <c r="AE163" s="196">
        <v>0</v>
      </c>
      <c r="AF163" s="247">
        <v>101881.07578258551</v>
      </c>
      <c r="AG163" s="247">
        <v>1607258.2333910419</v>
      </c>
      <c r="AH163" s="71">
        <v>13972178.182527674</v>
      </c>
    </row>
    <row r="164" spans="1:34" s="258" customFormat="1" x14ac:dyDescent="0.25">
      <c r="A164" s="77">
        <v>495</v>
      </c>
      <c r="B164" s="82" t="s">
        <v>164</v>
      </c>
      <c r="C164" s="9">
        <f>INDEX(Lask_kust_IKÄRAKENNE!L$11:L$304,MATCH('Lask_kust_MUUT KRIT'!$A$14:$A$307,Lask_kust_IKÄRAKENNE!$A$11:$A$304,0),1,1)</f>
        <v>1584</v>
      </c>
      <c r="D164" s="219">
        <v>1.2905465377523213</v>
      </c>
      <c r="E164" s="11">
        <v>55</v>
      </c>
      <c r="F164" s="11">
        <v>634</v>
      </c>
      <c r="G164" s="429">
        <f t="shared" si="16"/>
        <v>8.6750788643533125E-2</v>
      </c>
      <c r="H164" s="112">
        <f t="shared" si="17"/>
        <v>0.8891963482796662</v>
      </c>
      <c r="I164" s="81">
        <v>0</v>
      </c>
      <c r="J164" s="299">
        <v>1</v>
      </c>
      <c r="K164" s="18">
        <v>17</v>
      </c>
      <c r="L164" s="319">
        <f t="shared" si="18"/>
        <v>1.0732323232323232E-2</v>
      </c>
      <c r="M164" s="112">
        <f t="shared" si="19"/>
        <v>7.4512441218602355E-3</v>
      </c>
      <c r="N164" s="300">
        <v>733.24</v>
      </c>
      <c r="O164" s="433">
        <f t="shared" si="20"/>
        <v>2.1602749440837923</v>
      </c>
      <c r="P164" s="112">
        <f t="shared" si="21"/>
        <v>8.4019500344717031</v>
      </c>
      <c r="Q164" s="81">
        <v>0</v>
      </c>
      <c r="R164" s="81"/>
      <c r="S164" s="18">
        <v>351</v>
      </c>
      <c r="T164" s="18">
        <v>43</v>
      </c>
      <c r="U164" s="417">
        <f t="shared" si="22"/>
        <v>0.12250712250712251</v>
      </c>
      <c r="V164" s="431">
        <f t="shared" si="23"/>
        <v>6.7045888777637508E-2</v>
      </c>
      <c r="X164" s="125">
        <v>2408097.8932120195</v>
      </c>
      <c r="Y164" s="247">
        <v>128946.98628504544</v>
      </c>
      <c r="Z164" s="247">
        <v>0</v>
      </c>
      <c r="AA164" s="247">
        <v>0</v>
      </c>
      <c r="AB164" s="247">
        <v>23398.874863288369</v>
      </c>
      <c r="AC164" s="247">
        <v>530617.42463302868</v>
      </c>
      <c r="AD164" s="247">
        <v>0</v>
      </c>
      <c r="AE164" s="196">
        <v>0</v>
      </c>
      <c r="AF164" s="247">
        <v>43038.890747464196</v>
      </c>
      <c r="AG164" s="247">
        <v>726002.17652882671</v>
      </c>
      <c r="AH164" s="71">
        <v>3134100.0697408458</v>
      </c>
    </row>
    <row r="165" spans="1:34" s="258" customFormat="1" x14ac:dyDescent="0.25">
      <c r="A165" s="77">
        <v>498</v>
      </c>
      <c r="B165" s="82" t="s">
        <v>165</v>
      </c>
      <c r="C165" s="9">
        <f>INDEX(Lask_kust_IKÄRAKENNE!L$11:L$304,MATCH('Lask_kust_MUUT KRIT'!$A$14:$A$307,Lask_kust_IKÄRAKENNE!$A$11:$A$304,0),1,1)</f>
        <v>2299</v>
      </c>
      <c r="D165" s="219">
        <v>1.0063874707825371</v>
      </c>
      <c r="E165" s="11">
        <v>150</v>
      </c>
      <c r="F165" s="11">
        <v>1054</v>
      </c>
      <c r="G165" s="429">
        <f t="shared" si="16"/>
        <v>0.14231499051233396</v>
      </c>
      <c r="H165" s="112">
        <f t="shared" si="17"/>
        <v>1.4587299072174615</v>
      </c>
      <c r="I165" s="81">
        <v>0</v>
      </c>
      <c r="J165" s="299">
        <v>13</v>
      </c>
      <c r="K165" s="18">
        <v>86</v>
      </c>
      <c r="L165" s="319">
        <f t="shared" si="18"/>
        <v>3.7407568508046975E-2</v>
      </c>
      <c r="M165" s="112">
        <f t="shared" si="19"/>
        <v>3.4126489397583976E-2</v>
      </c>
      <c r="N165" s="300">
        <v>1906</v>
      </c>
      <c r="O165" s="433">
        <f t="shared" si="20"/>
        <v>1.2061909758656872</v>
      </c>
      <c r="P165" s="112">
        <f t="shared" si="21"/>
        <v>15.047801305167688</v>
      </c>
      <c r="Q165" s="81">
        <v>0</v>
      </c>
      <c r="R165" s="81"/>
      <c r="S165" s="18">
        <v>652</v>
      </c>
      <c r="T165" s="18">
        <v>84</v>
      </c>
      <c r="U165" s="417">
        <f t="shared" si="22"/>
        <v>0.12883435582822086</v>
      </c>
      <c r="V165" s="431">
        <f t="shared" si="23"/>
        <v>7.3373122098735866E-2</v>
      </c>
      <c r="X165" s="125">
        <v>2725520.6888976241</v>
      </c>
      <c r="Y165" s="247">
        <v>307023.91619023902</v>
      </c>
      <c r="Z165" s="247">
        <v>0</v>
      </c>
      <c r="AA165" s="247">
        <v>0</v>
      </c>
      <c r="AB165" s="247">
        <v>155539.81969741159</v>
      </c>
      <c r="AC165" s="247">
        <v>1379298.4716471452</v>
      </c>
      <c r="AD165" s="247">
        <v>0</v>
      </c>
      <c r="AE165" s="196">
        <v>0</v>
      </c>
      <c r="AF165" s="247">
        <v>68361.205170525762</v>
      </c>
      <c r="AG165" s="247">
        <v>1910223.4127053216</v>
      </c>
      <c r="AH165" s="71">
        <v>4635744.1016029464</v>
      </c>
    </row>
    <row r="166" spans="1:34" s="258" customFormat="1" x14ac:dyDescent="0.25">
      <c r="A166" s="77">
        <v>499</v>
      </c>
      <c r="B166" s="82" t="s">
        <v>166</v>
      </c>
      <c r="C166" s="9">
        <f>INDEX(Lask_kust_IKÄRAKENNE!L$11:L$304,MATCH('Lask_kust_MUUT KRIT'!$A$14:$A$307,Lask_kust_IKÄRAKENNE!$A$11:$A$304,0),1,1)</f>
        <v>19444</v>
      </c>
      <c r="D166" s="219">
        <v>0.81453603571567268</v>
      </c>
      <c r="E166" s="11">
        <v>456</v>
      </c>
      <c r="F166" s="11">
        <v>9462</v>
      </c>
      <c r="G166" s="429">
        <f t="shared" si="16"/>
        <v>4.8192771084337352E-2</v>
      </c>
      <c r="H166" s="112">
        <f t="shared" si="17"/>
        <v>0.49397632841998546</v>
      </c>
      <c r="I166" s="81">
        <v>3</v>
      </c>
      <c r="J166" s="299">
        <v>13350</v>
      </c>
      <c r="K166" s="18">
        <v>514</v>
      </c>
      <c r="L166" s="319">
        <f t="shared" si="18"/>
        <v>2.6434889940341495E-2</v>
      </c>
      <c r="M166" s="112">
        <f t="shared" si="19"/>
        <v>2.31538108298785E-2</v>
      </c>
      <c r="N166" s="300">
        <v>849.13</v>
      </c>
      <c r="O166" s="433">
        <f t="shared" si="20"/>
        <v>22.898731642975751</v>
      </c>
      <c r="P166" s="112">
        <f t="shared" si="21"/>
        <v>0.79264312206920418</v>
      </c>
      <c r="Q166" s="81">
        <v>3</v>
      </c>
      <c r="R166" s="81">
        <v>2154</v>
      </c>
      <c r="S166" s="18">
        <v>6450</v>
      </c>
      <c r="T166" s="18">
        <v>468</v>
      </c>
      <c r="U166" s="417">
        <f t="shared" si="22"/>
        <v>7.2558139534883714E-2</v>
      </c>
      <c r="V166" s="431">
        <f t="shared" si="23"/>
        <v>1.7096905805398709E-2</v>
      </c>
      <c r="X166" s="125">
        <v>18656973.963220626</v>
      </c>
      <c r="Y166" s="247">
        <v>879326.37306302495</v>
      </c>
      <c r="Z166" s="247">
        <v>384151.21920000005</v>
      </c>
      <c r="AA166" s="247">
        <v>3504150.72</v>
      </c>
      <c r="AB166" s="247">
        <v>892522.34631425457</v>
      </c>
      <c r="AC166" s="247">
        <v>614482.53474802745</v>
      </c>
      <c r="AD166" s="247">
        <v>0</v>
      </c>
      <c r="AE166" s="196">
        <v>612123.72</v>
      </c>
      <c r="AF166" s="247">
        <v>134721.48815595469</v>
      </c>
      <c r="AG166" s="247">
        <v>7021478.4014812605</v>
      </c>
      <c r="AH166" s="71">
        <v>25678452.364701886</v>
      </c>
    </row>
    <row r="167" spans="1:34" s="258" customFormat="1" x14ac:dyDescent="0.25">
      <c r="A167" s="77">
        <v>500</v>
      </c>
      <c r="B167" s="82" t="s">
        <v>167</v>
      </c>
      <c r="C167" s="9">
        <f>INDEX(Lask_kust_IKÄRAKENNE!L$11:L$304,MATCH('Lask_kust_MUUT KRIT'!$A$14:$A$307,Lask_kust_IKÄRAKENNE!$A$11:$A$304,0),1,1)</f>
        <v>10170</v>
      </c>
      <c r="D167" s="219">
        <v>0.84237023001407763</v>
      </c>
      <c r="E167" s="11">
        <v>364</v>
      </c>
      <c r="F167" s="11">
        <v>4859</v>
      </c>
      <c r="G167" s="429">
        <f t="shared" si="16"/>
        <v>7.4912533443095286E-2</v>
      </c>
      <c r="H167" s="112">
        <f t="shared" si="17"/>
        <v>0.76785412812433618</v>
      </c>
      <c r="I167" s="81">
        <v>0</v>
      </c>
      <c r="J167" s="299">
        <v>13</v>
      </c>
      <c r="K167" s="18">
        <v>145</v>
      </c>
      <c r="L167" s="319">
        <f t="shared" si="18"/>
        <v>1.4257620452310717E-2</v>
      </c>
      <c r="M167" s="112">
        <f t="shared" si="19"/>
        <v>1.097654134184772E-2</v>
      </c>
      <c r="N167" s="300">
        <v>144.05000000000001</v>
      </c>
      <c r="O167" s="433">
        <f t="shared" si="20"/>
        <v>70.600485942381113</v>
      </c>
      <c r="P167" s="112">
        <f t="shared" si="21"/>
        <v>0.25708777919356374</v>
      </c>
      <c r="Q167" s="81">
        <v>0</v>
      </c>
      <c r="R167" s="81"/>
      <c r="S167" s="18">
        <v>3534</v>
      </c>
      <c r="T167" s="18">
        <v>196</v>
      </c>
      <c r="U167" s="417">
        <f t="shared" si="22"/>
        <v>5.5461233729485006E-2</v>
      </c>
      <c r="V167" s="431">
        <f t="shared" si="23"/>
        <v>0</v>
      </c>
      <c r="X167" s="125">
        <v>10091814.371828454</v>
      </c>
      <c r="Y167" s="247">
        <v>714920.95202089287</v>
      </c>
      <c r="Z167" s="247">
        <v>0</v>
      </c>
      <c r="AA167" s="247">
        <v>0</v>
      </c>
      <c r="AB167" s="247">
        <v>221308.18463361281</v>
      </c>
      <c r="AC167" s="247">
        <v>104243.41282306991</v>
      </c>
      <c r="AD167" s="247">
        <v>0</v>
      </c>
      <c r="AE167" s="196">
        <v>0</v>
      </c>
      <c r="AF167" s="247">
        <v>0</v>
      </c>
      <c r="AG167" s="247">
        <v>1040472.5494775757</v>
      </c>
      <c r="AH167" s="71">
        <v>11132286.921306029</v>
      </c>
    </row>
    <row r="168" spans="1:34" s="258" customFormat="1" x14ac:dyDescent="0.25">
      <c r="A168" s="77">
        <v>503</v>
      </c>
      <c r="B168" s="82" t="s">
        <v>168</v>
      </c>
      <c r="C168" s="9">
        <f>INDEX(Lask_kust_IKÄRAKENNE!L$11:L$304,MATCH('Lask_kust_MUUT KRIT'!$A$14:$A$307,Lask_kust_IKÄRAKENNE!$A$11:$A$304,0),1,1)</f>
        <v>7766</v>
      </c>
      <c r="D168" s="219">
        <v>0.97298572210971146</v>
      </c>
      <c r="E168" s="11">
        <v>238</v>
      </c>
      <c r="F168" s="11">
        <v>3635</v>
      </c>
      <c r="G168" s="429">
        <f t="shared" si="16"/>
        <v>6.5474552957359003E-2</v>
      </c>
      <c r="H168" s="112">
        <f t="shared" si="17"/>
        <v>0.67111474495243406</v>
      </c>
      <c r="I168" s="81">
        <v>0</v>
      </c>
      <c r="J168" s="299">
        <v>56</v>
      </c>
      <c r="K168" s="18">
        <v>147</v>
      </c>
      <c r="L168" s="319">
        <f t="shared" si="18"/>
        <v>1.8928663404584083E-2</v>
      </c>
      <c r="M168" s="112">
        <f t="shared" si="19"/>
        <v>1.5647584294121088E-2</v>
      </c>
      <c r="N168" s="300">
        <v>519.79</v>
      </c>
      <c r="O168" s="433">
        <f t="shared" si="20"/>
        <v>14.940649108293735</v>
      </c>
      <c r="P168" s="112">
        <f t="shared" si="21"/>
        <v>1.2148416048963764</v>
      </c>
      <c r="Q168" s="81">
        <v>0</v>
      </c>
      <c r="R168" s="81"/>
      <c r="S168" s="18">
        <v>2357</v>
      </c>
      <c r="T168" s="18">
        <v>307</v>
      </c>
      <c r="U168" s="417">
        <f t="shared" si="22"/>
        <v>0.13025031820110311</v>
      </c>
      <c r="V168" s="431">
        <f t="shared" si="23"/>
        <v>7.4789084471618111E-2</v>
      </c>
      <c r="X168" s="125">
        <v>8901211.9848909341</v>
      </c>
      <c r="Y168" s="247">
        <v>477147.34935647016</v>
      </c>
      <c r="Z168" s="247">
        <v>0</v>
      </c>
      <c r="AA168" s="247">
        <v>0</v>
      </c>
      <c r="AB168" s="247">
        <v>240910.47912139993</v>
      </c>
      <c r="AC168" s="247">
        <v>376151.91635753901</v>
      </c>
      <c r="AD168" s="247">
        <v>0</v>
      </c>
      <c r="AE168" s="196">
        <v>0</v>
      </c>
      <c r="AF168" s="247">
        <v>235379.88328046913</v>
      </c>
      <c r="AG168" s="247">
        <v>1329589.6281158782</v>
      </c>
      <c r="AH168" s="71">
        <v>10230801.613006813</v>
      </c>
    </row>
    <row r="169" spans="1:34" s="258" customFormat="1" x14ac:dyDescent="0.25">
      <c r="A169" s="77">
        <v>504</v>
      </c>
      <c r="B169" s="82" t="s">
        <v>169</v>
      </c>
      <c r="C169" s="9">
        <f>INDEX(Lask_kust_IKÄRAKENNE!L$11:L$304,MATCH('Lask_kust_MUUT KRIT'!$A$14:$A$307,Lask_kust_IKÄRAKENNE!$A$11:$A$304,0),1,1)</f>
        <v>1922</v>
      </c>
      <c r="D169" s="219">
        <v>0.96796759213758243</v>
      </c>
      <c r="E169" s="11">
        <v>98</v>
      </c>
      <c r="F169" s="11">
        <v>892</v>
      </c>
      <c r="G169" s="429">
        <f t="shared" si="16"/>
        <v>0.10986547085201794</v>
      </c>
      <c r="H169" s="112">
        <f t="shared" si="17"/>
        <v>1.1261220446659645</v>
      </c>
      <c r="I169" s="81">
        <v>1</v>
      </c>
      <c r="J169" s="299">
        <v>176</v>
      </c>
      <c r="K169" s="18">
        <v>75</v>
      </c>
      <c r="L169" s="319">
        <f t="shared" si="18"/>
        <v>3.9021852237252859E-2</v>
      </c>
      <c r="M169" s="112">
        <f t="shared" si="19"/>
        <v>3.574077312678986E-2</v>
      </c>
      <c r="N169" s="300">
        <v>200.36</v>
      </c>
      <c r="O169" s="433">
        <f t="shared" si="20"/>
        <v>9.5927330804551794</v>
      </c>
      <c r="P169" s="112">
        <f t="shared" si="21"/>
        <v>1.8921116629309906</v>
      </c>
      <c r="Q169" s="81">
        <v>0</v>
      </c>
      <c r="R169" s="81"/>
      <c r="S169" s="18">
        <v>561</v>
      </c>
      <c r="T169" s="18">
        <v>98</v>
      </c>
      <c r="U169" s="417">
        <f t="shared" si="22"/>
        <v>0.17468805704099821</v>
      </c>
      <c r="V169" s="431">
        <f t="shared" si="23"/>
        <v>0.11922682331151321</v>
      </c>
      <c r="X169" s="125">
        <v>2191590.9128401745</v>
      </c>
      <c r="Y169" s="247">
        <v>198151.42146958291</v>
      </c>
      <c r="Z169" s="247">
        <v>37972.569600000003</v>
      </c>
      <c r="AA169" s="247">
        <v>46197.0432</v>
      </c>
      <c r="AB169" s="247">
        <v>136184.70405760116</v>
      </c>
      <c r="AC169" s="247">
        <v>144992.78162603462</v>
      </c>
      <c r="AD169" s="247">
        <v>0</v>
      </c>
      <c r="AE169" s="196">
        <v>0</v>
      </c>
      <c r="AF169" s="247">
        <v>92866.931562060228</v>
      </c>
      <c r="AG169" s="247">
        <v>656365.45151527901</v>
      </c>
      <c r="AH169" s="71">
        <v>2847956.3643554533</v>
      </c>
    </row>
    <row r="170" spans="1:34" s="258" customFormat="1" x14ac:dyDescent="0.25">
      <c r="A170" s="77">
        <v>505</v>
      </c>
      <c r="B170" s="82" t="s">
        <v>170</v>
      </c>
      <c r="C170" s="9">
        <f>INDEX(Lask_kust_IKÄRAKENNE!L$11:L$304,MATCH('Lask_kust_MUUT KRIT'!$A$14:$A$307,Lask_kust_IKÄRAKENNE!$A$11:$A$304,0),1,1)</f>
        <v>20686</v>
      </c>
      <c r="D170" s="219">
        <v>0.91700684883029782</v>
      </c>
      <c r="E170" s="11">
        <v>567</v>
      </c>
      <c r="F170" s="11">
        <v>10125</v>
      </c>
      <c r="G170" s="429">
        <f t="shared" si="16"/>
        <v>5.6000000000000001E-2</v>
      </c>
      <c r="H170" s="112">
        <f t="shared" si="17"/>
        <v>0.57400049362402306</v>
      </c>
      <c r="I170" s="81">
        <v>0</v>
      </c>
      <c r="J170" s="299">
        <v>196</v>
      </c>
      <c r="K170" s="18">
        <v>663</v>
      </c>
      <c r="L170" s="319">
        <f t="shared" si="18"/>
        <v>3.2050662283670116E-2</v>
      </c>
      <c r="M170" s="112">
        <f t="shared" si="19"/>
        <v>2.876958317320712E-2</v>
      </c>
      <c r="N170" s="300">
        <v>580.82000000000005</v>
      </c>
      <c r="O170" s="433">
        <f t="shared" si="20"/>
        <v>35.615164767053471</v>
      </c>
      <c r="P170" s="112">
        <f t="shared" si="21"/>
        <v>0.50962903750774391</v>
      </c>
      <c r="Q170" s="81">
        <v>0</v>
      </c>
      <c r="R170" s="81"/>
      <c r="S170" s="18">
        <v>6882</v>
      </c>
      <c r="T170" s="18">
        <v>990</v>
      </c>
      <c r="U170" s="417">
        <f t="shared" si="22"/>
        <v>0.14385353095030515</v>
      </c>
      <c r="V170" s="431">
        <f t="shared" si="23"/>
        <v>8.8392297220820149E-2</v>
      </c>
      <c r="X170" s="125">
        <v>22345721.929036371</v>
      </c>
      <c r="Y170" s="247">
        <v>1087044.0290268038</v>
      </c>
      <c r="Z170" s="247">
        <v>0</v>
      </c>
      <c r="AA170" s="247">
        <v>0</v>
      </c>
      <c r="AB170" s="247">
        <v>1179834.5108093328</v>
      </c>
      <c r="AC170" s="247">
        <v>420316.96658032254</v>
      </c>
      <c r="AD170" s="247">
        <v>0</v>
      </c>
      <c r="AE170" s="196">
        <v>0</v>
      </c>
      <c r="AF170" s="247">
        <v>741011.04502118425</v>
      </c>
      <c r="AG170" s="247">
        <v>3428206.5514376434</v>
      </c>
      <c r="AH170" s="71">
        <v>25773928.480474014</v>
      </c>
    </row>
    <row r="171" spans="1:34" s="258" customFormat="1" x14ac:dyDescent="0.25">
      <c r="A171" s="77">
        <v>507</v>
      </c>
      <c r="B171" s="82" t="s">
        <v>171</v>
      </c>
      <c r="C171" s="9">
        <f>INDEX(Lask_kust_IKÄRAKENNE!L$11:L$304,MATCH('Lask_kust_MUUT KRIT'!$A$14:$A$307,Lask_kust_IKÄRAKENNE!$A$11:$A$304,0),1,1)</f>
        <v>5924</v>
      </c>
      <c r="D171" s="219">
        <v>1.5661398311788919</v>
      </c>
      <c r="E171" s="11">
        <v>240</v>
      </c>
      <c r="F171" s="11">
        <v>2451</v>
      </c>
      <c r="G171" s="429">
        <f t="shared" si="16"/>
        <v>9.7919216646266835E-2</v>
      </c>
      <c r="H171" s="112">
        <f t="shared" si="17"/>
        <v>1.0036728337541931</v>
      </c>
      <c r="I171" s="81">
        <v>0</v>
      </c>
      <c r="J171" s="299">
        <v>12</v>
      </c>
      <c r="K171" s="18">
        <v>124</v>
      </c>
      <c r="L171" s="319">
        <f t="shared" si="18"/>
        <v>2.0931802835921675E-2</v>
      </c>
      <c r="M171" s="112">
        <f t="shared" si="19"/>
        <v>1.7650723725458679E-2</v>
      </c>
      <c r="N171" s="300">
        <v>980.87</v>
      </c>
      <c r="O171" s="433">
        <f t="shared" si="20"/>
        <v>6.0395363299927611</v>
      </c>
      <c r="P171" s="112">
        <f t="shared" si="21"/>
        <v>3.0052840398982963</v>
      </c>
      <c r="Q171" s="81">
        <v>0</v>
      </c>
      <c r="R171" s="81"/>
      <c r="S171" s="18">
        <v>1399</v>
      </c>
      <c r="T171" s="18">
        <v>239</v>
      </c>
      <c r="U171" s="417">
        <f t="shared" si="22"/>
        <v>0.17083631165117941</v>
      </c>
      <c r="V171" s="431">
        <f t="shared" si="23"/>
        <v>0.11537507792169441</v>
      </c>
      <c r="X171" s="125">
        <v>10929262.959966624</v>
      </c>
      <c r="Y171" s="247">
        <v>544334.13273848337</v>
      </c>
      <c r="Z171" s="247">
        <v>0</v>
      </c>
      <c r="AA171" s="247">
        <v>0</v>
      </c>
      <c r="AB171" s="247">
        <v>207294.87854174263</v>
      </c>
      <c r="AC171" s="247">
        <v>709817.67674949369</v>
      </c>
      <c r="AD171" s="247">
        <v>0</v>
      </c>
      <c r="AE171" s="196">
        <v>0</v>
      </c>
      <c r="AF171" s="247">
        <v>276987.89976130577</v>
      </c>
      <c r="AG171" s="247">
        <v>1738434.5877910256</v>
      </c>
      <c r="AH171" s="71">
        <v>12667697.547757652</v>
      </c>
    </row>
    <row r="172" spans="1:34" s="258" customFormat="1" x14ac:dyDescent="0.25">
      <c r="A172" s="77">
        <v>508</v>
      </c>
      <c r="B172" s="82" t="s">
        <v>172</v>
      </c>
      <c r="C172" s="9">
        <f>INDEX(Lask_kust_IKÄRAKENNE!L$11:L$304,MATCH('Lask_kust_MUUT KRIT'!$A$14:$A$307,Lask_kust_IKÄRAKENNE!$A$11:$A$304,0),1,1)</f>
        <v>9983</v>
      </c>
      <c r="D172" s="219">
        <v>1.3816377768337378</v>
      </c>
      <c r="E172" s="11">
        <v>416</v>
      </c>
      <c r="F172" s="11">
        <v>4259</v>
      </c>
      <c r="G172" s="429">
        <f t="shared" si="16"/>
        <v>9.7675510683258984E-2</v>
      </c>
      <c r="H172" s="112">
        <f t="shared" si="17"/>
        <v>1.0011748454851641</v>
      </c>
      <c r="I172" s="81">
        <v>0</v>
      </c>
      <c r="J172" s="299">
        <v>19</v>
      </c>
      <c r="K172" s="18">
        <v>256</v>
      </c>
      <c r="L172" s="319">
        <f t="shared" si="18"/>
        <v>2.5643594109986977E-2</v>
      </c>
      <c r="M172" s="112">
        <f t="shared" si="19"/>
        <v>2.2362514999523981E-2</v>
      </c>
      <c r="N172" s="300">
        <v>534.85</v>
      </c>
      <c r="O172" s="433">
        <f t="shared" si="20"/>
        <v>18.665046274656444</v>
      </c>
      <c r="P172" s="112">
        <f t="shared" si="21"/>
        <v>0.97243381419086572</v>
      </c>
      <c r="Q172" s="81">
        <v>0</v>
      </c>
      <c r="R172" s="81"/>
      <c r="S172" s="18">
        <v>2599</v>
      </c>
      <c r="T172" s="18">
        <v>351</v>
      </c>
      <c r="U172" s="417">
        <f t="shared" si="22"/>
        <v>0.13505194305502116</v>
      </c>
      <c r="V172" s="431">
        <f t="shared" si="23"/>
        <v>7.9590709325536163E-2</v>
      </c>
      <c r="X172" s="125">
        <v>16248024.332982557</v>
      </c>
      <c r="Y172" s="247">
        <v>915017.39257089689</v>
      </c>
      <c r="Z172" s="247">
        <v>0</v>
      </c>
      <c r="AA172" s="247">
        <v>0</v>
      </c>
      <c r="AB172" s="247">
        <v>442580.95475391904</v>
      </c>
      <c r="AC172" s="247">
        <v>387050.25580297766</v>
      </c>
      <c r="AD172" s="247">
        <v>0</v>
      </c>
      <c r="AE172" s="196">
        <v>0</v>
      </c>
      <c r="AF172" s="247">
        <v>322000.97478802636</v>
      </c>
      <c r="AG172" s="247">
        <v>2066649.5779158201</v>
      </c>
      <c r="AH172" s="71">
        <v>18314673.910898376</v>
      </c>
    </row>
    <row r="173" spans="1:34" s="258" customFormat="1" x14ac:dyDescent="0.25">
      <c r="A173" s="77">
        <v>529</v>
      </c>
      <c r="B173" s="82" t="s">
        <v>173</v>
      </c>
      <c r="C173" s="9">
        <f>INDEX(Lask_kust_IKÄRAKENNE!L$11:L$304,MATCH('Lask_kust_MUUT KRIT'!$A$14:$A$307,Lask_kust_IKÄRAKENNE!$A$11:$A$304,0),1,1)</f>
        <v>19245</v>
      </c>
      <c r="D173" s="219">
        <v>0.88189728959732205</v>
      </c>
      <c r="E173" s="11">
        <v>666</v>
      </c>
      <c r="F173" s="11">
        <v>8950</v>
      </c>
      <c r="G173" s="429">
        <f t="shared" si="16"/>
        <v>7.4413407821229044E-2</v>
      </c>
      <c r="H173" s="112">
        <f t="shared" si="17"/>
        <v>0.76273808610055727</v>
      </c>
      <c r="I173" s="81">
        <v>0</v>
      </c>
      <c r="J173" s="299">
        <v>251</v>
      </c>
      <c r="K173" s="18">
        <v>481</v>
      </c>
      <c r="L173" s="319">
        <f t="shared" si="18"/>
        <v>2.4993504806443231E-2</v>
      </c>
      <c r="M173" s="112">
        <f t="shared" si="19"/>
        <v>2.1712425695980236E-2</v>
      </c>
      <c r="N173" s="300">
        <v>312.45</v>
      </c>
      <c r="O173" s="433">
        <f t="shared" si="20"/>
        <v>61.593855016802692</v>
      </c>
      <c r="P173" s="112">
        <f t="shared" si="21"/>
        <v>0.29468072969230041</v>
      </c>
      <c r="Q173" s="81">
        <v>3</v>
      </c>
      <c r="R173" s="81">
        <v>4288</v>
      </c>
      <c r="S173" s="18">
        <v>6004</v>
      </c>
      <c r="T173" s="18">
        <v>639</v>
      </c>
      <c r="U173" s="417">
        <f t="shared" si="22"/>
        <v>0.10642904730179881</v>
      </c>
      <c r="V173" s="431">
        <f t="shared" si="23"/>
        <v>5.0967813572313801E-2</v>
      </c>
      <c r="X173" s="125">
        <v>19993149.512517948</v>
      </c>
      <c r="Y173" s="247">
        <v>1343852.7884543282</v>
      </c>
      <c r="Z173" s="247">
        <v>0</v>
      </c>
      <c r="AA173" s="247">
        <v>0</v>
      </c>
      <c r="AB173" s="247">
        <v>828394.6129128692</v>
      </c>
      <c r="AC173" s="247">
        <v>226107.97873355215</v>
      </c>
      <c r="AD173" s="247">
        <v>0</v>
      </c>
      <c r="AE173" s="196">
        <v>1218563.8400000001</v>
      </c>
      <c r="AF173" s="247">
        <v>397509.63438943931</v>
      </c>
      <c r="AG173" s="247">
        <v>4014428.8544901884</v>
      </c>
      <c r="AH173" s="71">
        <v>24007578.367008135</v>
      </c>
    </row>
    <row r="174" spans="1:34" s="258" customFormat="1" x14ac:dyDescent="0.25">
      <c r="A174" s="77">
        <v>531</v>
      </c>
      <c r="B174" s="82" t="s">
        <v>174</v>
      </c>
      <c r="C174" s="9">
        <f>INDEX(Lask_kust_IKÄRAKENNE!L$11:L$304,MATCH('Lask_kust_MUUT KRIT'!$A$14:$A$307,Lask_kust_IKÄRAKENNE!$A$11:$A$304,0),1,1)</f>
        <v>5437</v>
      </c>
      <c r="D174" s="219">
        <v>0.98003726061486285</v>
      </c>
      <c r="E174" s="11">
        <v>204</v>
      </c>
      <c r="F174" s="11">
        <v>2398</v>
      </c>
      <c r="G174" s="429">
        <f t="shared" si="16"/>
        <v>8.507089241034195E-2</v>
      </c>
      <c r="H174" s="112">
        <f t="shared" si="17"/>
        <v>0.87197739708165067</v>
      </c>
      <c r="I174" s="81">
        <v>0</v>
      </c>
      <c r="J174" s="299">
        <v>27</v>
      </c>
      <c r="K174" s="18">
        <v>82</v>
      </c>
      <c r="L174" s="319">
        <f t="shared" si="18"/>
        <v>1.5081846606584513E-2</v>
      </c>
      <c r="M174" s="112">
        <f t="shared" si="19"/>
        <v>1.1800767496121516E-2</v>
      </c>
      <c r="N174" s="300">
        <v>182.91</v>
      </c>
      <c r="O174" s="433">
        <f t="shared" si="20"/>
        <v>29.725001366792412</v>
      </c>
      <c r="P174" s="112">
        <f t="shared" si="21"/>
        <v>0.61061467809351277</v>
      </c>
      <c r="Q174" s="81">
        <v>0</v>
      </c>
      <c r="R174" s="81"/>
      <c r="S174" s="18">
        <v>1590</v>
      </c>
      <c r="T174" s="18">
        <v>188</v>
      </c>
      <c r="U174" s="417">
        <f t="shared" si="22"/>
        <v>0.11823899371069183</v>
      </c>
      <c r="V174" s="431">
        <f t="shared" si="23"/>
        <v>6.2777759981206827E-2</v>
      </c>
      <c r="X174" s="125">
        <v>6276928.9262644257</v>
      </c>
      <c r="Y174" s="247">
        <v>434033.15843126015</v>
      </c>
      <c r="Z174" s="247">
        <v>0</v>
      </c>
      <c r="AA174" s="247">
        <v>0</v>
      </c>
      <c r="AB174" s="247">
        <v>127198.09061975937</v>
      </c>
      <c r="AC174" s="247">
        <v>132364.89163115388</v>
      </c>
      <c r="AD174" s="247">
        <v>0</v>
      </c>
      <c r="AE174" s="196">
        <v>0</v>
      </c>
      <c r="AF174" s="247">
        <v>138324.42970928235</v>
      </c>
      <c r="AG174" s="247">
        <v>831920.57039145578</v>
      </c>
      <c r="AH174" s="71">
        <v>7108849.4966558823</v>
      </c>
    </row>
    <row r="175" spans="1:34" s="258" customFormat="1" x14ac:dyDescent="0.25">
      <c r="A175" s="77">
        <v>535</v>
      </c>
      <c r="B175" s="82" t="s">
        <v>175</v>
      </c>
      <c r="C175" s="9">
        <f>INDEX(Lask_kust_IKÄRAKENNE!L$11:L$304,MATCH('Lask_kust_MUUT KRIT'!$A$14:$A$307,Lask_kust_IKÄRAKENNE!$A$11:$A$304,0),1,1)</f>
        <v>10737</v>
      </c>
      <c r="D175" s="219">
        <v>1.4495465346578826</v>
      </c>
      <c r="E175" s="11">
        <v>357</v>
      </c>
      <c r="F175" s="11">
        <v>4473</v>
      </c>
      <c r="G175" s="429">
        <f t="shared" si="16"/>
        <v>7.9812206572769953E-2</v>
      </c>
      <c r="H175" s="112">
        <f t="shared" si="17"/>
        <v>0.81807582089272235</v>
      </c>
      <c r="I175" s="81">
        <v>0</v>
      </c>
      <c r="J175" s="299">
        <v>5</v>
      </c>
      <c r="K175" s="18">
        <v>96</v>
      </c>
      <c r="L175" s="319">
        <f t="shared" si="18"/>
        <v>8.941044984632579E-3</v>
      </c>
      <c r="M175" s="112">
        <f t="shared" si="19"/>
        <v>5.6599658741695825E-3</v>
      </c>
      <c r="N175" s="300">
        <v>527.88</v>
      </c>
      <c r="O175" s="433">
        <f t="shared" si="20"/>
        <v>20.33984996590134</v>
      </c>
      <c r="P175" s="112">
        <f t="shared" si="21"/>
        <v>0.89236263646691327</v>
      </c>
      <c r="Q175" s="81">
        <v>0</v>
      </c>
      <c r="R175" s="81"/>
      <c r="S175" s="18">
        <v>2850</v>
      </c>
      <c r="T175" s="18">
        <v>294</v>
      </c>
      <c r="U175" s="417">
        <f t="shared" si="22"/>
        <v>0.1031578947368421</v>
      </c>
      <c r="V175" s="431">
        <f t="shared" si="23"/>
        <v>4.7696661007357095E-2</v>
      </c>
      <c r="X175" s="125">
        <v>18334134.186008345</v>
      </c>
      <c r="Y175" s="247">
        <v>804145.91214109829</v>
      </c>
      <c r="Z175" s="247">
        <v>0</v>
      </c>
      <c r="AA175" s="247">
        <v>0</v>
      </c>
      <c r="AB175" s="247">
        <v>120478.00603353993</v>
      </c>
      <c r="AC175" s="247">
        <v>382006.33641820296</v>
      </c>
      <c r="AD175" s="247">
        <v>0</v>
      </c>
      <c r="AE175" s="196">
        <v>0</v>
      </c>
      <c r="AF175" s="247">
        <v>207541.36589337856</v>
      </c>
      <c r="AG175" s="247">
        <v>1514171.6204862196</v>
      </c>
      <c r="AH175" s="71">
        <v>19848305.806494568</v>
      </c>
    </row>
    <row r="176" spans="1:34" s="258" customFormat="1" x14ac:dyDescent="0.25">
      <c r="A176" s="77">
        <v>536</v>
      </c>
      <c r="B176" s="82" t="s">
        <v>176</v>
      </c>
      <c r="C176" s="9">
        <f>INDEX(Lask_kust_IKÄRAKENNE!L$11:L$304,MATCH('Lask_kust_MUUT KRIT'!$A$14:$A$307,Lask_kust_IKÄRAKENNE!$A$11:$A$304,0),1,1)</f>
        <v>33527</v>
      </c>
      <c r="D176" s="219">
        <v>0.84115687124999117</v>
      </c>
      <c r="E176" s="11">
        <v>1266</v>
      </c>
      <c r="F176" s="11">
        <v>15922</v>
      </c>
      <c r="G176" s="429">
        <f t="shared" si="16"/>
        <v>7.9512624042205757E-2</v>
      </c>
      <c r="H176" s="112">
        <f t="shared" si="17"/>
        <v>0.81500509731370474</v>
      </c>
      <c r="I176" s="81">
        <v>0</v>
      </c>
      <c r="J176" s="299">
        <v>107</v>
      </c>
      <c r="K176" s="18">
        <v>866</v>
      </c>
      <c r="L176" s="319">
        <f t="shared" si="18"/>
        <v>2.5829928117636531E-2</v>
      </c>
      <c r="M176" s="112">
        <f t="shared" si="19"/>
        <v>2.2548849007173535E-2</v>
      </c>
      <c r="N176" s="300">
        <v>288.27</v>
      </c>
      <c r="O176" s="433">
        <f t="shared" si="20"/>
        <v>116.30415929510529</v>
      </c>
      <c r="P176" s="112">
        <f t="shared" si="21"/>
        <v>0.15606081717902109</v>
      </c>
      <c r="Q176" s="81">
        <v>0</v>
      </c>
      <c r="R176" s="81"/>
      <c r="S176" s="18">
        <v>11483</v>
      </c>
      <c r="T176" s="18">
        <v>1073</v>
      </c>
      <c r="U176" s="417">
        <f t="shared" si="22"/>
        <v>9.3442480188104152E-2</v>
      </c>
      <c r="V176" s="431">
        <f t="shared" si="23"/>
        <v>3.7981246458619146E-2</v>
      </c>
      <c r="X176" s="125">
        <v>33221327.445585381</v>
      </c>
      <c r="Y176" s="247">
        <v>2501574.0784286289</v>
      </c>
      <c r="Z176" s="247">
        <v>0</v>
      </c>
      <c r="AA176" s="247">
        <v>0</v>
      </c>
      <c r="AB176" s="247">
        <v>1498753.0443127963</v>
      </c>
      <c r="AC176" s="247">
        <v>208609.84807015868</v>
      </c>
      <c r="AD176" s="247">
        <v>0</v>
      </c>
      <c r="AE176" s="196">
        <v>0</v>
      </c>
      <c r="AF176" s="247">
        <v>516056.96954234497</v>
      </c>
      <c r="AG176" s="247">
        <v>4724993.9403539291</v>
      </c>
      <c r="AH176" s="71">
        <v>37946321.385939315</v>
      </c>
    </row>
    <row r="177" spans="1:34" s="258" customFormat="1" x14ac:dyDescent="0.25">
      <c r="A177" s="77">
        <v>538</v>
      </c>
      <c r="B177" s="82" t="s">
        <v>177</v>
      </c>
      <c r="C177" s="9">
        <f>INDEX(Lask_kust_IKÄRAKENNE!L$11:L$304,MATCH('Lask_kust_MUUT KRIT'!$A$14:$A$307,Lask_kust_IKÄRAKENNE!$A$11:$A$304,0),1,1)</f>
        <v>4733</v>
      </c>
      <c r="D177" s="219">
        <v>0.84094579402705816</v>
      </c>
      <c r="E177" s="11">
        <v>133</v>
      </c>
      <c r="F177" s="11">
        <v>2373</v>
      </c>
      <c r="G177" s="429">
        <f t="shared" si="16"/>
        <v>5.6047197640117993E-2</v>
      </c>
      <c r="H177" s="112">
        <f t="shared" si="17"/>
        <v>0.57448426985126622</v>
      </c>
      <c r="I177" s="81">
        <v>0</v>
      </c>
      <c r="J177" s="299">
        <v>39</v>
      </c>
      <c r="K177" s="18">
        <v>70</v>
      </c>
      <c r="L177" s="319">
        <f t="shared" si="18"/>
        <v>1.478977392774139E-2</v>
      </c>
      <c r="M177" s="112">
        <f t="shared" si="19"/>
        <v>1.1508694817278394E-2</v>
      </c>
      <c r="N177" s="300">
        <v>198.99</v>
      </c>
      <c r="O177" s="433">
        <f t="shared" si="20"/>
        <v>23.785114829890947</v>
      </c>
      <c r="P177" s="112">
        <f t="shared" si="21"/>
        <v>0.76310424695125989</v>
      </c>
      <c r="Q177" s="81">
        <v>0</v>
      </c>
      <c r="R177" s="81"/>
      <c r="S177" s="18">
        <v>1616</v>
      </c>
      <c r="T177" s="18">
        <v>157</v>
      </c>
      <c r="U177" s="417">
        <f t="shared" si="22"/>
        <v>9.7153465346534656E-2</v>
      </c>
      <c r="V177" s="431">
        <f t="shared" si="23"/>
        <v>4.1692231617049651E-2</v>
      </c>
      <c r="X177" s="125">
        <v>4688671.4100072179</v>
      </c>
      <c r="Y177" s="247">
        <v>248927.56720481324</v>
      </c>
      <c r="Z177" s="247">
        <v>0</v>
      </c>
      <c r="AA177" s="247">
        <v>0</v>
      </c>
      <c r="AB177" s="247">
        <v>107987.52401385344</v>
      </c>
      <c r="AC177" s="247">
        <v>144001.36562070588</v>
      </c>
      <c r="AD177" s="247">
        <v>0</v>
      </c>
      <c r="AE177" s="196">
        <v>0</v>
      </c>
      <c r="AF177" s="247">
        <v>79969.68518499918</v>
      </c>
      <c r="AG177" s="247">
        <v>580886.14202437177</v>
      </c>
      <c r="AH177" s="71">
        <v>5269557.5520315906</v>
      </c>
    </row>
    <row r="178" spans="1:34" s="258" customFormat="1" x14ac:dyDescent="0.25">
      <c r="A178" s="77">
        <v>541</v>
      </c>
      <c r="B178" s="82" t="s">
        <v>178</v>
      </c>
      <c r="C178" s="9">
        <f>INDEX(Lask_kust_IKÄRAKENNE!L$11:L$304,MATCH('Lask_kust_MUUT KRIT'!$A$14:$A$307,Lask_kust_IKÄRAKENNE!$A$11:$A$304,0),1,1)</f>
        <v>9784</v>
      </c>
      <c r="D178" s="219">
        <v>1.8209086980301064</v>
      </c>
      <c r="E178" s="11">
        <v>557</v>
      </c>
      <c r="F178" s="11">
        <v>4096</v>
      </c>
      <c r="G178" s="429">
        <f t="shared" si="16"/>
        <v>0.135986328125</v>
      </c>
      <c r="H178" s="112">
        <f t="shared" si="17"/>
        <v>1.3938610619619352</v>
      </c>
      <c r="I178" s="81">
        <v>0</v>
      </c>
      <c r="J178" s="299">
        <v>7</v>
      </c>
      <c r="K178" s="299">
        <v>144</v>
      </c>
      <c r="L178" s="319">
        <f>K178/C178</f>
        <v>1.4717906786590351E-2</v>
      </c>
      <c r="M178" s="112">
        <f>L178-$L$10</f>
        <v>1.1436827676127356E-2</v>
      </c>
      <c r="N178" s="300">
        <v>2401.36</v>
      </c>
      <c r="O178" s="433">
        <f>C178/N178</f>
        <v>4.0743578638771361</v>
      </c>
      <c r="P178" s="112">
        <f>$O$12/O178</f>
        <v>4.4548178503989435</v>
      </c>
      <c r="Q178" s="81">
        <v>0</v>
      </c>
      <c r="R178" s="81"/>
      <c r="S178" s="18">
        <v>2307</v>
      </c>
      <c r="T178" s="18">
        <v>321</v>
      </c>
      <c r="U178" s="417">
        <f>T178/S178</f>
        <v>0.13914174252275682</v>
      </c>
      <c r="V178" s="431">
        <f>U178-$U$11</f>
        <v>8.3680508793271824E-2</v>
      </c>
      <c r="X178" s="125">
        <v>20986977.886398289</v>
      </c>
      <c r="Y178" s="247">
        <v>1248516.4784980668</v>
      </c>
      <c r="Z178" s="247">
        <v>0</v>
      </c>
      <c r="AA178" s="247">
        <v>0</v>
      </c>
      <c r="AB178" s="247">
        <v>221836.51135253374</v>
      </c>
      <c r="AC178" s="247">
        <v>1737771.342011851</v>
      </c>
      <c r="AD178" s="247">
        <v>0</v>
      </c>
      <c r="AE178" s="196">
        <v>0</v>
      </c>
      <c r="AF178" s="247">
        <v>331798.55952900415</v>
      </c>
      <c r="AG178" s="247">
        <v>3539922.8913914557</v>
      </c>
      <c r="AH178" s="71">
        <v>24526900.777789745</v>
      </c>
    </row>
    <row r="179" spans="1:34" s="258" customFormat="1" x14ac:dyDescent="0.25">
      <c r="A179" s="77">
        <v>543</v>
      </c>
      <c r="B179" s="82" t="s">
        <v>179</v>
      </c>
      <c r="C179" s="9">
        <f>INDEX(Lask_kust_IKÄRAKENNE!L$11:L$304,MATCH('Lask_kust_MUUT KRIT'!$A$14:$A$307,Lask_kust_IKÄRAKENNE!$A$11:$A$304,0),1,1)</f>
        <v>42665</v>
      </c>
      <c r="D179" s="219">
        <v>0.80806633381853055</v>
      </c>
      <c r="E179" s="11">
        <v>1226</v>
      </c>
      <c r="F179" s="11">
        <v>21078</v>
      </c>
      <c r="G179" s="429">
        <f t="shared" si="16"/>
        <v>5.8164911281905304E-2</v>
      </c>
      <c r="H179" s="112">
        <f t="shared" si="17"/>
        <v>0.59619085334662769</v>
      </c>
      <c r="I179" s="81">
        <v>0</v>
      </c>
      <c r="J179" s="299">
        <v>510</v>
      </c>
      <c r="K179" s="18">
        <v>1976</v>
      </c>
      <c r="L179" s="319">
        <f t="shared" ref="L179:L242" si="24">K179/C179</f>
        <v>4.631430915270128E-2</v>
      </c>
      <c r="M179" s="112">
        <f t="shared" si="19"/>
        <v>4.3033230042238281E-2</v>
      </c>
      <c r="N179" s="300">
        <v>361.87</v>
      </c>
      <c r="O179" s="433">
        <f t="shared" si="20"/>
        <v>117.90145632409428</v>
      </c>
      <c r="P179" s="112">
        <f t="shared" si="21"/>
        <v>0.15394654745417205</v>
      </c>
      <c r="Q179" s="81">
        <v>0</v>
      </c>
      <c r="R179" s="81"/>
      <c r="S179" s="18">
        <v>14825</v>
      </c>
      <c r="T179" s="18">
        <v>2034</v>
      </c>
      <c r="U179" s="417">
        <f t="shared" si="22"/>
        <v>0.13720067453625631</v>
      </c>
      <c r="V179" s="431">
        <f t="shared" si="23"/>
        <v>8.1739440806771313E-2</v>
      </c>
      <c r="X179" s="125">
        <v>40612904.855929039</v>
      </c>
      <c r="Y179" s="247">
        <v>2328709.9964980008</v>
      </c>
      <c r="Z179" s="247">
        <v>0</v>
      </c>
      <c r="AA179" s="247">
        <v>0</v>
      </c>
      <c r="AB179" s="247">
        <v>3639876.9360809335</v>
      </c>
      <c r="AC179" s="247">
        <v>261871.32105716283</v>
      </c>
      <c r="AD179" s="247">
        <v>0</v>
      </c>
      <c r="AE179" s="196">
        <v>0</v>
      </c>
      <c r="AF179" s="247">
        <v>1413309.0904613892</v>
      </c>
      <c r="AG179" s="247">
        <v>7643767.3440974867</v>
      </c>
      <c r="AH179" s="71">
        <v>48256672.200026527</v>
      </c>
    </row>
    <row r="180" spans="1:34" s="258" customFormat="1" x14ac:dyDescent="0.25">
      <c r="A180" s="77">
        <v>545</v>
      </c>
      <c r="B180" s="82" t="s">
        <v>180</v>
      </c>
      <c r="C180" s="9">
        <f>INDEX(Lask_kust_IKÄRAKENNE!L$11:L$304,MATCH('Lask_kust_MUUT KRIT'!$A$14:$A$307,Lask_kust_IKÄRAKENNE!$A$11:$A$304,0),1,1)</f>
        <v>9471</v>
      </c>
      <c r="D180" s="219">
        <v>0.95069861245121001</v>
      </c>
      <c r="E180" s="11">
        <v>135</v>
      </c>
      <c r="F180" s="11">
        <v>4404</v>
      </c>
      <c r="G180" s="429">
        <f t="shared" si="16"/>
        <v>3.0653950953678476E-2</v>
      </c>
      <c r="H180" s="112">
        <f t="shared" si="17"/>
        <v>0.31420326748103639</v>
      </c>
      <c r="I180" s="44">
        <v>3</v>
      </c>
      <c r="J180" s="299">
        <v>7553</v>
      </c>
      <c r="K180" s="18">
        <v>1403</v>
      </c>
      <c r="L180" s="319">
        <f t="shared" si="24"/>
        <v>0.14813641642909936</v>
      </c>
      <c r="M180" s="112">
        <f t="shared" si="19"/>
        <v>0.14485533731863637</v>
      </c>
      <c r="N180" s="300">
        <v>977.71</v>
      </c>
      <c r="O180" s="433">
        <f t="shared" si="20"/>
        <v>9.6869214797843934</v>
      </c>
      <c r="P180" s="112">
        <f t="shared" si="21"/>
        <v>1.8737141803813981</v>
      </c>
      <c r="Q180" s="81">
        <v>3</v>
      </c>
      <c r="R180" s="81">
        <v>94</v>
      </c>
      <c r="S180" s="18">
        <v>2717</v>
      </c>
      <c r="T180" s="18">
        <v>559</v>
      </c>
      <c r="U180" s="417">
        <f t="shared" si="22"/>
        <v>0.20574162679425836</v>
      </c>
      <c r="V180" s="431">
        <f t="shared" si="23"/>
        <v>0.15028039306477337</v>
      </c>
      <c r="X180" s="125">
        <v>10606790.405942934</v>
      </c>
      <c r="Y180" s="247">
        <v>272436.24284494558</v>
      </c>
      <c r="Z180" s="247">
        <v>187116.65280000001</v>
      </c>
      <c r="AA180" s="247">
        <v>1982535.6096000001</v>
      </c>
      <c r="AB180" s="247">
        <v>2719827.3944950788</v>
      </c>
      <c r="AC180" s="247">
        <v>707530.90698537789</v>
      </c>
      <c r="AD180" s="247">
        <v>0</v>
      </c>
      <c r="AE180" s="196">
        <v>26712.920000000002</v>
      </c>
      <c r="AF180" s="247">
        <v>576808.82855687605</v>
      </c>
      <c r="AG180" s="247">
        <v>6472968.555282278</v>
      </c>
      <c r="AH180" s="71">
        <v>17079758.961225212</v>
      </c>
    </row>
    <row r="181" spans="1:34" s="258" customFormat="1" x14ac:dyDescent="0.25">
      <c r="A181" s="77">
        <v>560</v>
      </c>
      <c r="B181" s="82" t="s">
        <v>181</v>
      </c>
      <c r="C181" s="9">
        <f>INDEX(Lask_kust_IKÄRAKENNE!L$11:L$304,MATCH('Lask_kust_MUUT KRIT'!$A$14:$A$307,Lask_kust_IKÄRAKENNE!$A$11:$A$304,0),1,1)</f>
        <v>16091</v>
      </c>
      <c r="D181" s="219">
        <v>0.95722655629101572</v>
      </c>
      <c r="E181" s="11">
        <v>739</v>
      </c>
      <c r="F181" s="11">
        <v>7475</v>
      </c>
      <c r="G181" s="429">
        <f t="shared" si="16"/>
        <v>9.8862876254180596E-2</v>
      </c>
      <c r="H181" s="112">
        <f t="shared" si="17"/>
        <v>1.0133453530533993</v>
      </c>
      <c r="I181" s="81">
        <v>0</v>
      </c>
      <c r="J181" s="299">
        <v>103</v>
      </c>
      <c r="K181" s="18">
        <v>461</v>
      </c>
      <c r="L181" s="319">
        <f t="shared" si="24"/>
        <v>2.8649555652227952E-2</v>
      </c>
      <c r="M181" s="112">
        <f t="shared" si="19"/>
        <v>2.5368476541764957E-2</v>
      </c>
      <c r="N181" s="300">
        <v>785.18</v>
      </c>
      <c r="O181" s="433">
        <f t="shared" si="20"/>
        <v>20.493390050689015</v>
      </c>
      <c r="P181" s="112">
        <f t="shared" si="21"/>
        <v>0.88567689855212262</v>
      </c>
      <c r="Q181" s="81">
        <v>0</v>
      </c>
      <c r="R181" s="81"/>
      <c r="S181" s="18">
        <v>4992</v>
      </c>
      <c r="T181" s="18">
        <v>795</v>
      </c>
      <c r="U181" s="417">
        <f t="shared" si="22"/>
        <v>0.15925480769230768</v>
      </c>
      <c r="V181" s="431">
        <f t="shared" si="23"/>
        <v>0.10379357396282268</v>
      </c>
      <c r="X181" s="125">
        <v>18144418.905354347</v>
      </c>
      <c r="Y181" s="247">
        <v>1492790.5039561747</v>
      </c>
      <c r="Z181" s="247">
        <v>0</v>
      </c>
      <c r="AA181" s="247">
        <v>0</v>
      </c>
      <c r="AB181" s="247">
        <v>809260.65729493252</v>
      </c>
      <c r="AC181" s="247">
        <v>568204.39347738994</v>
      </c>
      <c r="AD181" s="247">
        <v>0</v>
      </c>
      <c r="AE181" s="196">
        <v>0</v>
      </c>
      <c r="AF181" s="247">
        <v>676841.90847113612</v>
      </c>
      <c r="AG181" s="247">
        <v>3547097.4631996332</v>
      </c>
      <c r="AH181" s="71">
        <v>21691516.368553985</v>
      </c>
    </row>
    <row r="182" spans="1:34" s="258" customFormat="1" x14ac:dyDescent="0.25">
      <c r="A182" s="77">
        <v>561</v>
      </c>
      <c r="B182" s="82" t="s">
        <v>182</v>
      </c>
      <c r="C182" s="9">
        <f>INDEX(Lask_kust_IKÄRAKENNE!L$11:L$304,MATCH('Lask_kust_MUUT KRIT'!$A$14:$A$307,Lask_kust_IKÄRAKENNE!$A$11:$A$304,0),1,1)</f>
        <v>1364</v>
      </c>
      <c r="D182" s="219">
        <v>1.0111843070907682</v>
      </c>
      <c r="E182" s="11">
        <v>38</v>
      </c>
      <c r="F182" s="11">
        <v>597</v>
      </c>
      <c r="G182" s="429">
        <f t="shared" si="16"/>
        <v>6.3651591289782247E-2</v>
      </c>
      <c r="H182" s="112">
        <f t="shared" si="17"/>
        <v>0.65242937179088523</v>
      </c>
      <c r="I182" s="81">
        <v>0</v>
      </c>
      <c r="J182" s="299">
        <v>2</v>
      </c>
      <c r="K182" s="18">
        <v>93</v>
      </c>
      <c r="L182" s="319">
        <f t="shared" si="24"/>
        <v>6.8181818181818177E-2</v>
      </c>
      <c r="M182" s="112">
        <f t="shared" si="19"/>
        <v>6.4900739071355185E-2</v>
      </c>
      <c r="N182" s="300">
        <v>117.64</v>
      </c>
      <c r="O182" s="433">
        <f t="shared" si="20"/>
        <v>11.594695681740905</v>
      </c>
      <c r="P182" s="112">
        <f t="shared" si="21"/>
        <v>1.5654160004816904</v>
      </c>
      <c r="Q182" s="81">
        <v>0</v>
      </c>
      <c r="R182" s="81"/>
      <c r="S182" s="18">
        <v>375</v>
      </c>
      <c r="T182" s="18">
        <v>62</v>
      </c>
      <c r="U182" s="417">
        <f t="shared" si="22"/>
        <v>0.16533333333333333</v>
      </c>
      <c r="V182" s="431">
        <f t="shared" si="23"/>
        <v>0.10987209960384833</v>
      </c>
      <c r="X182" s="125">
        <v>1624762.8551589896</v>
      </c>
      <c r="Y182" s="247">
        <v>81471.595858889355</v>
      </c>
      <c r="Z182" s="247">
        <v>0</v>
      </c>
      <c r="AA182" s="247">
        <v>0</v>
      </c>
      <c r="AB182" s="247">
        <v>175499.15029894275</v>
      </c>
      <c r="AC182" s="247">
        <v>85131.517421075594</v>
      </c>
      <c r="AD182" s="247">
        <v>0</v>
      </c>
      <c r="AE182" s="196">
        <v>0</v>
      </c>
      <c r="AF182" s="247">
        <v>60734.510304561409</v>
      </c>
      <c r="AG182" s="247">
        <v>402836.77388346911</v>
      </c>
      <c r="AH182" s="71">
        <v>2027599.6290424587</v>
      </c>
    </row>
    <row r="183" spans="1:34" s="258" customFormat="1" x14ac:dyDescent="0.25">
      <c r="A183" s="77">
        <v>562</v>
      </c>
      <c r="B183" s="82" t="s">
        <v>183</v>
      </c>
      <c r="C183" s="9">
        <f>INDEX(Lask_kust_IKÄRAKENNE!L$11:L$304,MATCH('Lask_kust_MUUT KRIT'!$A$14:$A$307,Lask_kust_IKÄRAKENNE!$A$11:$A$304,0),1,1)</f>
        <v>9221</v>
      </c>
      <c r="D183" s="219">
        <v>1.1123628666103706</v>
      </c>
      <c r="E183" s="11">
        <v>341</v>
      </c>
      <c r="F183" s="11">
        <v>4039</v>
      </c>
      <c r="G183" s="429">
        <f t="shared" si="16"/>
        <v>8.4426838326318393E-2</v>
      </c>
      <c r="H183" s="112">
        <f t="shared" si="17"/>
        <v>0.86537583704325616</v>
      </c>
      <c r="I183" s="81">
        <v>0</v>
      </c>
      <c r="J183" s="299">
        <v>12</v>
      </c>
      <c r="K183" s="18">
        <v>138</v>
      </c>
      <c r="L183" s="319">
        <f t="shared" si="24"/>
        <v>1.4965838846112136E-2</v>
      </c>
      <c r="M183" s="112">
        <f t="shared" si="19"/>
        <v>1.1684759735649138E-2</v>
      </c>
      <c r="N183" s="300">
        <v>799.65</v>
      </c>
      <c r="O183" s="433">
        <f t="shared" si="20"/>
        <v>11.531294941536922</v>
      </c>
      <c r="P183" s="112">
        <f t="shared" si="21"/>
        <v>1.5740228858021061</v>
      </c>
      <c r="Q183" s="81">
        <v>0</v>
      </c>
      <c r="R183" s="81"/>
      <c r="S183" s="18">
        <v>2609</v>
      </c>
      <c r="T183" s="18">
        <v>297</v>
      </c>
      <c r="U183" s="417">
        <f t="shared" si="22"/>
        <v>0.11383671904944423</v>
      </c>
      <c r="V183" s="431">
        <f t="shared" si="23"/>
        <v>5.8375485319959224E-2</v>
      </c>
      <c r="X183" s="125">
        <v>12082861.435770759</v>
      </c>
      <c r="Y183" s="247">
        <v>730535.18082356045</v>
      </c>
      <c r="Z183" s="247">
        <v>0</v>
      </c>
      <c r="AA183" s="247">
        <v>0</v>
      </c>
      <c r="AB183" s="247">
        <v>213603.72112650383</v>
      </c>
      <c r="AC183" s="247">
        <v>578675.77274535119</v>
      </c>
      <c r="AD183" s="247">
        <v>0</v>
      </c>
      <c r="AE183" s="196">
        <v>0</v>
      </c>
      <c r="AF183" s="247">
        <v>218143.49469584948</v>
      </c>
      <c r="AG183" s="247">
        <v>1740958.1693912649</v>
      </c>
      <c r="AH183" s="71">
        <v>13823819.605162024</v>
      </c>
    </row>
    <row r="184" spans="1:34" s="258" customFormat="1" x14ac:dyDescent="0.25">
      <c r="A184" s="77">
        <v>563</v>
      </c>
      <c r="B184" s="82" t="s">
        <v>184</v>
      </c>
      <c r="C184" s="9">
        <f>INDEX(Lask_kust_IKÄRAKENNE!L$11:L$304,MATCH('Lask_kust_MUUT KRIT'!$A$14:$A$307,Lask_kust_IKÄRAKENNE!$A$11:$A$304,0),1,1)</f>
        <v>7430</v>
      </c>
      <c r="D184" s="219">
        <v>1.6242133590105257</v>
      </c>
      <c r="E184" s="11">
        <v>306</v>
      </c>
      <c r="F184" s="11">
        <v>3121</v>
      </c>
      <c r="G184" s="429">
        <f t="shared" si="16"/>
        <v>9.8045498237744319E-2</v>
      </c>
      <c r="H184" s="112">
        <f t="shared" si="17"/>
        <v>1.0049672211799736</v>
      </c>
      <c r="I184" s="81">
        <v>0</v>
      </c>
      <c r="J184" s="299">
        <v>12</v>
      </c>
      <c r="K184" s="18">
        <v>105</v>
      </c>
      <c r="L184" s="319">
        <f t="shared" si="24"/>
        <v>1.4131897711978465E-2</v>
      </c>
      <c r="M184" s="112">
        <f t="shared" si="19"/>
        <v>1.0850818601515468E-2</v>
      </c>
      <c r="N184" s="300">
        <v>587.79999999999995</v>
      </c>
      <c r="O184" s="433">
        <f t="shared" si="20"/>
        <v>12.640353861857776</v>
      </c>
      <c r="P184" s="112">
        <f t="shared" si="21"/>
        <v>1.4359188310132924</v>
      </c>
      <c r="Q184" s="81">
        <v>0</v>
      </c>
      <c r="R184" s="81"/>
      <c r="S184" s="18">
        <v>1938</v>
      </c>
      <c r="T184" s="18">
        <v>199</v>
      </c>
      <c r="U184" s="417">
        <f t="shared" si="22"/>
        <v>0.10268317853457172</v>
      </c>
      <c r="V184" s="431">
        <f t="shared" si="23"/>
        <v>4.7221944805086714E-2</v>
      </c>
      <c r="X184" s="125">
        <v>14215992.393273985</v>
      </c>
      <c r="Y184" s="247">
        <v>683595.28580576752</v>
      </c>
      <c r="Z184" s="247">
        <v>0</v>
      </c>
      <c r="AA184" s="247">
        <v>0</v>
      </c>
      <c r="AB184" s="247">
        <v>159831.48051403571</v>
      </c>
      <c r="AC184" s="247">
        <v>425368.12257827475</v>
      </c>
      <c r="AD184" s="247">
        <v>0</v>
      </c>
      <c r="AE184" s="196">
        <v>0</v>
      </c>
      <c r="AF184" s="247">
        <v>142189.13856320115</v>
      </c>
      <c r="AG184" s="247">
        <v>1410984.027461279</v>
      </c>
      <c r="AH184" s="71">
        <v>15626976.420735264</v>
      </c>
    </row>
    <row r="185" spans="1:34" s="258" customFormat="1" x14ac:dyDescent="0.25">
      <c r="A185" s="77">
        <v>564</v>
      </c>
      <c r="B185" s="82" t="s">
        <v>185</v>
      </c>
      <c r="C185" s="9">
        <f>INDEX(Lask_kust_IKÄRAKENNE!L$11:L$304,MATCH('Lask_kust_MUUT KRIT'!$A$14:$A$307,Lask_kust_IKÄRAKENNE!$A$11:$A$304,0),1,1)</f>
        <v>203567</v>
      </c>
      <c r="D185" s="219">
        <v>0.97037455020288421</v>
      </c>
      <c r="E185" s="11">
        <v>11966</v>
      </c>
      <c r="F185" s="11">
        <v>97832</v>
      </c>
      <c r="G185" s="429">
        <f t="shared" si="16"/>
        <v>0.12231171804726469</v>
      </c>
      <c r="H185" s="112">
        <f t="shared" si="17"/>
        <v>1.2536961881273618</v>
      </c>
      <c r="I185" s="81">
        <v>0</v>
      </c>
      <c r="J185" s="299">
        <v>468</v>
      </c>
      <c r="K185" s="18">
        <v>8496</v>
      </c>
      <c r="L185" s="319">
        <f t="shared" si="24"/>
        <v>4.1735644775430202E-2</v>
      </c>
      <c r="M185" s="112">
        <f t="shared" si="19"/>
        <v>3.8454565664967202E-2</v>
      </c>
      <c r="N185" s="300">
        <v>2971.96</v>
      </c>
      <c r="O185" s="433">
        <f t="shared" si="20"/>
        <v>68.495874776241934</v>
      </c>
      <c r="P185" s="112">
        <f t="shared" si="21"/>
        <v>0.26498708426173362</v>
      </c>
      <c r="Q185" s="81">
        <v>0</v>
      </c>
      <c r="R185" s="81"/>
      <c r="S185" s="18">
        <v>65202</v>
      </c>
      <c r="T185" s="18">
        <v>5384</v>
      </c>
      <c r="U185" s="417">
        <f t="shared" si="22"/>
        <v>8.2574154167050093E-2</v>
      </c>
      <c r="V185" s="431">
        <f t="shared" si="23"/>
        <v>2.7112920437565087E-2</v>
      </c>
      <c r="X185" s="125">
        <v>232697686.08003533</v>
      </c>
      <c r="Y185" s="247">
        <v>23364582.790056251</v>
      </c>
      <c r="Z185" s="247">
        <v>0</v>
      </c>
      <c r="AA185" s="247">
        <v>0</v>
      </c>
      <c r="AB185" s="247">
        <v>15519091.446682462</v>
      </c>
      <c r="AC185" s="247">
        <v>2150692.4899246846</v>
      </c>
      <c r="AD185" s="247">
        <v>0</v>
      </c>
      <c r="AE185" s="196">
        <v>0</v>
      </c>
      <c r="AF185" s="247">
        <v>2236749.8461865191</v>
      </c>
      <c r="AG185" s="247">
        <v>43271116.572849914</v>
      </c>
      <c r="AH185" s="71">
        <v>275968802.65288526</v>
      </c>
    </row>
    <row r="186" spans="1:34" s="258" customFormat="1" x14ac:dyDescent="0.25">
      <c r="A186" s="77">
        <v>576</v>
      </c>
      <c r="B186" s="82" t="s">
        <v>186</v>
      </c>
      <c r="C186" s="9">
        <f>INDEX(Lask_kust_IKÄRAKENNE!L$11:L$304,MATCH('Lask_kust_MUUT KRIT'!$A$14:$A$307,Lask_kust_IKÄRAKENNE!$A$11:$A$304,0),1,1)</f>
        <v>2963</v>
      </c>
      <c r="D186" s="219">
        <v>1.4351949832283735</v>
      </c>
      <c r="E186" s="11">
        <v>138</v>
      </c>
      <c r="F186" s="11">
        <v>1173</v>
      </c>
      <c r="G186" s="429">
        <f t="shared" si="16"/>
        <v>0.11764705882352941</v>
      </c>
      <c r="H186" s="112">
        <f t="shared" si="17"/>
        <v>1.205883389966435</v>
      </c>
      <c r="I186" s="81">
        <v>0</v>
      </c>
      <c r="J186" s="299">
        <v>11</v>
      </c>
      <c r="K186" s="18">
        <v>38</v>
      </c>
      <c r="L186" s="319">
        <f t="shared" si="24"/>
        <v>1.282483968950388E-2</v>
      </c>
      <c r="M186" s="112">
        <f t="shared" si="19"/>
        <v>9.543760579040883E-3</v>
      </c>
      <c r="N186" s="300">
        <v>523.12</v>
      </c>
      <c r="O186" s="433">
        <f t="shared" si="20"/>
        <v>5.6640923688637406</v>
      </c>
      <c r="P186" s="112">
        <f t="shared" si="21"/>
        <v>3.2044890794311511</v>
      </c>
      <c r="Q186" s="81">
        <v>0</v>
      </c>
      <c r="R186" s="81"/>
      <c r="S186" s="18">
        <v>657</v>
      </c>
      <c r="T186" s="18">
        <v>100</v>
      </c>
      <c r="U186" s="417">
        <f t="shared" si="22"/>
        <v>0.15220700152207001</v>
      </c>
      <c r="V186" s="431">
        <f t="shared" si="23"/>
        <v>9.6745767792585008E-2</v>
      </c>
      <c r="X186" s="125">
        <v>5009424.6621900797</v>
      </c>
      <c r="Y186" s="247">
        <v>327111.12395327858</v>
      </c>
      <c r="Z186" s="247">
        <v>0</v>
      </c>
      <c r="AA186" s="247">
        <v>0</v>
      </c>
      <c r="AB186" s="247">
        <v>56061.174564345602</v>
      </c>
      <c r="AC186" s="247">
        <v>378561.70854567393</v>
      </c>
      <c r="AD186" s="247">
        <v>0</v>
      </c>
      <c r="AE186" s="196">
        <v>0</v>
      </c>
      <c r="AF186" s="247">
        <v>116170.90354221096</v>
      </c>
      <c r="AG186" s="247">
        <v>877904.91060550907</v>
      </c>
      <c r="AH186" s="71">
        <v>5887329.5727955885</v>
      </c>
    </row>
    <row r="187" spans="1:34" s="258" customFormat="1" x14ac:dyDescent="0.25">
      <c r="A187" s="77">
        <v>577</v>
      </c>
      <c r="B187" s="82" t="s">
        <v>187</v>
      </c>
      <c r="C187" s="9">
        <f>INDEX(Lask_kust_IKÄRAKENNE!L$11:L$304,MATCH('Lask_kust_MUUT KRIT'!$A$14:$A$307,Lask_kust_IKÄRAKENNE!$A$11:$A$304,0),1,1)</f>
        <v>10832</v>
      </c>
      <c r="D187" s="219">
        <v>0.82529004270577799</v>
      </c>
      <c r="E187" s="11">
        <v>221</v>
      </c>
      <c r="F187" s="11">
        <v>5163</v>
      </c>
      <c r="G187" s="429">
        <f t="shared" si="16"/>
        <v>4.2804570985860935E-2</v>
      </c>
      <c r="H187" s="112">
        <f t="shared" si="17"/>
        <v>0.43874722991515558</v>
      </c>
      <c r="I187" s="81">
        <v>0</v>
      </c>
      <c r="J187" s="299">
        <v>103</v>
      </c>
      <c r="K187" s="18">
        <v>279</v>
      </c>
      <c r="L187" s="319">
        <f t="shared" si="24"/>
        <v>2.575701624815362E-2</v>
      </c>
      <c r="M187" s="112">
        <f t="shared" si="19"/>
        <v>2.2475937137690624E-2</v>
      </c>
      <c r="N187" s="300">
        <v>238.4</v>
      </c>
      <c r="O187" s="433">
        <f t="shared" si="20"/>
        <v>45.436241610738257</v>
      </c>
      <c r="P187" s="112">
        <f t="shared" si="21"/>
        <v>0.39947234844845836</v>
      </c>
      <c r="Q187" s="81">
        <v>0</v>
      </c>
      <c r="R187" s="81"/>
      <c r="S187" s="18">
        <v>3596</v>
      </c>
      <c r="T187" s="18">
        <v>354</v>
      </c>
      <c r="U187" s="417">
        <f t="shared" si="22"/>
        <v>9.8442714126807565E-2</v>
      </c>
      <c r="V187" s="431">
        <f t="shared" si="23"/>
        <v>4.2981480397322559E-2</v>
      </c>
      <c r="X187" s="125">
        <v>10530780.172769826</v>
      </c>
      <c r="Y187" s="247">
        <v>435092.28999107034</v>
      </c>
      <c r="Z187" s="247">
        <v>0</v>
      </c>
      <c r="AA187" s="247">
        <v>0</v>
      </c>
      <c r="AB187" s="247">
        <v>482655.72891359829</v>
      </c>
      <c r="AC187" s="247">
        <v>172520.85815355685</v>
      </c>
      <c r="AD187" s="247">
        <v>0</v>
      </c>
      <c r="AE187" s="196">
        <v>0</v>
      </c>
      <c r="AF187" s="247">
        <v>188679.08484671076</v>
      </c>
      <c r="AG187" s="247">
        <v>1278947.9619049362</v>
      </c>
      <c r="AH187" s="71">
        <v>11809728.134674761</v>
      </c>
    </row>
    <row r="188" spans="1:34" s="258" customFormat="1" x14ac:dyDescent="0.25">
      <c r="A188" s="77">
        <v>578</v>
      </c>
      <c r="B188" s="82" t="s">
        <v>188</v>
      </c>
      <c r="C188" s="9">
        <f>INDEX(Lask_kust_IKÄRAKENNE!L$11:L$304,MATCH('Lask_kust_MUUT KRIT'!$A$14:$A$307,Lask_kust_IKÄRAKENNE!$A$11:$A$304,0),1,1)</f>
        <v>3336</v>
      </c>
      <c r="D188" s="219">
        <v>1.8115499721411035</v>
      </c>
      <c r="E188" s="11">
        <v>192</v>
      </c>
      <c r="F188" s="11">
        <v>1357</v>
      </c>
      <c r="G188" s="429">
        <f t="shared" si="16"/>
        <v>0.1414885777450258</v>
      </c>
      <c r="H188" s="112">
        <f t="shared" si="17"/>
        <v>1.45025916906796</v>
      </c>
      <c r="I188" s="81">
        <v>0</v>
      </c>
      <c r="J188" s="299">
        <v>2</v>
      </c>
      <c r="K188" s="18">
        <v>36</v>
      </c>
      <c r="L188" s="319">
        <f t="shared" si="24"/>
        <v>1.0791366906474821E-2</v>
      </c>
      <c r="M188" s="112">
        <f t="shared" si="19"/>
        <v>7.5102877960118242E-3</v>
      </c>
      <c r="N188" s="300">
        <v>918.24</v>
      </c>
      <c r="O188" s="433">
        <f t="shared" si="20"/>
        <v>3.6330371144798743</v>
      </c>
      <c r="P188" s="112">
        <f t="shared" si="21"/>
        <v>4.9959638641103465</v>
      </c>
      <c r="Q188" s="81">
        <v>0</v>
      </c>
      <c r="R188" s="81"/>
      <c r="S188" s="18">
        <v>812</v>
      </c>
      <c r="T188" s="18">
        <v>102</v>
      </c>
      <c r="U188" s="417">
        <f t="shared" si="22"/>
        <v>0.12561576354679804</v>
      </c>
      <c r="V188" s="431">
        <f t="shared" si="23"/>
        <v>7.0154529817313044E-2</v>
      </c>
      <c r="X188" s="125">
        <v>7119043.5729198856</v>
      </c>
      <c r="Y188" s="247">
        <v>442924.81303238095</v>
      </c>
      <c r="Z188" s="247">
        <v>0</v>
      </c>
      <c r="AA188" s="247">
        <v>0</v>
      </c>
      <c r="AB188" s="247">
        <v>49669.939030258844</v>
      </c>
      <c r="AC188" s="247">
        <v>664494.76841829717</v>
      </c>
      <c r="AD188" s="247">
        <v>0</v>
      </c>
      <c r="AE188" s="196">
        <v>0</v>
      </c>
      <c r="AF188" s="247">
        <v>94845.231378557655</v>
      </c>
      <c r="AG188" s="247">
        <v>1251934.7518594945</v>
      </c>
      <c r="AH188" s="71">
        <v>8370978.324779381</v>
      </c>
    </row>
    <row r="189" spans="1:34" s="258" customFormat="1" x14ac:dyDescent="0.25">
      <c r="A189" s="77">
        <v>580</v>
      </c>
      <c r="B189" s="82" t="s">
        <v>189</v>
      </c>
      <c r="C189" s="9">
        <f>INDEX(Lask_kust_IKÄRAKENNE!L$11:L$304,MATCH('Lask_kust_MUUT KRIT'!$A$14:$A$307,Lask_kust_IKÄRAKENNE!$A$11:$A$304,0),1,1)</f>
        <v>4842</v>
      </c>
      <c r="D189" s="219">
        <v>1.4931635680485249</v>
      </c>
      <c r="E189" s="11">
        <v>217</v>
      </c>
      <c r="F189" s="11">
        <v>2071</v>
      </c>
      <c r="G189" s="429">
        <f t="shared" si="16"/>
        <v>0.10478029937228392</v>
      </c>
      <c r="H189" s="112">
        <f t="shared" si="17"/>
        <v>1.0739989921743551</v>
      </c>
      <c r="I189" s="81">
        <v>0</v>
      </c>
      <c r="J189" s="299">
        <v>9</v>
      </c>
      <c r="K189" s="18">
        <v>103</v>
      </c>
      <c r="L189" s="319">
        <f t="shared" si="24"/>
        <v>2.1272201569599337E-2</v>
      </c>
      <c r="M189" s="112">
        <f t="shared" si="19"/>
        <v>1.7991122459136342E-2</v>
      </c>
      <c r="N189" s="300">
        <v>592.01</v>
      </c>
      <c r="O189" s="433">
        <f t="shared" si="20"/>
        <v>8.1789158966909348</v>
      </c>
      <c r="P189" s="112">
        <f t="shared" si="21"/>
        <v>2.2191843479227606</v>
      </c>
      <c r="Q189" s="81">
        <v>3</v>
      </c>
      <c r="R189" s="81">
        <v>219</v>
      </c>
      <c r="S189" s="18">
        <v>1131</v>
      </c>
      <c r="T189" s="18">
        <v>161</v>
      </c>
      <c r="U189" s="417">
        <f t="shared" si="22"/>
        <v>0.14235190097259062</v>
      </c>
      <c r="V189" s="431">
        <f t="shared" si="23"/>
        <v>8.6890667243105624E-2</v>
      </c>
      <c r="X189" s="125">
        <v>8516819.8398663476</v>
      </c>
      <c r="Y189" s="247">
        <v>476087.75064590824</v>
      </c>
      <c r="Z189" s="247">
        <v>0</v>
      </c>
      <c r="AA189" s="247">
        <v>0</v>
      </c>
      <c r="AB189" s="247">
        <v>172700.68100255195</v>
      </c>
      <c r="AC189" s="247">
        <v>428414.73672603682</v>
      </c>
      <c r="AD189" s="247">
        <v>0</v>
      </c>
      <c r="AE189" s="196">
        <v>62235.42</v>
      </c>
      <c r="AF189" s="247">
        <v>170502.85576920822</v>
      </c>
      <c r="AG189" s="247">
        <v>1309941.4441437051</v>
      </c>
      <c r="AH189" s="71">
        <v>9826761.2840100508</v>
      </c>
    </row>
    <row r="190" spans="1:34" s="258" customFormat="1" x14ac:dyDescent="0.25">
      <c r="A190" s="77">
        <v>581</v>
      </c>
      <c r="B190" s="82" t="s">
        <v>190</v>
      </c>
      <c r="C190" s="9">
        <f>INDEX(Lask_kust_IKÄRAKENNE!L$11:L$304,MATCH('Lask_kust_MUUT KRIT'!$A$14:$A$307,Lask_kust_IKÄRAKENNE!$A$11:$A$304,0),1,1)</f>
        <v>6469</v>
      </c>
      <c r="D190" s="219">
        <v>1.3960513360173354</v>
      </c>
      <c r="E190" s="11">
        <v>215</v>
      </c>
      <c r="F190" s="11">
        <v>2746</v>
      </c>
      <c r="G190" s="429">
        <f t="shared" si="16"/>
        <v>7.8295702840495265E-2</v>
      </c>
      <c r="H190" s="112">
        <f t="shared" si="17"/>
        <v>0.80253164426935908</v>
      </c>
      <c r="I190" s="81">
        <v>0</v>
      </c>
      <c r="J190" s="299">
        <v>7</v>
      </c>
      <c r="K190" s="18">
        <v>138</v>
      </c>
      <c r="L190" s="319">
        <f t="shared" si="24"/>
        <v>2.1332508888545369E-2</v>
      </c>
      <c r="M190" s="112">
        <f t="shared" si="19"/>
        <v>1.8051429778082374E-2</v>
      </c>
      <c r="N190" s="300">
        <v>852.93</v>
      </c>
      <c r="O190" s="433">
        <f t="shared" si="20"/>
        <v>7.5844442099586136</v>
      </c>
      <c r="P190" s="112">
        <f t="shared" si="21"/>
        <v>2.3931248801436196</v>
      </c>
      <c r="Q190" s="81">
        <v>0</v>
      </c>
      <c r="R190" s="81"/>
      <c r="S190" s="18">
        <v>1689</v>
      </c>
      <c r="T190" s="18">
        <v>280</v>
      </c>
      <c r="U190" s="417">
        <f t="shared" si="22"/>
        <v>0.16577856719952636</v>
      </c>
      <c r="V190" s="431">
        <f t="shared" si="23"/>
        <v>0.11031733347004136</v>
      </c>
      <c r="X190" s="125">
        <v>10638584.077196056</v>
      </c>
      <c r="Y190" s="247">
        <v>475288.89328057016</v>
      </c>
      <c r="Z190" s="247">
        <v>0</v>
      </c>
      <c r="AA190" s="247">
        <v>0</v>
      </c>
      <c r="AB190" s="247">
        <v>231504.67348523514</v>
      </c>
      <c r="AC190" s="247">
        <v>617232.44775550859</v>
      </c>
      <c r="AD190" s="247">
        <v>0</v>
      </c>
      <c r="AE190" s="196">
        <v>0</v>
      </c>
      <c r="AF190" s="247">
        <v>289210.89337402413</v>
      </c>
      <c r="AG190" s="247">
        <v>1613236.907895338</v>
      </c>
      <c r="AH190" s="71">
        <v>12251820.985091392</v>
      </c>
    </row>
    <row r="191" spans="1:34" s="258" customFormat="1" x14ac:dyDescent="0.25">
      <c r="A191" s="77">
        <v>583</v>
      </c>
      <c r="B191" s="82" t="s">
        <v>191</v>
      </c>
      <c r="C191" s="9">
        <f>INDEX(Lask_kust_IKÄRAKENNE!L$11:L$304,MATCH('Lask_kust_MUUT KRIT'!$A$14:$A$307,Lask_kust_IKÄRAKENNE!$A$11:$A$304,0),1,1)</f>
        <v>954</v>
      </c>
      <c r="D191" s="219">
        <v>1.4684120281201396</v>
      </c>
      <c r="E191" s="11">
        <v>69</v>
      </c>
      <c r="F191" s="11">
        <v>409</v>
      </c>
      <c r="G191" s="429">
        <f t="shared" si="16"/>
        <v>0.1687041564792176</v>
      </c>
      <c r="H191" s="112">
        <f t="shared" si="17"/>
        <v>1.7292190909909881</v>
      </c>
      <c r="I191" s="81">
        <v>0</v>
      </c>
      <c r="J191" s="299">
        <v>2</v>
      </c>
      <c r="K191" s="18">
        <v>8</v>
      </c>
      <c r="L191" s="319">
        <f t="shared" si="24"/>
        <v>8.385744234800839E-3</v>
      </c>
      <c r="M191" s="112">
        <f t="shared" si="19"/>
        <v>5.1046651243378425E-3</v>
      </c>
      <c r="N191" s="300">
        <v>1836.14</v>
      </c>
      <c r="O191" s="433">
        <f t="shared" si="20"/>
        <v>0.51956822464517949</v>
      </c>
      <c r="P191" s="112">
        <f t="shared" si="21"/>
        <v>34.933857152847295</v>
      </c>
      <c r="Q191" s="81">
        <v>0</v>
      </c>
      <c r="R191" s="81"/>
      <c r="S191" s="18">
        <v>237</v>
      </c>
      <c r="T191" s="18">
        <v>30</v>
      </c>
      <c r="U191" s="417">
        <f t="shared" si="22"/>
        <v>0.12658227848101267</v>
      </c>
      <c r="V191" s="431">
        <f t="shared" si="23"/>
        <v>7.1121044751527668E-2</v>
      </c>
      <c r="X191" s="125">
        <v>1650219.0581457503</v>
      </c>
      <c r="Y191" s="247">
        <v>151027.74742233462</v>
      </c>
      <c r="Z191" s="247">
        <v>0</v>
      </c>
      <c r="AA191" s="247">
        <v>0</v>
      </c>
      <c r="AB191" s="247">
        <v>9654.4299744804975</v>
      </c>
      <c r="AC191" s="247">
        <v>760719.6</v>
      </c>
      <c r="AD191" s="247">
        <v>0</v>
      </c>
      <c r="AE191" s="196">
        <v>0</v>
      </c>
      <c r="AF191" s="247">
        <v>27496.678924587912</v>
      </c>
      <c r="AG191" s="247">
        <v>948898.45632140303</v>
      </c>
      <c r="AH191" s="71">
        <v>2599117.5144671537</v>
      </c>
    </row>
    <row r="192" spans="1:34" s="258" customFormat="1" x14ac:dyDescent="0.25">
      <c r="A192" s="77">
        <v>584</v>
      </c>
      <c r="B192" s="82" t="s">
        <v>192</v>
      </c>
      <c r="C192" s="9">
        <f>INDEX(Lask_kust_IKÄRAKENNE!L$11:L$304,MATCH('Lask_kust_MUUT KRIT'!$A$14:$A$307,Lask_kust_IKÄRAKENNE!$A$11:$A$304,0),1,1)</f>
        <v>2825</v>
      </c>
      <c r="D192" s="219">
        <v>1.0550083748433494</v>
      </c>
      <c r="E192" s="11">
        <v>90</v>
      </c>
      <c r="F192" s="11">
        <v>1080</v>
      </c>
      <c r="G192" s="429">
        <f t="shared" si="16"/>
        <v>8.3333333333333329E-2</v>
      </c>
      <c r="H192" s="112">
        <f t="shared" si="17"/>
        <v>0.8541674012262247</v>
      </c>
      <c r="I192" s="81">
        <v>0</v>
      </c>
      <c r="J192" s="299">
        <v>11</v>
      </c>
      <c r="K192" s="18">
        <v>27</v>
      </c>
      <c r="L192" s="319">
        <f t="shared" si="24"/>
        <v>9.5575221238938055E-3</v>
      </c>
      <c r="M192" s="112">
        <f t="shared" si="19"/>
        <v>6.276443013430809E-3</v>
      </c>
      <c r="N192" s="300">
        <v>747.87</v>
      </c>
      <c r="O192" s="433">
        <f t="shared" si="20"/>
        <v>3.7773944669528126</v>
      </c>
      <c r="P192" s="112">
        <f t="shared" si="21"/>
        <v>4.8050375198317647</v>
      </c>
      <c r="Q192" s="81">
        <v>0</v>
      </c>
      <c r="R192" s="81"/>
      <c r="S192" s="18">
        <v>656</v>
      </c>
      <c r="T192" s="18">
        <v>121</v>
      </c>
      <c r="U192" s="417">
        <f t="shared" si="22"/>
        <v>0.18445121951219512</v>
      </c>
      <c r="V192" s="431">
        <f t="shared" si="23"/>
        <v>0.12898998578271012</v>
      </c>
      <c r="X192" s="125">
        <v>3510909.6202224405</v>
      </c>
      <c r="Y192" s="247">
        <v>220912.24726988692</v>
      </c>
      <c r="Z192" s="247">
        <v>0</v>
      </c>
      <c r="AA192" s="247">
        <v>0</v>
      </c>
      <c r="AB192" s="247">
        <v>35151.434064892455</v>
      </c>
      <c r="AC192" s="247">
        <v>541204.58971183118</v>
      </c>
      <c r="AD192" s="247">
        <v>0</v>
      </c>
      <c r="AE192" s="196">
        <v>0</v>
      </c>
      <c r="AF192" s="247">
        <v>147675.41062820063</v>
      </c>
      <c r="AG192" s="247">
        <v>944943.68167481117</v>
      </c>
      <c r="AH192" s="71">
        <v>4455853.301897252</v>
      </c>
    </row>
    <row r="193" spans="1:34" s="258" customFormat="1" x14ac:dyDescent="0.25">
      <c r="A193" s="77">
        <v>588</v>
      </c>
      <c r="B193" s="82" t="s">
        <v>193</v>
      </c>
      <c r="C193" s="9">
        <f>INDEX(Lask_kust_IKÄRAKENNE!L$11:L$304,MATCH('Lask_kust_MUUT KRIT'!$A$14:$A$307,Lask_kust_IKÄRAKENNE!$A$11:$A$304,0),1,1)</f>
        <v>1713</v>
      </c>
      <c r="D193" s="219">
        <v>1.3235326292782315</v>
      </c>
      <c r="E193" s="11">
        <v>68</v>
      </c>
      <c r="F193" s="11">
        <v>717</v>
      </c>
      <c r="G193" s="429">
        <f t="shared" si="16"/>
        <v>9.4839609483960946E-2</v>
      </c>
      <c r="H193" s="112">
        <f t="shared" si="17"/>
        <v>0.97210683319469926</v>
      </c>
      <c r="I193" s="81">
        <v>0</v>
      </c>
      <c r="J193" s="299">
        <v>2</v>
      </c>
      <c r="K193" s="18">
        <v>36</v>
      </c>
      <c r="L193" s="319">
        <f t="shared" si="24"/>
        <v>2.1015761821366025E-2</v>
      </c>
      <c r="M193" s="112">
        <f t="shared" si="19"/>
        <v>1.7734682710903029E-2</v>
      </c>
      <c r="N193" s="300">
        <v>374.44</v>
      </c>
      <c r="O193" s="433">
        <f t="shared" si="20"/>
        <v>4.574831748744792</v>
      </c>
      <c r="P193" s="112">
        <f t="shared" si="21"/>
        <v>3.9674731526231928</v>
      </c>
      <c r="Q193" s="81">
        <v>0</v>
      </c>
      <c r="R193" s="81"/>
      <c r="S193" s="18">
        <v>439</v>
      </c>
      <c r="T193" s="18">
        <v>86</v>
      </c>
      <c r="U193" s="417">
        <f t="shared" si="22"/>
        <v>0.1958997722095672</v>
      </c>
      <c r="V193" s="431">
        <f t="shared" si="23"/>
        <v>0.1404385384800822</v>
      </c>
      <c r="X193" s="125">
        <v>2670775.0220773532</v>
      </c>
      <c r="Y193" s="247">
        <v>152450.79993178369</v>
      </c>
      <c r="Z193" s="247">
        <v>0</v>
      </c>
      <c r="AA193" s="247">
        <v>0</v>
      </c>
      <c r="AB193" s="247">
        <v>60227.077721472844</v>
      </c>
      <c r="AC193" s="247">
        <v>270967.74382138351</v>
      </c>
      <c r="AD193" s="247">
        <v>0</v>
      </c>
      <c r="AE193" s="196">
        <v>0</v>
      </c>
      <c r="AF193" s="247">
        <v>97493.891164902481</v>
      </c>
      <c r="AG193" s="247">
        <v>581139.51263954258</v>
      </c>
      <c r="AH193" s="71">
        <v>3251914.5347168958</v>
      </c>
    </row>
    <row r="194" spans="1:34" s="258" customFormat="1" x14ac:dyDescent="0.25">
      <c r="A194" s="77">
        <v>592</v>
      </c>
      <c r="B194" s="82" t="s">
        <v>194</v>
      </c>
      <c r="C194" s="9">
        <f>INDEX(Lask_kust_IKÄRAKENNE!L$11:L$304,MATCH('Lask_kust_MUUT KRIT'!$A$14:$A$307,Lask_kust_IKÄRAKENNE!$A$11:$A$304,0),1,1)</f>
        <v>3900</v>
      </c>
      <c r="D194" s="219">
        <v>1.0492245437940808</v>
      </c>
      <c r="E194" s="11">
        <v>167</v>
      </c>
      <c r="F194" s="11">
        <v>1749</v>
      </c>
      <c r="G194" s="429">
        <f t="shared" si="16"/>
        <v>9.5483133218982275E-2</v>
      </c>
      <c r="H194" s="112">
        <f t="shared" si="17"/>
        <v>0.97870295715114608</v>
      </c>
      <c r="I194" s="81">
        <v>0</v>
      </c>
      <c r="J194" s="299">
        <v>5</v>
      </c>
      <c r="K194" s="18">
        <v>56</v>
      </c>
      <c r="L194" s="319">
        <f t="shared" si="24"/>
        <v>1.4358974358974359E-2</v>
      </c>
      <c r="M194" s="112">
        <f t="shared" si="19"/>
        <v>1.1077895248511362E-2</v>
      </c>
      <c r="N194" s="300">
        <v>456.4</v>
      </c>
      <c r="O194" s="433">
        <f t="shared" si="20"/>
        <v>8.5451358457493427</v>
      </c>
      <c r="P194" s="112">
        <f t="shared" si="21"/>
        <v>2.1240764884904548</v>
      </c>
      <c r="Q194" s="81">
        <v>0</v>
      </c>
      <c r="R194" s="81"/>
      <c r="S194" s="18">
        <v>1196</v>
      </c>
      <c r="T194" s="18">
        <v>118</v>
      </c>
      <c r="U194" s="417">
        <f t="shared" si="22"/>
        <v>9.8662207357859535E-2</v>
      </c>
      <c r="V194" s="431">
        <f t="shared" si="23"/>
        <v>4.320097362837453E-2</v>
      </c>
      <c r="X194" s="125">
        <v>4820347.399098766</v>
      </c>
      <c r="Y194" s="247">
        <v>349440.99733603094</v>
      </c>
      <c r="Z194" s="247">
        <v>0</v>
      </c>
      <c r="AA194" s="247">
        <v>0</v>
      </c>
      <c r="AB194" s="247">
        <v>85651.084549763022</v>
      </c>
      <c r="AC194" s="247">
        <v>330279.02542484627</v>
      </c>
      <c r="AD194" s="247">
        <v>0</v>
      </c>
      <c r="AE194" s="196">
        <v>0</v>
      </c>
      <c r="AF194" s="247">
        <v>68279.743633276739</v>
      </c>
      <c r="AG194" s="247">
        <v>833650.85094391694</v>
      </c>
      <c r="AH194" s="71">
        <v>5653998.2500426834</v>
      </c>
    </row>
    <row r="195" spans="1:34" s="258" customFormat="1" x14ac:dyDescent="0.25">
      <c r="A195" s="77">
        <v>593</v>
      </c>
      <c r="B195" s="82" t="s">
        <v>195</v>
      </c>
      <c r="C195" s="9">
        <f>INDEX(Lask_kust_IKÄRAKENNE!L$11:L$304,MATCH('Lask_kust_MUUT KRIT'!$A$14:$A$307,Lask_kust_IKÄRAKENNE!$A$11:$A$304,0),1,1)</f>
        <v>17933</v>
      </c>
      <c r="D195" s="219">
        <v>1.5495862363749957</v>
      </c>
      <c r="E195" s="11">
        <v>714</v>
      </c>
      <c r="F195" s="11">
        <v>7723</v>
      </c>
      <c r="G195" s="429">
        <f t="shared" si="16"/>
        <v>9.2451120031076001E-2</v>
      </c>
      <c r="H195" s="112">
        <f t="shared" si="17"/>
        <v>0.94762479524877552</v>
      </c>
      <c r="I195" s="81">
        <v>0</v>
      </c>
      <c r="J195" s="299">
        <v>20</v>
      </c>
      <c r="K195" s="18">
        <v>483</v>
      </c>
      <c r="L195" s="319">
        <f t="shared" si="24"/>
        <v>2.6933586126136173E-2</v>
      </c>
      <c r="M195" s="112">
        <f t="shared" si="19"/>
        <v>2.3652507015673178E-2</v>
      </c>
      <c r="N195" s="300">
        <v>1568.7</v>
      </c>
      <c r="O195" s="433">
        <f t="shared" si="20"/>
        <v>11.431758781156372</v>
      </c>
      <c r="P195" s="112">
        <f t="shared" si="21"/>
        <v>1.5877278805805217</v>
      </c>
      <c r="Q195" s="81">
        <v>0</v>
      </c>
      <c r="R195" s="81"/>
      <c r="S195" s="18">
        <v>4663</v>
      </c>
      <c r="T195" s="18">
        <v>612</v>
      </c>
      <c r="U195" s="417">
        <f t="shared" si="22"/>
        <v>0.13124597898348703</v>
      </c>
      <c r="V195" s="431">
        <f t="shared" si="23"/>
        <v>7.5784745254002028E-2</v>
      </c>
      <c r="X195" s="125">
        <v>32735123.912803274</v>
      </c>
      <c r="Y195" s="247">
        <v>1555778.3117401204</v>
      </c>
      <c r="Z195" s="247">
        <v>0</v>
      </c>
      <c r="AA195" s="247">
        <v>0</v>
      </c>
      <c r="AB195" s="247">
        <v>840893.76787458989</v>
      </c>
      <c r="AC195" s="247">
        <v>1135207.5091673012</v>
      </c>
      <c r="AD195" s="247">
        <v>0</v>
      </c>
      <c r="AE195" s="196">
        <v>0</v>
      </c>
      <c r="AF195" s="247">
        <v>550767.72627673391</v>
      </c>
      <c r="AG195" s="247">
        <v>4082647.3150587454</v>
      </c>
      <c r="AH195" s="71">
        <v>36817771.227862015</v>
      </c>
    </row>
    <row r="196" spans="1:34" s="258" customFormat="1" x14ac:dyDescent="0.25">
      <c r="A196" s="77">
        <v>595</v>
      </c>
      <c r="B196" s="82" t="s">
        <v>196</v>
      </c>
      <c r="C196" s="9">
        <f>INDEX(Lask_kust_IKÄRAKENNE!L$11:L$304,MATCH('Lask_kust_MUUT KRIT'!$A$14:$A$307,Lask_kust_IKÄRAKENNE!$A$11:$A$304,0),1,1)</f>
        <v>4498</v>
      </c>
      <c r="D196" s="219">
        <v>1.9003184105048543</v>
      </c>
      <c r="E196" s="11">
        <v>159</v>
      </c>
      <c r="F196" s="11">
        <v>1705</v>
      </c>
      <c r="G196" s="429">
        <f t="shared" si="16"/>
        <v>9.325513196480939E-2</v>
      </c>
      <c r="H196" s="112">
        <f t="shared" si="17"/>
        <v>0.95586592465667852</v>
      </c>
      <c r="I196" s="81">
        <v>0</v>
      </c>
      <c r="J196" s="299">
        <v>7</v>
      </c>
      <c r="K196" s="18">
        <v>76</v>
      </c>
      <c r="L196" s="319">
        <f t="shared" si="24"/>
        <v>1.6896398399288574E-2</v>
      </c>
      <c r="M196" s="112">
        <f t="shared" si="19"/>
        <v>1.3615319288825579E-2</v>
      </c>
      <c r="N196" s="300">
        <v>1153.22</v>
      </c>
      <c r="O196" s="433">
        <f t="shared" si="20"/>
        <v>3.900383274657047</v>
      </c>
      <c r="P196" s="112">
        <f t="shared" si="21"/>
        <v>4.6535227086135817</v>
      </c>
      <c r="Q196" s="81">
        <v>0</v>
      </c>
      <c r="R196" s="81"/>
      <c r="S196" s="18">
        <v>1002</v>
      </c>
      <c r="T196" s="18">
        <v>137</v>
      </c>
      <c r="U196" s="417">
        <f t="shared" si="22"/>
        <v>0.13672654690618763</v>
      </c>
      <c r="V196" s="431">
        <f t="shared" si="23"/>
        <v>8.126531317670263E-2</v>
      </c>
      <c r="X196" s="125">
        <v>10069110.743911084</v>
      </c>
      <c r="Y196" s="247">
        <v>393617.84525963047</v>
      </c>
      <c r="Z196" s="247">
        <v>0</v>
      </c>
      <c r="AA196" s="247">
        <v>0</v>
      </c>
      <c r="AB196" s="247">
        <v>121411.07004739338</v>
      </c>
      <c r="AC196" s="247">
        <v>834540.70486512082</v>
      </c>
      <c r="AD196" s="247">
        <v>0</v>
      </c>
      <c r="AE196" s="196">
        <v>0</v>
      </c>
      <c r="AF196" s="247">
        <v>148135.24651932131</v>
      </c>
      <c r="AG196" s="247">
        <v>1497704.866691466</v>
      </c>
      <c r="AH196" s="71">
        <v>11566815.61060255</v>
      </c>
    </row>
    <row r="197" spans="1:34" s="258" customFormat="1" x14ac:dyDescent="0.25">
      <c r="A197" s="77">
        <v>598</v>
      </c>
      <c r="B197" s="82" t="s">
        <v>197</v>
      </c>
      <c r="C197" s="9">
        <f>INDEX(Lask_kust_IKÄRAKENNE!L$11:L$304,MATCH('Lask_kust_MUUT KRIT'!$A$14:$A$307,Lask_kust_IKÄRAKENNE!$A$11:$A$304,0),1,1)</f>
        <v>19278</v>
      </c>
      <c r="D197" s="219">
        <v>1.0173907352920815</v>
      </c>
      <c r="E197" s="11">
        <v>633</v>
      </c>
      <c r="F197" s="11">
        <v>8713</v>
      </c>
      <c r="G197" s="429">
        <f t="shared" si="16"/>
        <v>7.2650063124067479E-2</v>
      </c>
      <c r="H197" s="112">
        <f t="shared" si="17"/>
        <v>0.74466378741127082</v>
      </c>
      <c r="I197" s="81">
        <v>3</v>
      </c>
      <c r="J197" s="299">
        <v>10861</v>
      </c>
      <c r="K197" s="18">
        <v>1734</v>
      </c>
      <c r="L197" s="319">
        <f t="shared" si="24"/>
        <v>8.9947089947089942E-2</v>
      </c>
      <c r="M197" s="112">
        <f t="shared" si="19"/>
        <v>8.666601083662695E-2</v>
      </c>
      <c r="N197" s="300">
        <v>88.45</v>
      </c>
      <c r="O197" s="433">
        <f t="shared" si="20"/>
        <v>217.95364612775577</v>
      </c>
      <c r="P197" s="112">
        <f t="shared" si="21"/>
        <v>8.3276983264019638E-2</v>
      </c>
      <c r="Q197" s="81">
        <v>0</v>
      </c>
      <c r="R197" s="81"/>
      <c r="S197" s="18">
        <v>5635</v>
      </c>
      <c r="T197" s="18">
        <v>821</v>
      </c>
      <c r="U197" s="417">
        <f t="shared" si="22"/>
        <v>0.14569653948535935</v>
      </c>
      <c r="V197" s="431">
        <f t="shared" si="23"/>
        <v>9.0235305755874351E-2</v>
      </c>
      <c r="X197" s="125">
        <v>23104418.624863759</v>
      </c>
      <c r="Y197" s="247">
        <v>1314257.7885995605</v>
      </c>
      <c r="Z197" s="247">
        <v>380871.59040000004</v>
      </c>
      <c r="AA197" s="247">
        <v>2850830.0352000003</v>
      </c>
      <c r="AB197" s="247">
        <v>3312239.9275975209</v>
      </c>
      <c r="AC197" s="247">
        <v>64007.843555713531</v>
      </c>
      <c r="AD197" s="247">
        <v>0</v>
      </c>
      <c r="AE197" s="196">
        <v>0</v>
      </c>
      <c r="AF197" s="247">
        <v>704972.55548484111</v>
      </c>
      <c r="AG197" s="247">
        <v>8627179.7408376355</v>
      </c>
      <c r="AH197" s="71">
        <v>31731598.3657014</v>
      </c>
    </row>
    <row r="198" spans="1:34" s="258" customFormat="1" x14ac:dyDescent="0.25">
      <c r="A198" s="77">
        <v>599</v>
      </c>
      <c r="B198" s="82" t="s">
        <v>198</v>
      </c>
      <c r="C198" s="9">
        <f>INDEX(Lask_kust_IKÄRAKENNE!L$11:L$304,MATCH('Lask_kust_MUUT KRIT'!$A$14:$A$307,Lask_kust_IKÄRAKENNE!$A$11:$A$304,0),1,1)</f>
        <v>11016</v>
      </c>
      <c r="D198" s="219">
        <v>0.68280215701257763</v>
      </c>
      <c r="E198" s="11">
        <v>150</v>
      </c>
      <c r="F198" s="11">
        <v>5261</v>
      </c>
      <c r="G198" s="429">
        <f t="shared" si="16"/>
        <v>2.8511689792815053E-2</v>
      </c>
      <c r="H198" s="112">
        <f t="shared" si="17"/>
        <v>0.29224507169876535</v>
      </c>
      <c r="I198" s="81">
        <v>3</v>
      </c>
      <c r="J198" s="299">
        <v>9801</v>
      </c>
      <c r="K198" s="18">
        <v>280</v>
      </c>
      <c r="L198" s="319">
        <f t="shared" si="24"/>
        <v>2.5417574437182282E-2</v>
      </c>
      <c r="M198" s="112">
        <f t="shared" si="19"/>
        <v>2.2136495326719286E-2</v>
      </c>
      <c r="N198" s="300">
        <v>794.26</v>
      </c>
      <c r="O198" s="433">
        <f t="shared" si="20"/>
        <v>13.869513761236874</v>
      </c>
      <c r="P198" s="112">
        <f t="shared" si="21"/>
        <v>1.3086631913254991</v>
      </c>
      <c r="Q198" s="81">
        <v>0</v>
      </c>
      <c r="R198" s="81"/>
      <c r="S198" s="18">
        <v>3107</v>
      </c>
      <c r="T198" s="18">
        <v>330</v>
      </c>
      <c r="U198" s="417">
        <f t="shared" si="22"/>
        <v>0.10621177985194721</v>
      </c>
      <c r="V198" s="431">
        <f t="shared" si="23"/>
        <v>5.0750546122462208E-2</v>
      </c>
      <c r="X198" s="125">
        <v>8860619.8056243546</v>
      </c>
      <c r="Y198" s="247">
        <v>294733.48003526602</v>
      </c>
      <c r="Z198" s="247">
        <v>217640.90880000003</v>
      </c>
      <c r="AA198" s="247">
        <v>2572597.8432</v>
      </c>
      <c r="AB198" s="247">
        <v>483441.35291286919</v>
      </c>
      <c r="AC198" s="247">
        <v>574775.23824263446</v>
      </c>
      <c r="AD198" s="247">
        <v>0</v>
      </c>
      <c r="AE198" s="196">
        <v>0</v>
      </c>
      <c r="AF198" s="247">
        <v>226567.9041986248</v>
      </c>
      <c r="AG198" s="247">
        <v>4369756.7273893952</v>
      </c>
      <c r="AH198" s="71">
        <v>13230376.533013748</v>
      </c>
    </row>
    <row r="199" spans="1:34" s="258" customFormat="1" x14ac:dyDescent="0.25">
      <c r="A199" s="77">
        <v>601</v>
      </c>
      <c r="B199" s="82" t="s">
        <v>200</v>
      </c>
      <c r="C199" s="9">
        <f>INDEX(Lask_kust_IKÄRAKENNE!L$11:L$304,MATCH('Lask_kust_MUUT KRIT'!$A$14:$A$307,Lask_kust_IKÄRAKENNE!$A$11:$A$304,0),1,1)</f>
        <v>4053</v>
      </c>
      <c r="D199" s="219">
        <v>1.5270390762626587</v>
      </c>
      <c r="E199" s="11">
        <v>197</v>
      </c>
      <c r="F199" s="11">
        <v>1736</v>
      </c>
      <c r="G199" s="429">
        <f t="shared" si="16"/>
        <v>0.11347926267281105</v>
      </c>
      <c r="H199" s="112">
        <f t="shared" si="17"/>
        <v>1.1631634426836379</v>
      </c>
      <c r="I199" s="81">
        <v>0</v>
      </c>
      <c r="J199" s="299">
        <v>0</v>
      </c>
      <c r="K199" s="18">
        <v>39</v>
      </c>
      <c r="L199" s="319">
        <f t="shared" si="24"/>
        <v>9.6225018504811251E-3</v>
      </c>
      <c r="M199" s="112">
        <f t="shared" si="19"/>
        <v>6.3414227400181286E-3</v>
      </c>
      <c r="N199" s="300">
        <v>1074.9000000000001</v>
      </c>
      <c r="O199" s="433">
        <f t="shared" si="20"/>
        <v>3.7705833100753554</v>
      </c>
      <c r="P199" s="112">
        <f t="shared" si="21"/>
        <v>4.813717307986078</v>
      </c>
      <c r="Q199" s="81">
        <v>0</v>
      </c>
      <c r="R199" s="81"/>
      <c r="S199" s="18">
        <v>1048</v>
      </c>
      <c r="T199" s="18">
        <v>152</v>
      </c>
      <c r="U199" s="417">
        <f t="shared" si="22"/>
        <v>0.14503816793893129</v>
      </c>
      <c r="V199" s="431">
        <f t="shared" si="23"/>
        <v>8.9576934209446291E-2</v>
      </c>
      <c r="X199" s="125">
        <v>7290747.2850370305</v>
      </c>
      <c r="Y199" s="247">
        <v>431594.29620916559</v>
      </c>
      <c r="Z199" s="247">
        <v>0</v>
      </c>
      <c r="AA199" s="247">
        <v>0</v>
      </c>
      <c r="AB199" s="247">
        <v>50953.534451330663</v>
      </c>
      <c r="AC199" s="247">
        <v>777863.55045829806</v>
      </c>
      <c r="AD199" s="247">
        <v>0</v>
      </c>
      <c r="AE199" s="196">
        <v>0</v>
      </c>
      <c r="AF199" s="247">
        <v>147131.79669383998</v>
      </c>
      <c r="AG199" s="247">
        <v>1407543.1778126345</v>
      </c>
      <c r="AH199" s="71">
        <v>8698290.4628496654</v>
      </c>
    </row>
    <row r="200" spans="1:34" s="258" customFormat="1" x14ac:dyDescent="0.25">
      <c r="A200" s="77">
        <v>604</v>
      </c>
      <c r="B200" s="82" t="s">
        <v>201</v>
      </c>
      <c r="C200" s="9">
        <f>INDEX(Lask_kust_IKÄRAKENNE!L$11:L$304,MATCH('Lask_kust_MUUT KRIT'!$A$14:$A$307,Lask_kust_IKÄRAKENNE!$A$11:$A$304,0),1,1)</f>
        <v>19368</v>
      </c>
      <c r="D200" s="219">
        <v>0.75124758958160887</v>
      </c>
      <c r="E200" s="11">
        <v>593</v>
      </c>
      <c r="F200" s="11">
        <v>9493</v>
      </c>
      <c r="G200" s="429">
        <f t="shared" si="16"/>
        <v>6.2467081007057834E-2</v>
      </c>
      <c r="H200" s="112">
        <f t="shared" si="17"/>
        <v>0.6402881309518399</v>
      </c>
      <c r="I200" s="81">
        <v>0</v>
      </c>
      <c r="J200" s="299">
        <v>84</v>
      </c>
      <c r="K200" s="18">
        <v>718</v>
      </c>
      <c r="L200" s="319">
        <f t="shared" si="24"/>
        <v>3.7071458075175548E-2</v>
      </c>
      <c r="M200" s="112">
        <f t="shared" si="19"/>
        <v>3.3790378964712549E-2</v>
      </c>
      <c r="N200" s="300">
        <v>81.42</v>
      </c>
      <c r="O200" s="433">
        <f t="shared" si="20"/>
        <v>237.87767133382459</v>
      </c>
      <c r="P200" s="112">
        <f t="shared" si="21"/>
        <v>7.6301916187172178E-2</v>
      </c>
      <c r="Q200" s="81">
        <v>0</v>
      </c>
      <c r="R200" s="81"/>
      <c r="S200" s="18">
        <v>6855</v>
      </c>
      <c r="T200" s="18">
        <v>461</v>
      </c>
      <c r="U200" s="417">
        <f t="shared" si="22"/>
        <v>6.7250182348650614E-2</v>
      </c>
      <c r="V200" s="431">
        <f t="shared" si="23"/>
        <v>1.1788948619165608E-2</v>
      </c>
      <c r="X200" s="125">
        <v>17140092.385089554</v>
      </c>
      <c r="Y200" s="247">
        <v>1135320.7526311977</v>
      </c>
      <c r="Z200" s="247">
        <v>0</v>
      </c>
      <c r="AA200" s="247">
        <v>0</v>
      </c>
      <c r="AB200" s="247">
        <v>1297444.6640102079</v>
      </c>
      <c r="AC200" s="247">
        <v>58920.504491873318</v>
      </c>
      <c r="AD200" s="247">
        <v>0</v>
      </c>
      <c r="AE200" s="196">
        <v>0</v>
      </c>
      <c r="AF200" s="247">
        <v>92532.349899462351</v>
      </c>
      <c r="AG200" s="247">
        <v>2584218.2710327413</v>
      </c>
      <c r="AH200" s="71">
        <v>19724310.656122297</v>
      </c>
    </row>
    <row r="201" spans="1:34" s="258" customFormat="1" x14ac:dyDescent="0.25">
      <c r="A201" s="77">
        <v>607</v>
      </c>
      <c r="B201" s="82" t="s">
        <v>202</v>
      </c>
      <c r="C201" s="9">
        <f>INDEX(Lask_kust_IKÄRAKENNE!L$11:L$304,MATCH('Lask_kust_MUUT KRIT'!$A$14:$A$307,Lask_kust_IKÄRAKENNE!$A$11:$A$304,0),1,1)</f>
        <v>4307</v>
      </c>
      <c r="D201" s="219">
        <v>1.4061405260442836</v>
      </c>
      <c r="E201" s="11">
        <v>252</v>
      </c>
      <c r="F201" s="11">
        <v>1836</v>
      </c>
      <c r="G201" s="429">
        <f t="shared" si="16"/>
        <v>0.13725490196078433</v>
      </c>
      <c r="H201" s="112">
        <f t="shared" si="17"/>
        <v>1.4068639549608408</v>
      </c>
      <c r="I201" s="81">
        <v>0</v>
      </c>
      <c r="J201" s="299">
        <v>3</v>
      </c>
      <c r="K201" s="18">
        <v>35</v>
      </c>
      <c r="L201" s="319">
        <f t="shared" si="24"/>
        <v>8.12630601346645E-3</v>
      </c>
      <c r="M201" s="112">
        <f t="shared" si="19"/>
        <v>4.8452269030034535E-3</v>
      </c>
      <c r="N201" s="300">
        <v>804.16</v>
      </c>
      <c r="O201" s="433">
        <f t="shared" si="20"/>
        <v>5.3558993235177077</v>
      </c>
      <c r="P201" s="112">
        <f t="shared" si="21"/>
        <v>3.3888841153556397</v>
      </c>
      <c r="Q201" s="81">
        <v>0</v>
      </c>
      <c r="R201" s="81"/>
      <c r="S201" s="18">
        <v>1093</v>
      </c>
      <c r="T201" s="18">
        <v>133</v>
      </c>
      <c r="U201" s="417">
        <f t="shared" si="22"/>
        <v>0.12168344007319305</v>
      </c>
      <c r="V201" s="431">
        <f t="shared" si="23"/>
        <v>6.622220634370804E-2</v>
      </c>
      <c r="X201" s="125">
        <v>7134259.2554024756</v>
      </c>
      <c r="Y201" s="247">
        <v>554734.68759519607</v>
      </c>
      <c r="Z201" s="247">
        <v>0</v>
      </c>
      <c r="AA201" s="247">
        <v>0</v>
      </c>
      <c r="AB201" s="247">
        <v>41371.378993802406</v>
      </c>
      <c r="AC201" s="247">
        <v>581939.48528844083</v>
      </c>
      <c r="AD201" s="247">
        <v>0</v>
      </c>
      <c r="AE201" s="196">
        <v>0</v>
      </c>
      <c r="AF201" s="247">
        <v>115587.86925365978</v>
      </c>
      <c r="AG201" s="247">
        <v>1293633.4211310991</v>
      </c>
      <c r="AH201" s="71">
        <v>8427892.6765335761</v>
      </c>
    </row>
    <row r="202" spans="1:34" s="258" customFormat="1" x14ac:dyDescent="0.25">
      <c r="A202" s="77">
        <v>608</v>
      </c>
      <c r="B202" s="82" t="s">
        <v>203</v>
      </c>
      <c r="C202" s="9">
        <f>INDEX(Lask_kust_IKÄRAKENNE!L$11:L$304,MATCH('Lask_kust_MUUT KRIT'!$A$14:$A$307,Lask_kust_IKÄRAKENNE!$A$11:$A$304,0),1,1)</f>
        <v>2146</v>
      </c>
      <c r="D202" s="219">
        <v>1.207709057087142</v>
      </c>
      <c r="E202" s="11">
        <v>84</v>
      </c>
      <c r="F202" s="11">
        <v>883</v>
      </c>
      <c r="G202" s="429">
        <f t="shared" si="16"/>
        <v>9.5130237825594557E-2</v>
      </c>
      <c r="H202" s="112">
        <f t="shared" si="17"/>
        <v>0.97508577625824977</v>
      </c>
      <c r="I202" s="81">
        <v>0</v>
      </c>
      <c r="J202" s="299">
        <v>2</v>
      </c>
      <c r="K202" s="18">
        <v>19</v>
      </c>
      <c r="L202" s="319">
        <f t="shared" si="24"/>
        <v>8.8536812674743712E-3</v>
      </c>
      <c r="M202" s="112">
        <f t="shared" si="19"/>
        <v>5.5726021570113747E-3</v>
      </c>
      <c r="N202" s="300">
        <v>301.18</v>
      </c>
      <c r="O202" s="433">
        <f t="shared" si="20"/>
        <v>7.125307125307125</v>
      </c>
      <c r="P202" s="112">
        <f t="shared" si="21"/>
        <v>2.5473319004660904</v>
      </c>
      <c r="Q202" s="81">
        <v>0</v>
      </c>
      <c r="R202" s="81"/>
      <c r="S202" s="18">
        <v>560</v>
      </c>
      <c r="T202" s="18">
        <v>85</v>
      </c>
      <c r="U202" s="417">
        <f t="shared" si="22"/>
        <v>0.15178571428571427</v>
      </c>
      <c r="V202" s="431">
        <f t="shared" si="23"/>
        <v>9.6324480556229275E-2</v>
      </c>
      <c r="X202" s="125">
        <v>3053074.0038076104</v>
      </c>
      <c r="Y202" s="247">
        <v>191571.49464408617</v>
      </c>
      <c r="Z202" s="247">
        <v>0</v>
      </c>
      <c r="AA202" s="247">
        <v>0</v>
      </c>
      <c r="AB202" s="247">
        <v>23708.20979584397</v>
      </c>
      <c r="AC202" s="247">
        <v>217952.31568241716</v>
      </c>
      <c r="AD202" s="247">
        <v>0</v>
      </c>
      <c r="AE202" s="196">
        <v>0</v>
      </c>
      <c r="AF202" s="247">
        <v>83772.240993006708</v>
      </c>
      <c r="AG202" s="247">
        <v>517004.26111535402</v>
      </c>
      <c r="AH202" s="71">
        <v>3570078.2649229644</v>
      </c>
    </row>
    <row r="203" spans="1:34" s="258" customFormat="1" x14ac:dyDescent="0.25">
      <c r="A203" s="82">
        <v>609</v>
      </c>
      <c r="B203" s="82" t="s">
        <v>204</v>
      </c>
      <c r="C203" s="9">
        <f>INDEX(Lask_kust_IKÄRAKENNE!L$11:L$304,MATCH('Lask_kust_MUUT KRIT'!$A$14:$A$307,Lask_kust_IKÄRAKENNE!$A$11:$A$304,0),1,1)</f>
        <v>84403</v>
      </c>
      <c r="D203" s="219">
        <v>0.99498554757862034</v>
      </c>
      <c r="E203" s="11">
        <v>4527</v>
      </c>
      <c r="F203" s="11">
        <v>39137</v>
      </c>
      <c r="G203" s="429">
        <f t="shared" si="16"/>
        <v>0.11567059304494468</v>
      </c>
      <c r="H203" s="112">
        <f t="shared" si="17"/>
        <v>1.1856245983139595</v>
      </c>
      <c r="I203" s="81">
        <v>0</v>
      </c>
      <c r="J203" s="299">
        <v>464</v>
      </c>
      <c r="K203" s="18">
        <v>2837</v>
      </c>
      <c r="L203" s="319">
        <f t="shared" si="24"/>
        <v>3.3612549316967409E-2</v>
      </c>
      <c r="M203" s="112">
        <f t="shared" si="19"/>
        <v>3.0331470206504414E-2</v>
      </c>
      <c r="N203" s="300">
        <v>1155.83</v>
      </c>
      <c r="O203" s="433">
        <f t="shared" si="20"/>
        <v>73.023714560099677</v>
      </c>
      <c r="P203" s="112">
        <f t="shared" si="21"/>
        <v>0.24855654427131349</v>
      </c>
      <c r="Q203" s="81">
        <v>3</v>
      </c>
      <c r="R203" s="81">
        <v>938</v>
      </c>
      <c r="S203" s="18">
        <v>24784</v>
      </c>
      <c r="T203" s="18">
        <v>3093</v>
      </c>
      <c r="U203" s="417">
        <f t="shared" si="22"/>
        <v>0.12479825693996127</v>
      </c>
      <c r="V203" s="431">
        <f t="shared" si="23"/>
        <v>6.9337023210476273E-2</v>
      </c>
      <c r="X203" s="125">
        <v>98928163.372943819</v>
      </c>
      <c r="Y203" s="247">
        <v>9161433.4905401953</v>
      </c>
      <c r="Z203" s="247">
        <v>0</v>
      </c>
      <c r="AA203" s="247">
        <v>0</v>
      </c>
      <c r="AB203" s="247">
        <v>5075307.3851111932</v>
      </c>
      <c r="AC203" s="247">
        <v>836429.46090446971</v>
      </c>
      <c r="AD203" s="247">
        <v>0</v>
      </c>
      <c r="AE203" s="196">
        <v>266560.84000000003</v>
      </c>
      <c r="AF203" s="247">
        <v>2371683.9575839094</v>
      </c>
      <c r="AG203" s="247">
        <v>17711415.134139769</v>
      </c>
      <c r="AH203" s="71">
        <v>116639578.50708358</v>
      </c>
    </row>
    <row r="204" spans="1:34" s="258" customFormat="1" x14ac:dyDescent="0.25">
      <c r="A204" s="77">
        <v>611</v>
      </c>
      <c r="B204" s="82" t="s">
        <v>205</v>
      </c>
      <c r="C204" s="9">
        <f>INDEX(Lask_kust_IKÄRAKENNE!L$11:L$304,MATCH('Lask_kust_MUUT KRIT'!$A$14:$A$307,Lask_kust_IKÄRAKENNE!$A$11:$A$304,0),1,1)</f>
        <v>5068</v>
      </c>
      <c r="D204" s="219">
        <v>0.73581841246878632</v>
      </c>
      <c r="E204" s="11">
        <v>117</v>
      </c>
      <c r="F204" s="11">
        <v>2590</v>
      </c>
      <c r="G204" s="429">
        <f t="shared" si="16"/>
        <v>4.5173745173745172E-2</v>
      </c>
      <c r="H204" s="112">
        <f t="shared" si="17"/>
        <v>0.46303128622456352</v>
      </c>
      <c r="I204" s="81">
        <v>0</v>
      </c>
      <c r="J204" s="299">
        <v>122</v>
      </c>
      <c r="K204" s="18">
        <v>134</v>
      </c>
      <c r="L204" s="319">
        <f t="shared" si="24"/>
        <v>2.644041041831097E-2</v>
      </c>
      <c r="M204" s="112">
        <f t="shared" si="19"/>
        <v>2.3159331307847975E-2</v>
      </c>
      <c r="N204" s="300">
        <v>146.52000000000001</v>
      </c>
      <c r="O204" s="433">
        <f t="shared" si="20"/>
        <v>34.589134589134588</v>
      </c>
      <c r="P204" s="112">
        <f t="shared" si="21"/>
        <v>0.52474635045118356</v>
      </c>
      <c r="Q204" s="81">
        <v>0</v>
      </c>
      <c r="R204" s="81"/>
      <c r="S204" s="18">
        <v>1747</v>
      </c>
      <c r="T204" s="18">
        <v>238</v>
      </c>
      <c r="U204" s="417">
        <f t="shared" si="22"/>
        <v>0.13623354321694334</v>
      </c>
      <c r="V204" s="431">
        <f t="shared" si="23"/>
        <v>8.0772309487458338E-2</v>
      </c>
      <c r="X204" s="125">
        <v>4392912.4475535508</v>
      </c>
      <c r="Y204" s="247">
        <v>214835.12623855635</v>
      </c>
      <c r="Z204" s="247">
        <v>0</v>
      </c>
      <c r="AA204" s="247">
        <v>0</v>
      </c>
      <c r="AB204" s="247">
        <v>232687.80732774336</v>
      </c>
      <c r="AC204" s="247">
        <v>106030.85627793266</v>
      </c>
      <c r="AD204" s="247">
        <v>0</v>
      </c>
      <c r="AE204" s="196">
        <v>0</v>
      </c>
      <c r="AF204" s="247">
        <v>165894.82817215315</v>
      </c>
      <c r="AG204" s="247">
        <v>719448.61801638547</v>
      </c>
      <c r="AH204" s="71">
        <v>5112361.0655699363</v>
      </c>
    </row>
    <row r="205" spans="1:34" s="258" customFormat="1" x14ac:dyDescent="0.25">
      <c r="A205" s="77">
        <v>614</v>
      </c>
      <c r="B205" s="82" t="s">
        <v>206</v>
      </c>
      <c r="C205" s="9">
        <f>INDEX(Lask_kust_IKÄRAKENNE!L$11:L$304,MATCH('Lask_kust_MUUT KRIT'!$A$14:$A$307,Lask_kust_IKÄRAKENNE!$A$11:$A$304,0),1,1)</f>
        <v>3237</v>
      </c>
      <c r="D205" s="219">
        <v>1.7484165348692757</v>
      </c>
      <c r="E205" s="11">
        <v>200</v>
      </c>
      <c r="F205" s="11">
        <v>1361</v>
      </c>
      <c r="G205" s="429">
        <f t="shared" si="16"/>
        <v>0.14695077149155034</v>
      </c>
      <c r="H205" s="112">
        <f t="shared" si="17"/>
        <v>1.5062467031175162</v>
      </c>
      <c r="I205" s="81">
        <v>0</v>
      </c>
      <c r="J205" s="299">
        <v>4</v>
      </c>
      <c r="K205" s="18">
        <v>33</v>
      </c>
      <c r="L205" s="319">
        <f t="shared" si="24"/>
        <v>1.0194624652455977E-2</v>
      </c>
      <c r="M205" s="112">
        <f t="shared" si="19"/>
        <v>6.913545541992981E-3</v>
      </c>
      <c r="N205" s="300">
        <v>3039.79</v>
      </c>
      <c r="O205" s="433">
        <f t="shared" si="20"/>
        <v>1.0648761921053758</v>
      </c>
      <c r="P205" s="112">
        <f t="shared" si="21"/>
        <v>17.044725269918583</v>
      </c>
      <c r="Q205" s="81">
        <v>0</v>
      </c>
      <c r="R205" s="81"/>
      <c r="S205" s="18">
        <v>768</v>
      </c>
      <c r="T205" s="18">
        <v>127</v>
      </c>
      <c r="U205" s="417">
        <f t="shared" si="22"/>
        <v>0.16536458333333334</v>
      </c>
      <c r="V205" s="431">
        <f t="shared" si="23"/>
        <v>0.10990334960384834</v>
      </c>
      <c r="X205" s="125">
        <v>6667037.4529320337</v>
      </c>
      <c r="Y205" s="247">
        <v>446372.21891511267</v>
      </c>
      <c r="Z205" s="247">
        <v>0</v>
      </c>
      <c r="AA205" s="247">
        <v>0</v>
      </c>
      <c r="AB205" s="247">
        <v>44366.434976303317</v>
      </c>
      <c r="AC205" s="247">
        <v>2199778.4371082233</v>
      </c>
      <c r="AD205" s="247">
        <v>0</v>
      </c>
      <c r="AE205" s="196">
        <v>0</v>
      </c>
      <c r="AF205" s="247">
        <v>144174.13963749472</v>
      </c>
      <c r="AG205" s="247">
        <v>2834691.2306371341</v>
      </c>
      <c r="AH205" s="71">
        <v>9501728.6835691668</v>
      </c>
    </row>
    <row r="206" spans="1:34" s="258" customFormat="1" x14ac:dyDescent="0.25">
      <c r="A206" s="77">
        <v>615</v>
      </c>
      <c r="B206" s="82" t="s">
        <v>207</v>
      </c>
      <c r="C206" s="9">
        <f>INDEX(Lask_kust_IKÄRAKENNE!L$11:L$304,MATCH('Lask_kust_MUUT KRIT'!$A$14:$A$307,Lask_kust_IKÄRAKENNE!$A$11:$A$304,0),1,1)</f>
        <v>7990</v>
      </c>
      <c r="D206" s="219">
        <v>1.5104707634665002</v>
      </c>
      <c r="E206" s="11">
        <v>383</v>
      </c>
      <c r="F206" s="11">
        <v>3113</v>
      </c>
      <c r="G206" s="429">
        <f t="shared" si="16"/>
        <v>0.12303244458721491</v>
      </c>
      <c r="H206" s="112">
        <f t="shared" si="17"/>
        <v>1.2610836415148503</v>
      </c>
      <c r="I206" s="81">
        <v>0</v>
      </c>
      <c r="J206" s="299">
        <v>9</v>
      </c>
      <c r="K206" s="18">
        <v>170</v>
      </c>
      <c r="L206" s="319">
        <f t="shared" si="24"/>
        <v>2.1276595744680851E-2</v>
      </c>
      <c r="M206" s="112">
        <f t="shared" si="19"/>
        <v>1.7995516634217855E-2</v>
      </c>
      <c r="N206" s="300">
        <v>5638.16</v>
      </c>
      <c r="O206" s="433">
        <f t="shared" si="20"/>
        <v>1.417128992437249</v>
      </c>
      <c r="P206" s="112">
        <f t="shared" si="21"/>
        <v>12.807953431040179</v>
      </c>
      <c r="Q206" s="81">
        <v>0</v>
      </c>
      <c r="R206" s="81"/>
      <c r="S206" s="18">
        <v>1855</v>
      </c>
      <c r="T206" s="18">
        <v>280</v>
      </c>
      <c r="U206" s="417">
        <f t="shared" si="22"/>
        <v>0.15094339622641509</v>
      </c>
      <c r="V206" s="431">
        <f t="shared" si="23"/>
        <v>9.548216249693009E-2</v>
      </c>
      <c r="X206" s="125">
        <v>14216883.129314663</v>
      </c>
      <c r="Y206" s="247">
        <v>922463.13697166939</v>
      </c>
      <c r="Z206" s="247">
        <v>0</v>
      </c>
      <c r="AA206" s="247">
        <v>0</v>
      </c>
      <c r="AB206" s="247">
        <v>285050.69485964271</v>
      </c>
      <c r="AC206" s="247">
        <v>4080118.2953316192</v>
      </c>
      <c r="AD206" s="247">
        <v>0</v>
      </c>
      <c r="AE206" s="196">
        <v>0</v>
      </c>
      <c r="AF206" s="247">
        <v>309173.85837631201</v>
      </c>
      <c r="AG206" s="247">
        <v>5596805.9855392436</v>
      </c>
      <c r="AH206" s="71">
        <v>19813689.114853907</v>
      </c>
    </row>
    <row r="207" spans="1:34" s="258" customFormat="1" x14ac:dyDescent="0.25">
      <c r="A207" s="77">
        <v>616</v>
      </c>
      <c r="B207" s="82" t="s">
        <v>208</v>
      </c>
      <c r="C207" s="9">
        <f>INDEX(Lask_kust_IKÄRAKENNE!L$11:L$304,MATCH('Lask_kust_MUUT KRIT'!$A$14:$A$307,Lask_kust_IKÄRAKENNE!$A$11:$A$304,0),1,1)</f>
        <v>1899</v>
      </c>
      <c r="D207" s="219">
        <v>0.94791124739677191</v>
      </c>
      <c r="E207" s="11">
        <v>85</v>
      </c>
      <c r="F207" s="11">
        <v>935</v>
      </c>
      <c r="G207" s="429">
        <f t="shared" ref="G207:G270" si="25">E207/F207</f>
        <v>9.0909090909090912E-2</v>
      </c>
      <c r="H207" s="112">
        <f t="shared" ref="H207:H270" si="26">G207/$G$12</f>
        <v>0.93181898315588163</v>
      </c>
      <c r="I207" s="81">
        <v>0</v>
      </c>
      <c r="J207" s="299">
        <v>18</v>
      </c>
      <c r="K207" s="18">
        <v>58</v>
      </c>
      <c r="L207" s="319">
        <f t="shared" si="24"/>
        <v>3.0542390731964193E-2</v>
      </c>
      <c r="M207" s="112">
        <f t="shared" ref="M207:M270" si="27">L207-$L$10</f>
        <v>2.7261311621501198E-2</v>
      </c>
      <c r="N207" s="300">
        <v>145.03</v>
      </c>
      <c r="O207" s="433">
        <f t="shared" ref="O207:O270" si="28">C207/N207</f>
        <v>13.093842653244156</v>
      </c>
      <c r="P207" s="112">
        <f t="shared" ref="P207:P270" si="29">$O$12/O207</f>
        <v>1.3861875861488351</v>
      </c>
      <c r="Q207" s="81">
        <v>0</v>
      </c>
      <c r="R207" s="81"/>
      <c r="S207" s="18">
        <v>606</v>
      </c>
      <c r="T207" s="18">
        <v>84</v>
      </c>
      <c r="U207" s="417">
        <f t="shared" ref="U207:U270" si="30">T207/S207</f>
        <v>0.13861386138613863</v>
      </c>
      <c r="V207" s="431">
        <f t="shared" ref="V207:V270" si="31">U207-$U$11</f>
        <v>8.3152627656653627E-2</v>
      </c>
      <c r="X207" s="125">
        <v>2120498.3144740216</v>
      </c>
      <c r="Y207" s="247">
        <v>161999.94499714189</v>
      </c>
      <c r="Z207" s="247">
        <v>0</v>
      </c>
      <c r="AA207" s="247">
        <v>0</v>
      </c>
      <c r="AB207" s="247">
        <v>102631.98230769232</v>
      </c>
      <c r="AC207" s="247">
        <v>104952.60091447295</v>
      </c>
      <c r="AD207" s="247">
        <v>0</v>
      </c>
      <c r="AE207" s="196">
        <v>0</v>
      </c>
      <c r="AF207" s="247">
        <v>63993.325945973214</v>
      </c>
      <c r="AG207" s="247">
        <v>433577.85416528041</v>
      </c>
      <c r="AH207" s="71">
        <v>2554076.1686393023</v>
      </c>
    </row>
    <row r="208" spans="1:34" s="258" customFormat="1" x14ac:dyDescent="0.25">
      <c r="A208" s="77">
        <v>619</v>
      </c>
      <c r="B208" s="82" t="s">
        <v>209</v>
      </c>
      <c r="C208" s="9">
        <f>INDEX(Lask_kust_IKÄRAKENNE!L$11:L$304,MATCH('Lask_kust_MUUT KRIT'!$A$14:$A$307,Lask_kust_IKÄRAKENNE!$A$11:$A$304,0),1,1)</f>
        <v>2896</v>
      </c>
      <c r="D208" s="219">
        <v>1.2155591189669297</v>
      </c>
      <c r="E208" s="11">
        <v>62</v>
      </c>
      <c r="F208" s="11">
        <v>1199</v>
      </c>
      <c r="G208" s="429">
        <f t="shared" si="25"/>
        <v>5.170975813177648E-2</v>
      </c>
      <c r="H208" s="112">
        <f t="shared" si="26"/>
        <v>0.5300254766574739</v>
      </c>
      <c r="I208" s="81">
        <v>0</v>
      </c>
      <c r="J208" s="299">
        <v>4</v>
      </c>
      <c r="K208" s="18">
        <v>99</v>
      </c>
      <c r="L208" s="319">
        <f t="shared" si="24"/>
        <v>3.418508287292818E-2</v>
      </c>
      <c r="M208" s="112">
        <f t="shared" si="27"/>
        <v>3.0904003762465184E-2</v>
      </c>
      <c r="N208" s="300">
        <v>361.08</v>
      </c>
      <c r="O208" s="433">
        <f t="shared" si="28"/>
        <v>8.0203832945607623</v>
      </c>
      <c r="P208" s="112">
        <f t="shared" si="29"/>
        <v>2.2630492177627519</v>
      </c>
      <c r="Q208" s="81">
        <v>0</v>
      </c>
      <c r="R208" s="81"/>
      <c r="S208" s="18">
        <v>727</v>
      </c>
      <c r="T208" s="18">
        <v>118</v>
      </c>
      <c r="U208" s="417">
        <f t="shared" si="30"/>
        <v>0.1623108665749656</v>
      </c>
      <c r="V208" s="431">
        <f t="shared" si="31"/>
        <v>0.1068496328454806</v>
      </c>
      <c r="X208" s="125">
        <v>4146865.3476462532</v>
      </c>
      <c r="Y208" s="247">
        <v>140525.01859562407</v>
      </c>
      <c r="Z208" s="247">
        <v>0</v>
      </c>
      <c r="AA208" s="247">
        <v>0</v>
      </c>
      <c r="AB208" s="247">
        <v>177428.87990156765</v>
      </c>
      <c r="AC208" s="247">
        <v>261299.62861613385</v>
      </c>
      <c r="AD208" s="247">
        <v>0</v>
      </c>
      <c r="AE208" s="196">
        <v>0</v>
      </c>
      <c r="AF208" s="247">
        <v>125402.25087135461</v>
      </c>
      <c r="AG208" s="247">
        <v>704655.77798468014</v>
      </c>
      <c r="AH208" s="71">
        <v>4851521.1256309329</v>
      </c>
    </row>
    <row r="209" spans="1:34" s="258" customFormat="1" x14ac:dyDescent="0.25">
      <c r="A209" s="77">
        <v>620</v>
      </c>
      <c r="B209" s="82" t="s">
        <v>210</v>
      </c>
      <c r="C209" s="9">
        <f>INDEX(Lask_kust_IKÄRAKENNE!L$11:L$304,MATCH('Lask_kust_MUUT KRIT'!$A$14:$A$307,Lask_kust_IKÄRAKENNE!$A$11:$A$304,0),1,1)</f>
        <v>2597</v>
      </c>
      <c r="D209" s="219">
        <v>1.931657078936486</v>
      </c>
      <c r="E209" s="11">
        <v>147</v>
      </c>
      <c r="F209" s="11">
        <v>1024</v>
      </c>
      <c r="G209" s="429">
        <f t="shared" si="25"/>
        <v>0.1435546875</v>
      </c>
      <c r="H209" s="112">
        <f t="shared" si="26"/>
        <v>1.4714368122686137</v>
      </c>
      <c r="I209" s="81">
        <v>0</v>
      </c>
      <c r="J209" s="299">
        <v>4</v>
      </c>
      <c r="K209" s="18">
        <v>45</v>
      </c>
      <c r="L209" s="319">
        <f t="shared" si="24"/>
        <v>1.7327685791297651E-2</v>
      </c>
      <c r="M209" s="112">
        <f t="shared" si="27"/>
        <v>1.4046606680834656E-2</v>
      </c>
      <c r="N209" s="300">
        <v>2461.3000000000002</v>
      </c>
      <c r="O209" s="433">
        <f t="shared" si="28"/>
        <v>1.055133466054524</v>
      </c>
      <c r="P209" s="112">
        <f t="shared" si="29"/>
        <v>17.202110183068772</v>
      </c>
      <c r="Q209" s="81">
        <v>0</v>
      </c>
      <c r="R209" s="81"/>
      <c r="S209" s="18">
        <v>576</v>
      </c>
      <c r="T209" s="18">
        <v>100</v>
      </c>
      <c r="U209" s="417">
        <f t="shared" si="30"/>
        <v>0.1736111111111111</v>
      </c>
      <c r="V209" s="431">
        <f t="shared" si="31"/>
        <v>0.11814987738162611</v>
      </c>
      <c r="X209" s="125">
        <v>5909452.8252497073</v>
      </c>
      <c r="Y209" s="247">
        <v>349841.97430380853</v>
      </c>
      <c r="Z209" s="247">
        <v>0</v>
      </c>
      <c r="AA209" s="247">
        <v>0</v>
      </c>
      <c r="AB209" s="247">
        <v>72319.327152752463</v>
      </c>
      <c r="AC209" s="247">
        <v>1781147.601398278</v>
      </c>
      <c r="AD209" s="247">
        <v>0</v>
      </c>
      <c r="AE209" s="196">
        <v>0</v>
      </c>
      <c r="AF209" s="247">
        <v>124348.04594203923</v>
      </c>
      <c r="AG209" s="247">
        <v>2327656.9487968781</v>
      </c>
      <c r="AH209" s="71">
        <v>8237109.774046585</v>
      </c>
    </row>
    <row r="210" spans="1:34" s="258" customFormat="1" x14ac:dyDescent="0.25">
      <c r="A210" s="77">
        <v>623</v>
      </c>
      <c r="B210" s="82" t="s">
        <v>211</v>
      </c>
      <c r="C210" s="9">
        <f>INDEX(Lask_kust_IKÄRAKENNE!L$11:L$304,MATCH('Lask_kust_MUUT KRIT'!$A$14:$A$307,Lask_kust_IKÄRAKENNE!$A$11:$A$304,0),1,1)</f>
        <v>2197</v>
      </c>
      <c r="D210" s="219">
        <v>1.6954623507733333</v>
      </c>
      <c r="E210" s="11">
        <v>87</v>
      </c>
      <c r="F210" s="11">
        <v>872</v>
      </c>
      <c r="G210" s="429">
        <f t="shared" si="25"/>
        <v>9.9770642201834861E-2</v>
      </c>
      <c r="H210" s="112">
        <f t="shared" si="26"/>
        <v>1.0226499620185534</v>
      </c>
      <c r="I210" s="81">
        <v>0</v>
      </c>
      <c r="J210" s="299">
        <v>4</v>
      </c>
      <c r="K210" s="18">
        <v>47</v>
      </c>
      <c r="L210" s="319">
        <f t="shared" si="24"/>
        <v>2.1392808375056895E-2</v>
      </c>
      <c r="M210" s="112">
        <f t="shared" si="27"/>
        <v>1.8111729264593899E-2</v>
      </c>
      <c r="N210" s="300">
        <v>794.18</v>
      </c>
      <c r="O210" s="433">
        <f t="shared" si="28"/>
        <v>2.7663753808960188</v>
      </c>
      <c r="P210" s="112">
        <f t="shared" si="29"/>
        <v>6.5611204705828055</v>
      </c>
      <c r="Q210" s="81">
        <v>1</v>
      </c>
      <c r="R210" s="81"/>
      <c r="S210" s="18">
        <v>469</v>
      </c>
      <c r="T210" s="18">
        <v>74</v>
      </c>
      <c r="U210" s="417">
        <f t="shared" si="30"/>
        <v>0.15778251599147122</v>
      </c>
      <c r="V210" s="431">
        <f t="shared" si="31"/>
        <v>0.10232128226198622</v>
      </c>
      <c r="X210" s="125">
        <v>4387968.4643165376</v>
      </c>
      <c r="Y210" s="247">
        <v>205691.05803808843</v>
      </c>
      <c r="Z210" s="247">
        <v>0</v>
      </c>
      <c r="AA210" s="247">
        <v>0</v>
      </c>
      <c r="AB210" s="247">
        <v>78886.18976303318</v>
      </c>
      <c r="AC210" s="247">
        <v>574717.34533721372</v>
      </c>
      <c r="AD210" s="247">
        <v>853468.59000000008</v>
      </c>
      <c r="AE210" s="196">
        <v>0</v>
      </c>
      <c r="AF210" s="247">
        <v>91102.390100335106</v>
      </c>
      <c r="AG210" s="247">
        <v>1803865.5732386704</v>
      </c>
      <c r="AH210" s="71">
        <v>6191834.0375552075</v>
      </c>
    </row>
    <row r="211" spans="1:34" s="258" customFormat="1" x14ac:dyDescent="0.25">
      <c r="A211" s="77">
        <v>624</v>
      </c>
      <c r="B211" s="82" t="s">
        <v>212</v>
      </c>
      <c r="C211" s="9">
        <f>INDEX(Lask_kust_IKÄRAKENNE!L$11:L$304,MATCH('Lask_kust_MUUT KRIT'!$A$14:$A$307,Lask_kust_IKÄRAKENNE!$A$11:$A$304,0),1,1)</f>
        <v>5187</v>
      </c>
      <c r="D211" s="219">
        <v>1.004628643682473</v>
      </c>
      <c r="E211" s="11">
        <v>228</v>
      </c>
      <c r="F211" s="11">
        <v>2447</v>
      </c>
      <c r="G211" s="429">
        <f t="shared" si="25"/>
        <v>9.3175316714344092E-2</v>
      </c>
      <c r="H211" s="112">
        <f t="shared" si="26"/>
        <v>0.95504781763586055</v>
      </c>
      <c r="I211" s="81">
        <v>1</v>
      </c>
      <c r="J211" s="299">
        <v>385</v>
      </c>
      <c r="K211" s="18">
        <v>178</v>
      </c>
      <c r="L211" s="319">
        <f t="shared" si="24"/>
        <v>3.4316560632350106E-2</v>
      </c>
      <c r="M211" s="112">
        <f t="shared" si="27"/>
        <v>3.103548152188711E-2</v>
      </c>
      <c r="N211" s="300">
        <v>324.75</v>
      </c>
      <c r="O211" s="433">
        <f t="shared" si="28"/>
        <v>15.972286374133949</v>
      </c>
      <c r="P211" s="112">
        <f t="shared" si="29"/>
        <v>1.1363759524313772</v>
      </c>
      <c r="Q211" s="81">
        <v>3</v>
      </c>
      <c r="R211" s="81">
        <v>193</v>
      </c>
      <c r="S211" s="18">
        <v>1672</v>
      </c>
      <c r="T211" s="18">
        <v>216</v>
      </c>
      <c r="U211" s="417">
        <f t="shared" si="30"/>
        <v>0.12918660287081341</v>
      </c>
      <c r="V211" s="431">
        <f t="shared" si="31"/>
        <v>7.3725369141328406E-2</v>
      </c>
      <c r="X211" s="125">
        <v>6138568.3366920035</v>
      </c>
      <c r="Y211" s="247">
        <v>453523.41390356841</v>
      </c>
      <c r="Z211" s="247">
        <v>102478.52160000001</v>
      </c>
      <c r="AA211" s="247">
        <v>101056.03200000001</v>
      </c>
      <c r="AB211" s="247">
        <v>319143.30725118483</v>
      </c>
      <c r="AC211" s="247">
        <v>235009.01294197814</v>
      </c>
      <c r="AD211" s="247">
        <v>0</v>
      </c>
      <c r="AE211" s="196">
        <v>54846.74</v>
      </c>
      <c r="AF211" s="247">
        <v>154976.8908504399</v>
      </c>
      <c r="AG211" s="247">
        <v>1421033.9185471712</v>
      </c>
      <c r="AH211" s="71">
        <v>7559602.2552391738</v>
      </c>
    </row>
    <row r="212" spans="1:34" s="258" customFormat="1" x14ac:dyDescent="0.25">
      <c r="A212" s="77">
        <v>625</v>
      </c>
      <c r="B212" s="82" t="s">
        <v>213</v>
      </c>
      <c r="C212" s="9">
        <f>INDEX(Lask_kust_IKÄRAKENNE!L$11:L$304,MATCH('Lask_kust_MUUT KRIT'!$A$14:$A$307,Lask_kust_IKÄRAKENNE!$A$11:$A$304,0),1,1)</f>
        <v>3146</v>
      </c>
      <c r="D212" s="219">
        <v>1.4141526137865597</v>
      </c>
      <c r="E212" s="11">
        <v>102</v>
      </c>
      <c r="F212" s="11">
        <v>1274</v>
      </c>
      <c r="G212" s="429">
        <f t="shared" si="25"/>
        <v>8.0062794348508631E-2</v>
      </c>
      <c r="H212" s="112">
        <f t="shared" si="26"/>
        <v>0.82064434780290352</v>
      </c>
      <c r="I212" s="81">
        <v>0</v>
      </c>
      <c r="J212" s="299">
        <v>11</v>
      </c>
      <c r="K212" s="18">
        <v>56</v>
      </c>
      <c r="L212" s="319">
        <f t="shared" si="24"/>
        <v>1.7800381436745075E-2</v>
      </c>
      <c r="M212" s="112">
        <f t="shared" si="27"/>
        <v>1.4519302326282079E-2</v>
      </c>
      <c r="N212" s="300">
        <v>543.01</v>
      </c>
      <c r="O212" s="433">
        <f t="shared" si="28"/>
        <v>5.793631793152981</v>
      </c>
      <c r="P212" s="112">
        <f t="shared" si="29"/>
        <v>3.1328401232476994</v>
      </c>
      <c r="Q212" s="81">
        <v>0</v>
      </c>
      <c r="R212" s="81"/>
      <c r="S212" s="18">
        <v>857</v>
      </c>
      <c r="T212" s="18">
        <v>89</v>
      </c>
      <c r="U212" s="417">
        <f t="shared" si="30"/>
        <v>0.10385064177362893</v>
      </c>
      <c r="V212" s="431">
        <f t="shared" si="31"/>
        <v>4.8389408044143926E-2</v>
      </c>
      <c r="X212" s="125">
        <v>5240832.6168616246</v>
      </c>
      <c r="Y212" s="247">
        <v>236358.9486701054</v>
      </c>
      <c r="Z212" s="247">
        <v>0</v>
      </c>
      <c r="AA212" s="247">
        <v>0</v>
      </c>
      <c r="AB212" s="247">
        <v>90555.633270142207</v>
      </c>
      <c r="AC212" s="247">
        <v>392955.33215588465</v>
      </c>
      <c r="AD212" s="247">
        <v>0</v>
      </c>
      <c r="AE212" s="196">
        <v>0</v>
      </c>
      <c r="AF212" s="247">
        <v>61693.977071488887</v>
      </c>
      <c r="AG212" s="247">
        <v>781563.89116762113</v>
      </c>
      <c r="AH212" s="71">
        <v>6022396.5080292458</v>
      </c>
    </row>
    <row r="213" spans="1:34" s="258" customFormat="1" x14ac:dyDescent="0.25">
      <c r="A213" s="77">
        <v>626</v>
      </c>
      <c r="B213" s="82" t="s">
        <v>214</v>
      </c>
      <c r="C213" s="9">
        <f>INDEX(Lask_kust_IKÄRAKENNE!L$11:L$304,MATCH('Lask_kust_MUUT KRIT'!$A$14:$A$307,Lask_kust_IKÄRAKENNE!$A$11:$A$304,0),1,1)</f>
        <v>5248</v>
      </c>
      <c r="D213" s="219">
        <v>1.7582547817192253</v>
      </c>
      <c r="E213" s="11">
        <v>224</v>
      </c>
      <c r="F213" s="11">
        <v>2064</v>
      </c>
      <c r="G213" s="429">
        <f t="shared" si="25"/>
        <v>0.10852713178294573</v>
      </c>
      <c r="H213" s="112">
        <f t="shared" si="26"/>
        <v>1.1124040574108973</v>
      </c>
      <c r="I213" s="81">
        <v>0</v>
      </c>
      <c r="J213" s="299">
        <v>12</v>
      </c>
      <c r="K213" s="18">
        <v>61</v>
      </c>
      <c r="L213" s="319">
        <f t="shared" si="24"/>
        <v>1.1623475609756097E-2</v>
      </c>
      <c r="M213" s="112">
        <f t="shared" si="27"/>
        <v>8.3423964992931018E-3</v>
      </c>
      <c r="N213" s="300">
        <v>1310.8</v>
      </c>
      <c r="O213" s="433">
        <f t="shared" si="28"/>
        <v>4.0036618858712236</v>
      </c>
      <c r="P213" s="112">
        <f t="shared" si="29"/>
        <v>4.5334802633972924</v>
      </c>
      <c r="Q213" s="81">
        <v>0</v>
      </c>
      <c r="R213" s="81"/>
      <c r="S213" s="18">
        <v>1245</v>
      </c>
      <c r="T213" s="18">
        <v>178</v>
      </c>
      <c r="U213" s="417">
        <f t="shared" si="30"/>
        <v>0.14297188755020079</v>
      </c>
      <c r="V213" s="431">
        <f t="shared" si="31"/>
        <v>8.7510653820715795E-2</v>
      </c>
      <c r="X213" s="125">
        <v>10869784.249276819</v>
      </c>
      <c r="Y213" s="247">
        <v>534459.42396091821</v>
      </c>
      <c r="Z213" s="247">
        <v>0</v>
      </c>
      <c r="AA213" s="247">
        <v>0</v>
      </c>
      <c r="AB213" s="247">
        <v>86795.19015311703</v>
      </c>
      <c r="AC213" s="247">
        <v>948575.25531745935</v>
      </c>
      <c r="AD213" s="247">
        <v>0</v>
      </c>
      <c r="AE213" s="196">
        <v>0</v>
      </c>
      <c r="AF213" s="247">
        <v>186118.05059362747</v>
      </c>
      <c r="AG213" s="247">
        <v>1755947.9200251221</v>
      </c>
      <c r="AH213" s="71">
        <v>12625732.16930194</v>
      </c>
    </row>
    <row r="214" spans="1:34" s="258" customFormat="1" x14ac:dyDescent="0.25">
      <c r="A214" s="77">
        <v>630</v>
      </c>
      <c r="B214" s="82" t="s">
        <v>215</v>
      </c>
      <c r="C214" s="9">
        <f>INDEX(Lask_kust_IKÄRAKENNE!L$11:L$304,MATCH('Lask_kust_MUUT KRIT'!$A$14:$A$307,Lask_kust_IKÄRAKENNE!$A$11:$A$304,0),1,1)</f>
        <v>1557</v>
      </c>
      <c r="D214" s="219">
        <v>1.1561720935597661</v>
      </c>
      <c r="E214" s="11">
        <v>54</v>
      </c>
      <c r="F214" s="11">
        <v>669</v>
      </c>
      <c r="G214" s="429">
        <f t="shared" si="25"/>
        <v>8.0717488789237665E-2</v>
      </c>
      <c r="H214" s="112">
        <f t="shared" si="26"/>
        <v>0.82735497159132088</v>
      </c>
      <c r="I214" s="81">
        <v>0</v>
      </c>
      <c r="J214" s="299">
        <v>0</v>
      </c>
      <c r="K214" s="18">
        <v>23</v>
      </c>
      <c r="L214" s="319">
        <f t="shared" si="24"/>
        <v>1.4771997430956968E-2</v>
      </c>
      <c r="M214" s="112">
        <f t="shared" si="27"/>
        <v>1.1490918320493971E-2</v>
      </c>
      <c r="N214" s="300">
        <v>810.67</v>
      </c>
      <c r="O214" s="433">
        <f t="shared" si="28"/>
        <v>1.9206335500265215</v>
      </c>
      <c r="P214" s="112">
        <f t="shared" si="29"/>
        <v>9.4502786024239445</v>
      </c>
      <c r="Q214" s="81">
        <v>0</v>
      </c>
      <c r="R214" s="81"/>
      <c r="S214" s="18">
        <v>378</v>
      </c>
      <c r="T214" s="18">
        <v>37</v>
      </c>
      <c r="U214" s="417">
        <f t="shared" si="30"/>
        <v>9.7883597883597878E-2</v>
      </c>
      <c r="V214" s="431">
        <f t="shared" si="31"/>
        <v>4.2422364154112872E-2</v>
      </c>
      <c r="X214" s="125">
        <v>2120588.4207142708</v>
      </c>
      <c r="Y214" s="247">
        <v>117933.94928978171</v>
      </c>
      <c r="Z214" s="247">
        <v>0</v>
      </c>
      <c r="AA214" s="247">
        <v>0</v>
      </c>
      <c r="AB214" s="247">
        <v>35469.441939482313</v>
      </c>
      <c r="AC214" s="247">
        <v>586650.52046704665</v>
      </c>
      <c r="AD214" s="247">
        <v>0</v>
      </c>
      <c r="AE214" s="196">
        <v>0</v>
      </c>
      <c r="AF214" s="247">
        <v>26768.079921578134</v>
      </c>
      <c r="AG214" s="247">
        <v>766821.99161788879</v>
      </c>
      <c r="AH214" s="71">
        <v>2887410.4123321595</v>
      </c>
    </row>
    <row r="215" spans="1:34" s="258" customFormat="1" x14ac:dyDescent="0.25">
      <c r="A215" s="77">
        <v>631</v>
      </c>
      <c r="B215" s="82" t="s">
        <v>216</v>
      </c>
      <c r="C215" s="9">
        <f>INDEX(Lask_kust_IKÄRAKENNE!L$11:L$304,MATCH('Lask_kust_MUUT KRIT'!$A$14:$A$307,Lask_kust_IKÄRAKENNE!$A$11:$A$304,0),1,1)</f>
        <v>2028</v>
      </c>
      <c r="D215" s="219">
        <v>0.98630145629466115</v>
      </c>
      <c r="E215" s="11">
        <v>54</v>
      </c>
      <c r="F215" s="11">
        <v>936</v>
      </c>
      <c r="G215" s="429">
        <f t="shared" si="25"/>
        <v>5.7692307692307696E-2</v>
      </c>
      <c r="H215" s="112">
        <f t="shared" si="26"/>
        <v>0.59134666238738642</v>
      </c>
      <c r="I215" s="81">
        <v>0</v>
      </c>
      <c r="J215" s="299">
        <v>6</v>
      </c>
      <c r="K215" s="18">
        <v>34</v>
      </c>
      <c r="L215" s="319">
        <f t="shared" si="24"/>
        <v>1.6765285996055226E-2</v>
      </c>
      <c r="M215" s="112">
        <f t="shared" si="27"/>
        <v>1.348420688559223E-2</v>
      </c>
      <c r="N215" s="300">
        <v>143.49</v>
      </c>
      <c r="O215" s="433">
        <f t="shared" si="28"/>
        <v>14.13338908634748</v>
      </c>
      <c r="P215" s="112">
        <f t="shared" si="29"/>
        <v>1.2842299911240787</v>
      </c>
      <c r="Q215" s="81">
        <v>0</v>
      </c>
      <c r="R215" s="81"/>
      <c r="S215" s="18">
        <v>593</v>
      </c>
      <c r="T215" s="18">
        <v>79</v>
      </c>
      <c r="U215" s="417">
        <f t="shared" si="30"/>
        <v>0.13322091062394603</v>
      </c>
      <c r="V215" s="431">
        <f t="shared" si="31"/>
        <v>7.7759676894461033E-2</v>
      </c>
      <c r="X215" s="125">
        <v>2356258.3982646447</v>
      </c>
      <c r="Y215" s="247">
        <v>109791.43191749428</v>
      </c>
      <c r="Z215" s="247">
        <v>0</v>
      </c>
      <c r="AA215" s="247">
        <v>0</v>
      </c>
      <c r="AB215" s="247">
        <v>54213.115165876778</v>
      </c>
      <c r="AC215" s="247">
        <v>103838.1624851253</v>
      </c>
      <c r="AD215" s="247">
        <v>0</v>
      </c>
      <c r="AE215" s="196">
        <v>0</v>
      </c>
      <c r="AF215" s="247">
        <v>63908.134142929543</v>
      </c>
      <c r="AG215" s="247">
        <v>331750.8437114259</v>
      </c>
      <c r="AH215" s="71">
        <v>2688009.2419760707</v>
      </c>
    </row>
    <row r="216" spans="1:34" s="258" customFormat="1" x14ac:dyDescent="0.25">
      <c r="A216" s="77">
        <v>635</v>
      </c>
      <c r="B216" s="82" t="s">
        <v>217</v>
      </c>
      <c r="C216" s="9">
        <f>INDEX(Lask_kust_IKÄRAKENNE!L$11:L$304,MATCH('Lask_kust_MUUT KRIT'!$A$14:$A$307,Lask_kust_IKÄRAKENNE!$A$11:$A$304,0),1,1)</f>
        <v>6499</v>
      </c>
      <c r="D216" s="219">
        <v>1.188651374310129</v>
      </c>
      <c r="E216" s="11">
        <v>209</v>
      </c>
      <c r="F216" s="11">
        <v>2933</v>
      </c>
      <c r="G216" s="429">
        <f t="shared" si="25"/>
        <v>7.1258097511080809E-2</v>
      </c>
      <c r="H216" s="112">
        <f t="shared" si="26"/>
        <v>0.73039612760837769</v>
      </c>
      <c r="I216" s="81">
        <v>0</v>
      </c>
      <c r="J216" s="299">
        <v>26</v>
      </c>
      <c r="K216" s="18">
        <v>161</v>
      </c>
      <c r="L216" s="319">
        <f t="shared" si="24"/>
        <v>2.4773042006462534E-2</v>
      </c>
      <c r="M216" s="112">
        <f t="shared" si="27"/>
        <v>2.1491962895999538E-2</v>
      </c>
      <c r="N216" s="300">
        <v>560.6</v>
      </c>
      <c r="O216" s="433">
        <f t="shared" si="28"/>
        <v>11.59293613985016</v>
      </c>
      <c r="P216" s="112">
        <f t="shared" si="29"/>
        <v>1.5656535947370251</v>
      </c>
      <c r="Q216" s="81">
        <v>0</v>
      </c>
      <c r="R216" s="81"/>
      <c r="S216" s="18">
        <v>1847</v>
      </c>
      <c r="T216" s="18">
        <v>234</v>
      </c>
      <c r="U216" s="417">
        <f t="shared" si="30"/>
        <v>0.12669193286410396</v>
      </c>
      <c r="V216" s="431">
        <f t="shared" si="31"/>
        <v>7.1230699134618963E-2</v>
      </c>
      <c r="X216" s="125">
        <v>9100103.3417737205</v>
      </c>
      <c r="Y216" s="247">
        <v>434573.60787107277</v>
      </c>
      <c r="Z216" s="247">
        <v>0</v>
      </c>
      <c r="AA216" s="247">
        <v>0</v>
      </c>
      <c r="AB216" s="247">
        <v>276906.8022894641</v>
      </c>
      <c r="AC216" s="247">
        <v>405684.53473525157</v>
      </c>
      <c r="AD216" s="247">
        <v>0</v>
      </c>
      <c r="AE216" s="196">
        <v>0</v>
      </c>
      <c r="AF216" s="247">
        <v>187606.32840029063</v>
      </c>
      <c r="AG216" s="247">
        <v>1304771.2732960791</v>
      </c>
      <c r="AH216" s="71">
        <v>10404874.615069799</v>
      </c>
    </row>
    <row r="217" spans="1:34" s="258" customFormat="1" x14ac:dyDescent="0.25">
      <c r="A217" s="77">
        <v>636</v>
      </c>
      <c r="B217" s="82" t="s">
        <v>218</v>
      </c>
      <c r="C217" s="9">
        <f>INDEX(Lask_kust_IKÄRAKENNE!L$11:L$304,MATCH('Lask_kust_MUUT KRIT'!$A$14:$A$307,Lask_kust_IKÄRAKENNE!$A$11:$A$304,0),1,1)</f>
        <v>8333</v>
      </c>
      <c r="D217" s="219">
        <v>0.98989092272099599</v>
      </c>
      <c r="E217" s="11">
        <v>283</v>
      </c>
      <c r="F217" s="11">
        <v>3841</v>
      </c>
      <c r="G217" s="429">
        <f t="shared" si="25"/>
        <v>7.3678729497526685E-2</v>
      </c>
      <c r="H217" s="112">
        <f t="shared" si="26"/>
        <v>0.75520762680662834</v>
      </c>
      <c r="I217" s="81">
        <v>0</v>
      </c>
      <c r="J217" s="299">
        <v>49</v>
      </c>
      <c r="K217" s="18">
        <v>281</v>
      </c>
      <c r="L217" s="319">
        <f t="shared" si="24"/>
        <v>3.3721348853954156E-2</v>
      </c>
      <c r="M217" s="112">
        <f t="shared" si="27"/>
        <v>3.044026974349116E-2</v>
      </c>
      <c r="N217" s="300">
        <v>750.07</v>
      </c>
      <c r="O217" s="433">
        <f t="shared" si="28"/>
        <v>11.109629767888329</v>
      </c>
      <c r="P217" s="112">
        <f t="shared" si="29"/>
        <v>1.633764807660476</v>
      </c>
      <c r="Q217" s="81">
        <v>0</v>
      </c>
      <c r="R217" s="81"/>
      <c r="S217" s="18">
        <v>2518</v>
      </c>
      <c r="T217" s="18">
        <v>429</v>
      </c>
      <c r="U217" s="417">
        <f t="shared" si="30"/>
        <v>0.17037331215250198</v>
      </c>
      <c r="V217" s="431">
        <f t="shared" si="31"/>
        <v>0.11491207842301698</v>
      </c>
      <c r="X217" s="125">
        <v>9717040.5275421217</v>
      </c>
      <c r="Y217" s="247">
        <v>576137.43886514544</v>
      </c>
      <c r="Z217" s="247">
        <v>0</v>
      </c>
      <c r="AA217" s="247">
        <v>0</v>
      </c>
      <c r="AB217" s="247">
        <v>502875.97052132699</v>
      </c>
      <c r="AC217" s="247">
        <v>542796.64461089938</v>
      </c>
      <c r="AD217" s="247">
        <v>0</v>
      </c>
      <c r="AE217" s="196">
        <v>0</v>
      </c>
      <c r="AF217" s="247">
        <v>388061.71775796497</v>
      </c>
      <c r="AG217" s="247">
        <v>2009871.7717553368</v>
      </c>
      <c r="AH217" s="71">
        <v>11726912.299297458</v>
      </c>
    </row>
    <row r="218" spans="1:34" s="258" customFormat="1" x14ac:dyDescent="0.25">
      <c r="A218" s="77">
        <v>638</v>
      </c>
      <c r="B218" s="82" t="s">
        <v>219</v>
      </c>
      <c r="C218" s="9">
        <f>INDEX(Lask_kust_IKÄRAKENNE!L$11:L$304,MATCH('Lask_kust_MUUT KRIT'!$A$14:$A$307,Lask_kust_IKÄRAKENNE!$A$11:$A$304,0),1,1)</f>
        <v>50262</v>
      </c>
      <c r="D218" s="219">
        <v>0.86992349778075095</v>
      </c>
      <c r="E218" s="11">
        <v>2038</v>
      </c>
      <c r="F218" s="11">
        <v>24782</v>
      </c>
      <c r="G218" s="429">
        <f t="shared" si="25"/>
        <v>8.2237107578080865E-2</v>
      </c>
      <c r="H218" s="112">
        <f t="shared" si="26"/>
        <v>0.84293107757196972</v>
      </c>
      <c r="I218" s="81">
        <v>1</v>
      </c>
      <c r="J218" s="299">
        <v>14672</v>
      </c>
      <c r="K218" s="18">
        <v>3422</v>
      </c>
      <c r="L218" s="319">
        <f t="shared" si="24"/>
        <v>6.8083243802475032E-2</v>
      </c>
      <c r="M218" s="112">
        <f t="shared" si="27"/>
        <v>6.480216469201204E-2</v>
      </c>
      <c r="N218" s="300">
        <v>654.41999999999996</v>
      </c>
      <c r="O218" s="433">
        <f t="shared" si="28"/>
        <v>76.803887411753919</v>
      </c>
      <c r="P218" s="112">
        <f t="shared" si="29"/>
        <v>0.23632296166997732</v>
      </c>
      <c r="Q218" s="81">
        <v>3</v>
      </c>
      <c r="R218" s="81">
        <v>1717</v>
      </c>
      <c r="S218" s="18">
        <v>16293</v>
      </c>
      <c r="T218" s="18">
        <v>2285</v>
      </c>
      <c r="U218" s="417">
        <f t="shared" si="30"/>
        <v>0.14024427668323819</v>
      </c>
      <c r="V218" s="431">
        <f t="shared" si="31"/>
        <v>8.478304295375319E-2</v>
      </c>
      <c r="X218" s="125">
        <v>51506983.727947295</v>
      </c>
      <c r="Y218" s="247">
        <v>3878735.6367054405</v>
      </c>
      <c r="Z218" s="247">
        <v>993016.2816000001</v>
      </c>
      <c r="AA218" s="247">
        <v>3851153.5104</v>
      </c>
      <c r="AB218" s="247">
        <v>6457141.2206051778</v>
      </c>
      <c r="AC218" s="247">
        <v>473578.43956732663</v>
      </c>
      <c r="AD218" s="247">
        <v>0</v>
      </c>
      <c r="AE218" s="196">
        <v>487937.06</v>
      </c>
      <c r="AF218" s="247">
        <v>1726960.9034806094</v>
      </c>
      <c r="AG218" s="247">
        <v>17868523.052358557</v>
      </c>
      <c r="AH218" s="71">
        <v>69375506.780305848</v>
      </c>
    </row>
    <row r="219" spans="1:34" s="258" customFormat="1" x14ac:dyDescent="0.25">
      <c r="A219" s="77">
        <v>678</v>
      </c>
      <c r="B219" s="82" t="s">
        <v>220</v>
      </c>
      <c r="C219" s="9">
        <f>INDEX(Lask_kust_IKÄRAKENNE!L$11:L$304,MATCH('Lask_kust_MUUT KRIT'!$A$14:$A$307,Lask_kust_IKÄRAKENNE!$A$11:$A$304,0),1,1)</f>
        <v>24811</v>
      </c>
      <c r="D219" s="219">
        <v>1.3736915695106644</v>
      </c>
      <c r="E219" s="11">
        <v>974</v>
      </c>
      <c r="F219" s="11">
        <v>10461</v>
      </c>
      <c r="G219" s="429">
        <f t="shared" si="25"/>
        <v>9.3107733486282387E-2</v>
      </c>
      <c r="H219" s="112">
        <f t="shared" si="26"/>
        <v>0.95435508895250121</v>
      </c>
      <c r="I219" s="81">
        <v>0</v>
      </c>
      <c r="J219" s="299">
        <v>13</v>
      </c>
      <c r="K219" s="18">
        <v>698</v>
      </c>
      <c r="L219" s="319">
        <f t="shared" si="24"/>
        <v>2.8132683084115918E-2</v>
      </c>
      <c r="M219" s="112">
        <f t="shared" si="27"/>
        <v>2.4851603973652922E-2</v>
      </c>
      <c r="N219" s="300">
        <v>1014.38</v>
      </c>
      <c r="O219" s="433">
        <f t="shared" si="28"/>
        <v>24.459275616632819</v>
      </c>
      <c r="P219" s="112">
        <f t="shared" si="29"/>
        <v>0.74207112366690209</v>
      </c>
      <c r="Q219" s="81">
        <v>0</v>
      </c>
      <c r="R219" s="81"/>
      <c r="S219" s="18">
        <v>7044</v>
      </c>
      <c r="T219" s="18">
        <v>824</v>
      </c>
      <c r="U219" s="417">
        <f t="shared" si="30"/>
        <v>0.11697898921067575</v>
      </c>
      <c r="V219" s="431">
        <f t="shared" si="31"/>
        <v>6.151775548119074E-2</v>
      </c>
      <c r="X219" s="125">
        <v>40149375.283670075</v>
      </c>
      <c r="Y219" s="247">
        <v>2167767.0514536463</v>
      </c>
      <c r="Z219" s="247">
        <v>0</v>
      </c>
      <c r="AA219" s="247">
        <v>0</v>
      </c>
      <c r="AB219" s="247">
        <v>1222389.746390813</v>
      </c>
      <c r="AC219" s="247">
        <v>734067.56750757131</v>
      </c>
      <c r="AD219" s="247">
        <v>0</v>
      </c>
      <c r="AE219" s="196">
        <v>0</v>
      </c>
      <c r="AF219" s="247">
        <v>618555.24008187186</v>
      </c>
      <c r="AG219" s="247">
        <v>4742779.6054339027</v>
      </c>
      <c r="AH219" s="71">
        <v>44892154.889103971</v>
      </c>
    </row>
    <row r="220" spans="1:34" s="258" customFormat="1" x14ac:dyDescent="0.25">
      <c r="A220" s="77">
        <v>680</v>
      </c>
      <c r="B220" s="82" t="s">
        <v>221</v>
      </c>
      <c r="C220" s="9">
        <f>INDEX(Lask_kust_IKÄRAKENNE!L$11:L$304,MATCH('Lask_kust_MUUT KRIT'!$A$14:$A$307,Lask_kust_IKÄRAKENNE!$A$11:$A$304,0),1,1)</f>
        <v>24178</v>
      </c>
      <c r="D220" s="219">
        <v>0.97993636999083078</v>
      </c>
      <c r="E220" s="11">
        <v>910</v>
      </c>
      <c r="F220" s="11">
        <v>11771</v>
      </c>
      <c r="G220" s="429">
        <f t="shared" si="25"/>
        <v>7.7308639877665453E-2</v>
      </c>
      <c r="H220" s="112">
        <f t="shared" si="26"/>
        <v>0.79241424019967499</v>
      </c>
      <c r="I220" s="81">
        <v>0</v>
      </c>
      <c r="J220" s="299">
        <v>342</v>
      </c>
      <c r="K220" s="18">
        <v>1867</v>
      </c>
      <c r="L220" s="319">
        <f t="shared" si="24"/>
        <v>7.7218959384564481E-2</v>
      </c>
      <c r="M220" s="112">
        <f t="shared" si="27"/>
        <v>7.3937880274101489E-2</v>
      </c>
      <c r="N220" s="300">
        <v>48.76</v>
      </c>
      <c r="O220" s="433">
        <f t="shared" si="28"/>
        <v>495.85726004922071</v>
      </c>
      <c r="P220" s="112">
        <f t="shared" si="29"/>
        <v>3.6604328711676994E-2</v>
      </c>
      <c r="Q220" s="81">
        <v>0</v>
      </c>
      <c r="R220" s="81"/>
      <c r="S220" s="18">
        <v>7742</v>
      </c>
      <c r="T220" s="18">
        <v>1065</v>
      </c>
      <c r="U220" s="417">
        <f t="shared" si="30"/>
        <v>0.13756135365538621</v>
      </c>
      <c r="V220" s="431">
        <f t="shared" si="31"/>
        <v>8.2100119925901216E-2</v>
      </c>
      <c r="X220" s="125">
        <v>27910238.030185923</v>
      </c>
      <c r="Y220" s="247">
        <v>1754005.6717835956</v>
      </c>
      <c r="Z220" s="247">
        <v>0</v>
      </c>
      <c r="AA220" s="247">
        <v>0</v>
      </c>
      <c r="AB220" s="247">
        <v>3544038.0356215821</v>
      </c>
      <c r="AC220" s="247">
        <v>35285.725853890232</v>
      </c>
      <c r="AD220" s="247">
        <v>0</v>
      </c>
      <c r="AE220" s="196">
        <v>0</v>
      </c>
      <c r="AF220" s="247">
        <v>804447.86766710586</v>
      </c>
      <c r="AG220" s="247">
        <v>6137777.300926174</v>
      </c>
      <c r="AH220" s="71">
        <v>34048015.331112102</v>
      </c>
    </row>
    <row r="221" spans="1:34" s="258" customFormat="1" x14ac:dyDescent="0.25">
      <c r="A221" s="77">
        <v>681</v>
      </c>
      <c r="B221" s="82" t="s">
        <v>222</v>
      </c>
      <c r="C221" s="9">
        <f>INDEX(Lask_kust_IKÄRAKENNE!L$11:L$304,MATCH('Lask_kust_MUUT KRIT'!$A$14:$A$307,Lask_kust_IKÄRAKENNE!$A$11:$A$304,0),1,1)</f>
        <v>3514</v>
      </c>
      <c r="D221" s="219">
        <v>1.3090065762744898</v>
      </c>
      <c r="E221" s="11">
        <v>173</v>
      </c>
      <c r="F221" s="11">
        <v>1555</v>
      </c>
      <c r="G221" s="429">
        <f t="shared" si="25"/>
        <v>0.11125401929260451</v>
      </c>
      <c r="H221" s="112">
        <f t="shared" si="26"/>
        <v>1.1403546784216352</v>
      </c>
      <c r="I221" s="81">
        <v>0</v>
      </c>
      <c r="J221" s="299">
        <v>6</v>
      </c>
      <c r="K221" s="18">
        <v>104</v>
      </c>
      <c r="L221" s="319">
        <f t="shared" si="24"/>
        <v>2.9595902105862264E-2</v>
      </c>
      <c r="M221" s="112">
        <f t="shared" si="27"/>
        <v>2.6314822995399268E-2</v>
      </c>
      <c r="N221" s="300">
        <v>559.20000000000005</v>
      </c>
      <c r="O221" s="433">
        <f t="shared" si="28"/>
        <v>6.2839771101573669</v>
      </c>
      <c r="P221" s="112">
        <f t="shared" si="29"/>
        <v>2.8883813264651819</v>
      </c>
      <c r="Q221" s="81">
        <v>0</v>
      </c>
      <c r="R221" s="81"/>
      <c r="S221" s="18">
        <v>854</v>
      </c>
      <c r="T221" s="18">
        <v>147</v>
      </c>
      <c r="U221" s="417">
        <f t="shared" si="30"/>
        <v>0.1721311475409836</v>
      </c>
      <c r="V221" s="431">
        <f t="shared" si="31"/>
        <v>0.1166699138114986</v>
      </c>
      <c r="X221" s="125">
        <v>5418622.2504356401</v>
      </c>
      <c r="Y221" s="247">
        <v>366859.74042458547</v>
      </c>
      <c r="Z221" s="247">
        <v>0</v>
      </c>
      <c r="AA221" s="247">
        <v>0</v>
      </c>
      <c r="AB221" s="247">
        <v>183321.42126868392</v>
      </c>
      <c r="AC221" s="247">
        <v>404671.40889039013</v>
      </c>
      <c r="AD221" s="247">
        <v>0</v>
      </c>
      <c r="AE221" s="196">
        <v>0</v>
      </c>
      <c r="AF221" s="247">
        <v>166147.71553916522</v>
      </c>
      <c r="AG221" s="247">
        <v>1121000.2861228248</v>
      </c>
      <c r="AH221" s="71">
        <v>6539622.5365584642</v>
      </c>
    </row>
    <row r="222" spans="1:34" s="258" customFormat="1" x14ac:dyDescent="0.25">
      <c r="A222" s="77">
        <v>683</v>
      </c>
      <c r="B222" s="82" t="s">
        <v>223</v>
      </c>
      <c r="C222" s="9">
        <f>INDEX(Lask_kust_IKÄRAKENNE!L$11:L$304,MATCH('Lask_kust_MUUT KRIT'!$A$14:$A$307,Lask_kust_IKÄRAKENNE!$A$11:$A$304,0),1,1)</f>
        <v>3896</v>
      </c>
      <c r="D222" s="219">
        <v>1.1817196201239637</v>
      </c>
      <c r="E222" s="11">
        <v>215</v>
      </c>
      <c r="F222" s="11">
        <v>1539</v>
      </c>
      <c r="G222" s="429">
        <f t="shared" si="25"/>
        <v>0.13970110461338531</v>
      </c>
      <c r="H222" s="112">
        <f t="shared" si="26"/>
        <v>1.4319375537125794</v>
      </c>
      <c r="I222" s="81">
        <v>0</v>
      </c>
      <c r="J222" s="299">
        <v>1</v>
      </c>
      <c r="K222" s="18">
        <v>37</v>
      </c>
      <c r="L222" s="319">
        <f t="shared" si="24"/>
        <v>9.4969199178644766E-3</v>
      </c>
      <c r="M222" s="112">
        <f t="shared" si="27"/>
        <v>6.2158408074014801E-3</v>
      </c>
      <c r="N222" s="300">
        <v>3453.62</v>
      </c>
      <c r="O222" s="433">
        <f t="shared" si="28"/>
        <v>1.1280916835088979</v>
      </c>
      <c r="P222" s="112">
        <f t="shared" si="29"/>
        <v>16.089580666401581</v>
      </c>
      <c r="Q222" s="81">
        <v>0</v>
      </c>
      <c r="R222" s="81"/>
      <c r="S222" s="18">
        <v>851</v>
      </c>
      <c r="T222" s="18">
        <v>136</v>
      </c>
      <c r="U222" s="417">
        <f t="shared" si="30"/>
        <v>0.15981198589894241</v>
      </c>
      <c r="V222" s="431">
        <f t="shared" si="31"/>
        <v>0.10435075216945741</v>
      </c>
      <c r="X222" s="125">
        <v>5423488.0159234898</v>
      </c>
      <c r="Y222" s="247">
        <v>510741.76833313837</v>
      </c>
      <c r="Z222" s="247">
        <v>0</v>
      </c>
      <c r="AA222" s="247">
        <v>0</v>
      </c>
      <c r="AB222" s="247">
        <v>48009.793375865847</v>
      </c>
      <c r="AC222" s="247">
        <v>2499251.200236103</v>
      </c>
      <c r="AD222" s="247">
        <v>0</v>
      </c>
      <c r="AE222" s="196">
        <v>0</v>
      </c>
      <c r="AF222" s="247">
        <v>164758.66797106105</v>
      </c>
      <c r="AG222" s="247">
        <v>3222761.4299161681</v>
      </c>
      <c r="AH222" s="71">
        <v>8646249.4458396584</v>
      </c>
    </row>
    <row r="223" spans="1:34" s="258" customFormat="1" x14ac:dyDescent="0.25">
      <c r="A223" s="77">
        <v>684</v>
      </c>
      <c r="B223" s="82" t="s">
        <v>224</v>
      </c>
      <c r="C223" s="9">
        <f>INDEX(Lask_kust_IKÄRAKENNE!L$11:L$304,MATCH('Lask_kust_MUUT KRIT'!$A$14:$A$307,Lask_kust_IKÄRAKENNE!$A$11:$A$304,0),1,1)</f>
        <v>39360</v>
      </c>
      <c r="D223" s="219">
        <v>0.93724557600392977</v>
      </c>
      <c r="E223" s="11">
        <v>1623</v>
      </c>
      <c r="F223" s="11">
        <v>18396</v>
      </c>
      <c r="G223" s="429">
        <f t="shared" si="25"/>
        <v>8.8225701239399865E-2</v>
      </c>
      <c r="H223" s="112">
        <f t="shared" si="26"/>
        <v>0.90431421538823398</v>
      </c>
      <c r="I223" s="81">
        <v>0</v>
      </c>
      <c r="J223" s="299">
        <v>118</v>
      </c>
      <c r="K223" s="18">
        <v>2222</v>
      </c>
      <c r="L223" s="319">
        <f t="shared" si="24"/>
        <v>5.6453252032520322E-2</v>
      </c>
      <c r="M223" s="112">
        <f t="shared" si="27"/>
        <v>5.3172172922057323E-2</v>
      </c>
      <c r="N223" s="300">
        <v>495.83</v>
      </c>
      <c r="O223" s="433">
        <f t="shared" si="28"/>
        <v>79.382046265857255</v>
      </c>
      <c r="P223" s="112">
        <f t="shared" si="29"/>
        <v>0.22864769799616308</v>
      </c>
      <c r="Q223" s="81">
        <v>0</v>
      </c>
      <c r="R223" s="81"/>
      <c r="S223" s="18">
        <v>11808</v>
      </c>
      <c r="T223" s="18">
        <v>1749</v>
      </c>
      <c r="U223" s="417">
        <f t="shared" si="30"/>
        <v>0.148119918699187</v>
      </c>
      <c r="V223" s="431">
        <f t="shared" si="31"/>
        <v>9.2658684969702004E-2</v>
      </c>
      <c r="X223" s="125">
        <v>43456403.356644288</v>
      </c>
      <c r="Y223" s="247">
        <v>3258613.0782436854</v>
      </c>
      <c r="Z223" s="247">
        <v>0</v>
      </c>
      <c r="AA223" s="247">
        <v>0</v>
      </c>
      <c r="AB223" s="247">
        <v>4149067.5311483778</v>
      </c>
      <c r="AC223" s="247">
        <v>358812.99118405237</v>
      </c>
      <c r="AD223" s="247">
        <v>0</v>
      </c>
      <c r="AE223" s="196">
        <v>0</v>
      </c>
      <c r="AF223" s="247">
        <v>1478001.7972835316</v>
      </c>
      <c r="AG223" s="247">
        <v>9244495.3978596479</v>
      </c>
      <c r="AH223" s="71">
        <v>52700898.754503936</v>
      </c>
    </row>
    <row r="224" spans="1:34" s="258" customFormat="1" x14ac:dyDescent="0.25">
      <c r="A224" s="77">
        <v>686</v>
      </c>
      <c r="B224" s="82" t="s">
        <v>225</v>
      </c>
      <c r="C224" s="9">
        <f>INDEX(Lask_kust_IKÄRAKENNE!L$11:L$304,MATCH('Lask_kust_MUUT KRIT'!$A$14:$A$307,Lask_kust_IKÄRAKENNE!$A$11:$A$304,0),1,1)</f>
        <v>3196</v>
      </c>
      <c r="D224" s="219">
        <v>1.5872643853665425</v>
      </c>
      <c r="E224" s="11">
        <v>112</v>
      </c>
      <c r="F224" s="11">
        <v>1234</v>
      </c>
      <c r="G224" s="429">
        <f t="shared" si="25"/>
        <v>9.0761750405186387E-2</v>
      </c>
      <c r="H224" s="112">
        <f t="shared" si="26"/>
        <v>0.93030874169209565</v>
      </c>
      <c r="I224" s="81">
        <v>0</v>
      </c>
      <c r="J224" s="299">
        <v>3</v>
      </c>
      <c r="K224" s="18">
        <v>97</v>
      </c>
      <c r="L224" s="319">
        <f t="shared" si="24"/>
        <v>3.035043804755945E-2</v>
      </c>
      <c r="M224" s="112">
        <f t="shared" si="27"/>
        <v>2.7069358937096454E-2</v>
      </c>
      <c r="N224" s="300">
        <v>538.96</v>
      </c>
      <c r="O224" s="433">
        <f t="shared" si="28"/>
        <v>5.9299391420513574</v>
      </c>
      <c r="P224" s="112">
        <f t="shared" si="29"/>
        <v>3.0608277262411034</v>
      </c>
      <c r="Q224" s="81">
        <v>0</v>
      </c>
      <c r="R224" s="81"/>
      <c r="S224" s="18">
        <v>823</v>
      </c>
      <c r="T224" s="18">
        <v>111</v>
      </c>
      <c r="U224" s="417">
        <f t="shared" si="30"/>
        <v>0.13487241798298907</v>
      </c>
      <c r="V224" s="431">
        <f t="shared" si="31"/>
        <v>7.9411184253504075E-2</v>
      </c>
      <c r="X224" s="125">
        <v>5975872.6372938715</v>
      </c>
      <c r="Y224" s="247">
        <v>272202.56990490871</v>
      </c>
      <c r="Z224" s="247">
        <v>0</v>
      </c>
      <c r="AA224" s="247">
        <v>0</v>
      </c>
      <c r="AB224" s="247">
        <v>171512.48794385709</v>
      </c>
      <c r="AC224" s="247">
        <v>390024.50381896395</v>
      </c>
      <c r="AD224" s="247">
        <v>0</v>
      </c>
      <c r="AE224" s="196">
        <v>0</v>
      </c>
      <c r="AF224" s="247">
        <v>102854.23619171789</v>
      </c>
      <c r="AG224" s="247">
        <v>936593.79785944766</v>
      </c>
      <c r="AH224" s="71">
        <v>6912466.4351533186</v>
      </c>
    </row>
    <row r="225" spans="1:34" s="258" customFormat="1" x14ac:dyDescent="0.25">
      <c r="A225" s="77">
        <v>687</v>
      </c>
      <c r="B225" s="82" t="s">
        <v>226</v>
      </c>
      <c r="C225" s="9">
        <f>INDEX(Lask_kust_IKÄRAKENNE!L$11:L$304,MATCH('Lask_kust_MUUT KRIT'!$A$14:$A$307,Lask_kust_IKÄRAKENNE!$A$11:$A$304,0),1,1)</f>
        <v>1651</v>
      </c>
      <c r="D225" s="219">
        <v>2.1807796918695477</v>
      </c>
      <c r="E225" s="11">
        <v>81</v>
      </c>
      <c r="F225" s="11">
        <v>611</v>
      </c>
      <c r="G225" s="429">
        <f t="shared" si="25"/>
        <v>0.132569558101473</v>
      </c>
      <c r="H225" s="112">
        <f t="shared" si="26"/>
        <v>1.3588391391029304</v>
      </c>
      <c r="I225" s="81">
        <v>0</v>
      </c>
      <c r="J225" s="299">
        <v>1</v>
      </c>
      <c r="K225" s="18">
        <v>18</v>
      </c>
      <c r="L225" s="319">
        <f t="shared" si="24"/>
        <v>1.0902483343428226E-2</v>
      </c>
      <c r="M225" s="112">
        <f t="shared" si="27"/>
        <v>7.6214042329652296E-3</v>
      </c>
      <c r="N225" s="300">
        <v>1150.95</v>
      </c>
      <c r="O225" s="433">
        <f t="shared" si="28"/>
        <v>1.4344671792866761</v>
      </c>
      <c r="P225" s="112">
        <f t="shared" si="29"/>
        <v>12.653145643903102</v>
      </c>
      <c r="Q225" s="81">
        <v>0</v>
      </c>
      <c r="R225" s="81"/>
      <c r="S225" s="18">
        <v>380</v>
      </c>
      <c r="T225" s="18">
        <v>87</v>
      </c>
      <c r="U225" s="417">
        <f t="shared" si="30"/>
        <v>0.22894736842105262</v>
      </c>
      <c r="V225" s="431">
        <f t="shared" si="31"/>
        <v>0.17348613469156762</v>
      </c>
      <c r="X225" s="125">
        <v>4241350.4455638621</v>
      </c>
      <c r="Y225" s="247">
        <v>205387.24497822579</v>
      </c>
      <c r="Z225" s="247">
        <v>0</v>
      </c>
      <c r="AA225" s="247">
        <v>0</v>
      </c>
      <c r="AB225" s="247">
        <v>24945.549526066356</v>
      </c>
      <c r="AC225" s="247">
        <v>832897.99367380992</v>
      </c>
      <c r="AD225" s="247">
        <v>0</v>
      </c>
      <c r="AE225" s="196">
        <v>0</v>
      </c>
      <c r="AF225" s="247">
        <v>116076.84205036785</v>
      </c>
      <c r="AG225" s="247">
        <v>1179307.6302284701</v>
      </c>
      <c r="AH225" s="71">
        <v>5420658.0757923322</v>
      </c>
    </row>
    <row r="226" spans="1:34" s="258" customFormat="1" x14ac:dyDescent="0.25">
      <c r="A226" s="77">
        <v>689</v>
      </c>
      <c r="B226" s="82" t="s">
        <v>227</v>
      </c>
      <c r="C226" s="9">
        <f>INDEX(Lask_kust_IKÄRAKENNE!L$11:L$304,MATCH('Lask_kust_MUUT KRIT'!$A$14:$A$307,Lask_kust_IKÄRAKENNE!$A$11:$A$304,0),1,1)</f>
        <v>3335</v>
      </c>
      <c r="D226" s="219">
        <v>1.627257699931383</v>
      </c>
      <c r="E226" s="11">
        <v>202</v>
      </c>
      <c r="F226" s="11">
        <v>1337</v>
      </c>
      <c r="G226" s="429">
        <f t="shared" si="25"/>
        <v>0.15108451757666416</v>
      </c>
      <c r="H226" s="112">
        <f t="shared" si="26"/>
        <v>1.5486176369277254</v>
      </c>
      <c r="I226" s="81">
        <v>0</v>
      </c>
      <c r="J226" s="299">
        <v>3</v>
      </c>
      <c r="K226" s="18">
        <v>86</v>
      </c>
      <c r="L226" s="319">
        <f t="shared" si="24"/>
        <v>2.5787106446776613E-2</v>
      </c>
      <c r="M226" s="112">
        <f t="shared" si="27"/>
        <v>2.2506027336313617E-2</v>
      </c>
      <c r="N226" s="300">
        <v>351.51</v>
      </c>
      <c r="O226" s="433">
        <f t="shared" si="28"/>
        <v>9.4876390429859754</v>
      </c>
      <c r="P226" s="112">
        <f t="shared" si="29"/>
        <v>1.9130704760876731</v>
      </c>
      <c r="Q226" s="81">
        <v>0</v>
      </c>
      <c r="R226" s="81"/>
      <c r="S226" s="18">
        <v>792</v>
      </c>
      <c r="T226" s="18">
        <v>126</v>
      </c>
      <c r="U226" s="417">
        <f t="shared" si="30"/>
        <v>0.15909090909090909</v>
      </c>
      <c r="V226" s="431">
        <f t="shared" si="31"/>
        <v>0.10362967536142409</v>
      </c>
      <c r="X226" s="125">
        <v>6392893.4176814295</v>
      </c>
      <c r="Y226" s="247">
        <v>472822.77544354537</v>
      </c>
      <c r="Z226" s="247">
        <v>0</v>
      </c>
      <c r="AA226" s="247">
        <v>0</v>
      </c>
      <c r="AB226" s="247">
        <v>148800.94373678457</v>
      </c>
      <c r="AC226" s="247">
        <v>254374.18980518775</v>
      </c>
      <c r="AD226" s="247">
        <v>0</v>
      </c>
      <c r="AE226" s="196">
        <v>0</v>
      </c>
      <c r="AF226" s="247">
        <v>140059.86906029735</v>
      </c>
      <c r="AG226" s="247">
        <v>1016057.7780458151</v>
      </c>
      <c r="AH226" s="71">
        <v>7408951.195727245</v>
      </c>
    </row>
    <row r="227" spans="1:34" s="258" customFormat="1" x14ac:dyDescent="0.25">
      <c r="A227" s="77">
        <v>691</v>
      </c>
      <c r="B227" s="82" t="s">
        <v>228</v>
      </c>
      <c r="C227" s="9">
        <f>INDEX(Lask_kust_IKÄRAKENNE!L$11:L$304,MATCH('Lask_kust_MUUT KRIT'!$A$14:$A$307,Lask_kust_IKÄRAKENNE!$A$11:$A$304,0),1,1)</f>
        <v>2743</v>
      </c>
      <c r="D227" s="219">
        <v>1.5270195053981277</v>
      </c>
      <c r="E227" s="11">
        <v>74</v>
      </c>
      <c r="F227" s="11">
        <v>1154</v>
      </c>
      <c r="G227" s="429">
        <f t="shared" si="25"/>
        <v>6.4124783362218371E-2</v>
      </c>
      <c r="H227" s="112">
        <f t="shared" si="26"/>
        <v>0.65727959470440867</v>
      </c>
      <c r="I227" s="81">
        <v>0</v>
      </c>
      <c r="J227" s="299">
        <v>3</v>
      </c>
      <c r="K227" s="18">
        <v>9</v>
      </c>
      <c r="L227" s="319">
        <f t="shared" si="24"/>
        <v>3.2810791104629965E-3</v>
      </c>
      <c r="M227" s="112">
        <f t="shared" si="27"/>
        <v>0</v>
      </c>
      <c r="N227" s="300">
        <v>474.45</v>
      </c>
      <c r="O227" s="433">
        <f t="shared" si="28"/>
        <v>5.7814311307830124</v>
      </c>
      <c r="P227" s="112">
        <f t="shared" si="29"/>
        <v>3.1394514144208001</v>
      </c>
      <c r="Q227" s="81">
        <v>0</v>
      </c>
      <c r="R227" s="81"/>
      <c r="S227" s="18">
        <v>685</v>
      </c>
      <c r="T227" s="18">
        <v>123</v>
      </c>
      <c r="U227" s="417">
        <f t="shared" si="30"/>
        <v>0.17956204379562044</v>
      </c>
      <c r="V227" s="431">
        <f t="shared" si="31"/>
        <v>0.12410081006613544</v>
      </c>
      <c r="X227" s="125">
        <v>4934187.8848957215</v>
      </c>
      <c r="Y227" s="247">
        <v>165057.13633350236</v>
      </c>
      <c r="Z227" s="247">
        <v>0</v>
      </c>
      <c r="AA227" s="247">
        <v>0</v>
      </c>
      <c r="AB227" s="247">
        <v>0</v>
      </c>
      <c r="AC227" s="247">
        <v>343341.11221038183</v>
      </c>
      <c r="AD227" s="247">
        <v>0</v>
      </c>
      <c r="AE227" s="196">
        <v>0</v>
      </c>
      <c r="AF227" s="247">
        <v>137953.95763034382</v>
      </c>
      <c r="AG227" s="247">
        <v>646352.20617422799</v>
      </c>
      <c r="AH227" s="71">
        <v>5580540.0910699498</v>
      </c>
    </row>
    <row r="228" spans="1:34" s="258" customFormat="1" x14ac:dyDescent="0.25">
      <c r="A228" s="77">
        <v>694</v>
      </c>
      <c r="B228" s="82" t="s">
        <v>229</v>
      </c>
      <c r="C228" s="9">
        <f>INDEX(Lask_kust_IKÄRAKENNE!L$11:L$304,MATCH('Lask_kust_MUUT KRIT'!$A$14:$A$307,Lask_kust_IKÄRAKENNE!$A$11:$A$304,0),1,1)</f>
        <v>28736</v>
      </c>
      <c r="D228" s="219">
        <v>0.96314140161802497</v>
      </c>
      <c r="E228" s="11">
        <v>1217</v>
      </c>
      <c r="F228" s="11">
        <v>14165</v>
      </c>
      <c r="G228" s="429">
        <f t="shared" si="25"/>
        <v>8.5915990116484292E-2</v>
      </c>
      <c r="H228" s="112">
        <f t="shared" si="26"/>
        <v>0.88063965601890482</v>
      </c>
      <c r="I228" s="81">
        <v>0</v>
      </c>
      <c r="J228" s="299">
        <v>114</v>
      </c>
      <c r="K228" s="18">
        <v>1433</v>
      </c>
      <c r="L228" s="319">
        <f t="shared" si="24"/>
        <v>4.9867761692650336E-2</v>
      </c>
      <c r="M228" s="112">
        <f t="shared" si="27"/>
        <v>4.6586682582187337E-2</v>
      </c>
      <c r="N228" s="300">
        <v>121.01</v>
      </c>
      <c r="O228" s="433">
        <f t="shared" si="28"/>
        <v>237.46797785306998</v>
      </c>
      <c r="P228" s="112">
        <f t="shared" si="29"/>
        <v>7.6433556663136948E-2</v>
      </c>
      <c r="Q228" s="81">
        <v>0</v>
      </c>
      <c r="R228" s="81"/>
      <c r="S228" s="18">
        <v>9053</v>
      </c>
      <c r="T228" s="18">
        <v>1322</v>
      </c>
      <c r="U228" s="417">
        <f t="shared" si="30"/>
        <v>0.14602894068264663</v>
      </c>
      <c r="V228" s="431">
        <f t="shared" si="31"/>
        <v>9.0567706953161631E-2</v>
      </c>
      <c r="X228" s="125">
        <v>32603307.291302975</v>
      </c>
      <c r="Y228" s="247">
        <v>2316769.8987731393</v>
      </c>
      <c r="Z228" s="247">
        <v>0</v>
      </c>
      <c r="AA228" s="247">
        <v>0</v>
      </c>
      <c r="AB228" s="247">
        <v>2653988.9232774335</v>
      </c>
      <c r="AC228" s="247">
        <v>87570.25606192078</v>
      </c>
      <c r="AD228" s="247">
        <v>0</v>
      </c>
      <c r="AE228" s="196">
        <v>0</v>
      </c>
      <c r="AF228" s="247">
        <v>1054710.8828804728</v>
      </c>
      <c r="AG228" s="247">
        <v>6113039.9609929668</v>
      </c>
      <c r="AH228" s="71">
        <v>38716347.252295934</v>
      </c>
    </row>
    <row r="229" spans="1:34" s="258" customFormat="1" x14ac:dyDescent="0.25">
      <c r="A229" s="77">
        <v>697</v>
      </c>
      <c r="B229" s="82" t="s">
        <v>230</v>
      </c>
      <c r="C229" s="9">
        <f>INDEX(Lask_kust_IKÄRAKENNE!L$11:L$304,MATCH('Lask_kust_MUUT KRIT'!$A$14:$A$307,Lask_kust_IKÄRAKENNE!$A$11:$A$304,0),1,1)</f>
        <v>1288</v>
      </c>
      <c r="D229" s="219">
        <v>2.0037444543048104</v>
      </c>
      <c r="E229" s="11">
        <v>53</v>
      </c>
      <c r="F229" s="11">
        <v>540</v>
      </c>
      <c r="G229" s="429">
        <f t="shared" si="25"/>
        <v>9.8148148148148151E-2</v>
      </c>
      <c r="H229" s="112">
        <f t="shared" si="26"/>
        <v>1.0060193836664426</v>
      </c>
      <c r="I229" s="81">
        <v>0</v>
      </c>
      <c r="J229" s="299">
        <v>0</v>
      </c>
      <c r="K229" s="18">
        <v>11</v>
      </c>
      <c r="L229" s="319">
        <f t="shared" si="24"/>
        <v>8.5403726708074539E-3</v>
      </c>
      <c r="M229" s="112">
        <f t="shared" si="27"/>
        <v>5.2592935603444574E-3</v>
      </c>
      <c r="N229" s="300">
        <v>835.64</v>
      </c>
      <c r="O229" s="433">
        <f t="shared" si="28"/>
        <v>1.5413335886266815</v>
      </c>
      <c r="P229" s="112">
        <f t="shared" si="29"/>
        <v>11.775855839932209</v>
      </c>
      <c r="Q229" s="81">
        <v>0</v>
      </c>
      <c r="R229" s="81"/>
      <c r="S229" s="18">
        <v>276</v>
      </c>
      <c r="T229" s="18">
        <v>26</v>
      </c>
      <c r="U229" s="417">
        <f t="shared" si="30"/>
        <v>9.420289855072464E-2</v>
      </c>
      <c r="V229" s="431">
        <f t="shared" si="31"/>
        <v>3.8741664821239634E-2</v>
      </c>
      <c r="X229" s="125">
        <v>3040209.3257163339</v>
      </c>
      <c r="Y229" s="247">
        <v>118626.1840521657</v>
      </c>
      <c r="Z229" s="247">
        <v>0</v>
      </c>
      <c r="AA229" s="247">
        <v>0</v>
      </c>
      <c r="AB229" s="247">
        <v>13429.327994896101</v>
      </c>
      <c r="AC229" s="247">
        <v>604720.34357146907</v>
      </c>
      <c r="AD229" s="247">
        <v>0</v>
      </c>
      <c r="AE229" s="196">
        <v>0</v>
      </c>
      <c r="AF229" s="247">
        <v>20222.175846066781</v>
      </c>
      <c r="AG229" s="247">
        <v>756998.03146459768</v>
      </c>
      <c r="AH229" s="71">
        <v>3797207.3571809316</v>
      </c>
    </row>
    <row r="230" spans="1:34" s="258" customFormat="1" x14ac:dyDescent="0.25">
      <c r="A230" s="77">
        <v>698</v>
      </c>
      <c r="B230" s="82" t="s">
        <v>231</v>
      </c>
      <c r="C230" s="9">
        <f>INDEX(Lask_kust_IKÄRAKENNE!L$11:L$304,MATCH('Lask_kust_MUUT KRIT'!$A$14:$A$307,Lask_kust_IKÄRAKENNE!$A$11:$A$304,0),1,1)</f>
        <v>62922</v>
      </c>
      <c r="D230" s="219">
        <v>0.99142972210376956</v>
      </c>
      <c r="E230" s="11">
        <v>3477</v>
      </c>
      <c r="F230" s="11">
        <v>30373</v>
      </c>
      <c r="G230" s="429">
        <f t="shared" si="25"/>
        <v>0.11447667336120897</v>
      </c>
      <c r="H230" s="112">
        <f t="shared" si="26"/>
        <v>1.1733869110316071</v>
      </c>
      <c r="I230" s="81">
        <v>0</v>
      </c>
      <c r="J230" s="299">
        <v>128</v>
      </c>
      <c r="K230" s="18">
        <v>2102</v>
      </c>
      <c r="L230" s="319">
        <f t="shared" si="24"/>
        <v>3.3406439719017196E-2</v>
      </c>
      <c r="M230" s="112">
        <f t="shared" si="27"/>
        <v>3.01253606085542E-2</v>
      </c>
      <c r="N230" s="300">
        <v>7581.51</v>
      </c>
      <c r="O230" s="433">
        <f t="shared" si="28"/>
        <v>8.2994020979989465</v>
      </c>
      <c r="P230" s="112">
        <f t="shared" si="29"/>
        <v>2.186967437725353</v>
      </c>
      <c r="Q230" s="81">
        <v>0</v>
      </c>
      <c r="R230" s="81"/>
      <c r="S230" s="18">
        <v>18745</v>
      </c>
      <c r="T230" s="18">
        <v>1712</v>
      </c>
      <c r="U230" s="417">
        <f t="shared" si="30"/>
        <v>9.1331021605761536E-2</v>
      </c>
      <c r="V230" s="431">
        <f t="shared" si="31"/>
        <v>3.5869787876276531E-2</v>
      </c>
      <c r="X230" s="125">
        <v>73486868.867623374</v>
      </c>
      <c r="Y230" s="247">
        <v>6759305.9788184632</v>
      </c>
      <c r="Z230" s="247">
        <v>0</v>
      </c>
      <c r="AA230" s="247">
        <v>0</v>
      </c>
      <c r="AB230" s="247">
        <v>3757904.8359897924</v>
      </c>
      <c r="AC230" s="247">
        <v>5486445.5171970343</v>
      </c>
      <c r="AD230" s="247">
        <v>0</v>
      </c>
      <c r="AE230" s="196">
        <v>0</v>
      </c>
      <c r="AF230" s="247">
        <v>914671.33075029938</v>
      </c>
      <c r="AG230" s="247">
        <v>16918327.662755586</v>
      </c>
      <c r="AH230" s="71">
        <v>90405196.530378953</v>
      </c>
    </row>
    <row r="231" spans="1:34" s="258" customFormat="1" x14ac:dyDescent="0.25">
      <c r="A231" s="77">
        <v>700</v>
      </c>
      <c r="B231" s="82" t="s">
        <v>232</v>
      </c>
      <c r="C231" s="9">
        <f>INDEX(Lask_kust_IKÄRAKENNE!L$11:L$304,MATCH('Lask_kust_MUUT KRIT'!$A$14:$A$307,Lask_kust_IKÄRAKENNE!$A$11:$A$304,0),1,1)</f>
        <v>5099</v>
      </c>
      <c r="D231" s="219">
        <v>1.3123926822987246</v>
      </c>
      <c r="E231" s="11">
        <v>220</v>
      </c>
      <c r="F231" s="11">
        <v>2149</v>
      </c>
      <c r="G231" s="429">
        <f t="shared" si="25"/>
        <v>0.10237319683573755</v>
      </c>
      <c r="H231" s="112">
        <f t="shared" si="26"/>
        <v>1.0493261699568326</v>
      </c>
      <c r="I231" s="81">
        <v>0</v>
      </c>
      <c r="J231" s="299">
        <v>10</v>
      </c>
      <c r="K231" s="18">
        <v>151</v>
      </c>
      <c r="L231" s="319">
        <f t="shared" si="24"/>
        <v>2.9613649735242203E-2</v>
      </c>
      <c r="M231" s="112">
        <f t="shared" si="27"/>
        <v>2.6332570624779207E-2</v>
      </c>
      <c r="N231" s="300">
        <v>942.27</v>
      </c>
      <c r="O231" s="433">
        <f t="shared" si="28"/>
        <v>5.4114001294745666</v>
      </c>
      <c r="P231" s="112">
        <f t="shared" si="29"/>
        <v>3.3541267891190936</v>
      </c>
      <c r="Q231" s="81">
        <v>3</v>
      </c>
      <c r="R231" s="81">
        <v>336</v>
      </c>
      <c r="S231" s="18">
        <v>1397</v>
      </c>
      <c r="T231" s="18">
        <v>175</v>
      </c>
      <c r="U231" s="417">
        <f t="shared" si="30"/>
        <v>0.12526843235504653</v>
      </c>
      <c r="V231" s="431">
        <f t="shared" si="31"/>
        <v>6.9807198625561534E-2</v>
      </c>
      <c r="X231" s="125">
        <v>7883046.7581345299</v>
      </c>
      <c r="Y231" s="247">
        <v>489839.56957283535</v>
      </c>
      <c r="Z231" s="247">
        <v>0</v>
      </c>
      <c r="AA231" s="247">
        <v>0</v>
      </c>
      <c r="AB231" s="247">
        <v>266188.49142544658</v>
      </c>
      <c r="AC231" s="247">
        <v>681884.34988402692</v>
      </c>
      <c r="AD231" s="247">
        <v>0</v>
      </c>
      <c r="AE231" s="196">
        <v>95484.479999999996</v>
      </c>
      <c r="AF231" s="247">
        <v>144251.04304115986</v>
      </c>
      <c r="AG231" s="247">
        <v>1677647.9339234687</v>
      </c>
      <c r="AH231" s="71">
        <v>9560694.6920580007</v>
      </c>
    </row>
    <row r="232" spans="1:34" s="258" customFormat="1" x14ac:dyDescent="0.25">
      <c r="A232" s="77">
        <v>702</v>
      </c>
      <c r="B232" s="82" t="s">
        <v>233</v>
      </c>
      <c r="C232" s="9">
        <f>INDEX(Lask_kust_IKÄRAKENNE!L$11:L$304,MATCH('Lask_kust_MUUT KRIT'!$A$14:$A$307,Lask_kust_IKÄRAKENNE!$A$11:$A$304,0),1,1)</f>
        <v>4398</v>
      </c>
      <c r="D232" s="219">
        <v>1.396087918818856</v>
      </c>
      <c r="E232" s="11">
        <v>123</v>
      </c>
      <c r="F232" s="11">
        <v>1793</v>
      </c>
      <c r="G232" s="429">
        <f t="shared" si="25"/>
        <v>6.8600111544896827E-2</v>
      </c>
      <c r="H232" s="112">
        <f t="shared" si="26"/>
        <v>0.70315174802560398</v>
      </c>
      <c r="I232" s="81">
        <v>0</v>
      </c>
      <c r="J232" s="299">
        <v>12</v>
      </c>
      <c r="K232" s="18">
        <v>65</v>
      </c>
      <c r="L232" s="319">
        <f t="shared" si="24"/>
        <v>1.477944520236471E-2</v>
      </c>
      <c r="M232" s="112">
        <f t="shared" si="27"/>
        <v>1.1498366091901715E-2</v>
      </c>
      <c r="N232" s="300">
        <v>776.98</v>
      </c>
      <c r="O232" s="433">
        <f t="shared" si="28"/>
        <v>5.6603773584905657</v>
      </c>
      <c r="P232" s="112">
        <f t="shared" si="29"/>
        <v>3.2065922448946611</v>
      </c>
      <c r="Q232" s="81">
        <v>0</v>
      </c>
      <c r="R232" s="81"/>
      <c r="S232" s="18">
        <v>1085</v>
      </c>
      <c r="T232" s="18">
        <v>142</v>
      </c>
      <c r="U232" s="417">
        <f t="shared" si="30"/>
        <v>0.13087557603686636</v>
      </c>
      <c r="V232" s="431">
        <f t="shared" si="31"/>
        <v>7.5414342307381366E-2</v>
      </c>
      <c r="X232" s="125">
        <v>7232913.7176851565</v>
      </c>
      <c r="Y232" s="247">
        <v>283114.84005461034</v>
      </c>
      <c r="Z232" s="247">
        <v>0</v>
      </c>
      <c r="AA232" s="247">
        <v>0</v>
      </c>
      <c r="AB232" s="247">
        <v>100254.15069996355</v>
      </c>
      <c r="AC232" s="247">
        <v>562270.37067177263</v>
      </c>
      <c r="AD232" s="247">
        <v>0</v>
      </c>
      <c r="AE232" s="196">
        <v>0</v>
      </c>
      <c r="AF232" s="247">
        <v>134413.50716662625</v>
      </c>
      <c r="AG232" s="247">
        <v>1080052.8685929726</v>
      </c>
      <c r="AH232" s="71">
        <v>8312966.5862781294</v>
      </c>
    </row>
    <row r="233" spans="1:34" s="258" customFormat="1" x14ac:dyDescent="0.25">
      <c r="A233" s="77">
        <v>704</v>
      </c>
      <c r="B233" s="82" t="s">
        <v>234</v>
      </c>
      <c r="C233" s="9">
        <f>INDEX(Lask_kust_IKÄRAKENNE!L$11:L$304,MATCH('Lask_kust_MUUT KRIT'!$A$14:$A$307,Lask_kust_IKÄRAKENNE!$A$11:$A$304,0),1,1)</f>
        <v>6251</v>
      </c>
      <c r="D233" s="219">
        <v>0.70926644430870955</v>
      </c>
      <c r="E233" s="11">
        <v>147</v>
      </c>
      <c r="F233" s="11">
        <v>3053</v>
      </c>
      <c r="G233" s="429">
        <f t="shared" si="25"/>
        <v>4.8149361283982971E-2</v>
      </c>
      <c r="H233" s="112">
        <f t="shared" si="26"/>
        <v>0.49353137758370802</v>
      </c>
      <c r="I233" s="81">
        <v>0</v>
      </c>
      <c r="J233" s="299">
        <v>102</v>
      </c>
      <c r="K233" s="18">
        <v>133</v>
      </c>
      <c r="L233" s="319">
        <f t="shared" si="24"/>
        <v>2.1276595744680851E-2</v>
      </c>
      <c r="M233" s="112">
        <f t="shared" si="27"/>
        <v>1.7995516634217855E-2</v>
      </c>
      <c r="N233" s="300">
        <v>127.15</v>
      </c>
      <c r="O233" s="433">
        <f t="shared" si="28"/>
        <v>49.162406606370425</v>
      </c>
      <c r="P233" s="112">
        <f t="shared" si="29"/>
        <v>0.36919515121054397</v>
      </c>
      <c r="Q233" s="81">
        <v>0</v>
      </c>
      <c r="R233" s="81"/>
      <c r="S233" s="18">
        <v>2232</v>
      </c>
      <c r="T233" s="18">
        <v>200</v>
      </c>
      <c r="U233" s="417">
        <f t="shared" si="30"/>
        <v>8.9605734767025089E-2</v>
      </c>
      <c r="V233" s="431">
        <f t="shared" si="31"/>
        <v>3.4144501037540083E-2</v>
      </c>
      <c r="X233" s="125">
        <v>5222809.7120942697</v>
      </c>
      <c r="Y233" s="247">
        <v>282437.6679087957</v>
      </c>
      <c r="Z233" s="247">
        <v>0</v>
      </c>
      <c r="AA233" s="247">
        <v>0</v>
      </c>
      <c r="AB233" s="247">
        <v>223010.24950783816</v>
      </c>
      <c r="AC233" s="247">
        <v>92013.536552956182</v>
      </c>
      <c r="AD233" s="247">
        <v>0</v>
      </c>
      <c r="AE233" s="196">
        <v>0</v>
      </c>
      <c r="AF233" s="247">
        <v>86497.590465949805</v>
      </c>
      <c r="AG233" s="247">
        <v>683959.04443553986</v>
      </c>
      <c r="AH233" s="71">
        <v>5906768.7565298099</v>
      </c>
    </row>
    <row r="234" spans="1:34" s="258" customFormat="1" x14ac:dyDescent="0.25">
      <c r="A234" s="77">
        <v>707</v>
      </c>
      <c r="B234" s="82" t="s">
        <v>235</v>
      </c>
      <c r="C234" s="9">
        <f>INDEX(Lask_kust_IKÄRAKENNE!L$11:L$304,MATCH('Lask_kust_MUUT KRIT'!$A$14:$A$307,Lask_kust_IKÄRAKENNE!$A$11:$A$304,0),1,1)</f>
        <v>2181</v>
      </c>
      <c r="D234" s="219">
        <v>1.7070690031399642</v>
      </c>
      <c r="E234" s="11">
        <v>134</v>
      </c>
      <c r="F234" s="11">
        <v>847</v>
      </c>
      <c r="G234" s="429">
        <f t="shared" si="25"/>
        <v>0.15820543093270367</v>
      </c>
      <c r="H234" s="112">
        <f t="shared" si="26"/>
        <v>1.6216070615959499</v>
      </c>
      <c r="I234" s="81">
        <v>0</v>
      </c>
      <c r="J234" s="299">
        <v>3</v>
      </c>
      <c r="K234" s="18">
        <v>72</v>
      </c>
      <c r="L234" s="319">
        <f t="shared" si="24"/>
        <v>3.3012379642365884E-2</v>
      </c>
      <c r="M234" s="112">
        <f t="shared" si="27"/>
        <v>2.9731300531902888E-2</v>
      </c>
      <c r="N234" s="300">
        <v>427.61</v>
      </c>
      <c r="O234" s="433">
        <f t="shared" si="28"/>
        <v>5.1004419915343417</v>
      </c>
      <c r="P234" s="112">
        <f t="shared" si="29"/>
        <v>3.5586175023731696</v>
      </c>
      <c r="Q234" s="81">
        <v>3</v>
      </c>
      <c r="R234" s="81">
        <v>374</v>
      </c>
      <c r="S234" s="18">
        <v>497</v>
      </c>
      <c r="T234" s="18">
        <v>85</v>
      </c>
      <c r="U234" s="417">
        <f t="shared" si="30"/>
        <v>0.17102615694164991</v>
      </c>
      <c r="V234" s="431">
        <f t="shared" si="31"/>
        <v>0.11556492321216491</v>
      </c>
      <c r="X234" s="125">
        <v>4385832.4101092527</v>
      </c>
      <c r="Y234" s="247">
        <v>323787.17387274723</v>
      </c>
      <c r="Z234" s="247">
        <v>0</v>
      </c>
      <c r="AA234" s="247">
        <v>0</v>
      </c>
      <c r="AB234" s="247">
        <v>128552.51506744439</v>
      </c>
      <c r="AC234" s="247">
        <v>309444.81608658744</v>
      </c>
      <c r="AD234" s="247">
        <v>0</v>
      </c>
      <c r="AE234" s="196">
        <v>106283.32</v>
      </c>
      <c r="AF234" s="247">
        <v>102144.60674327801</v>
      </c>
      <c r="AG234" s="247">
        <v>970212.43177005718</v>
      </c>
      <c r="AH234" s="71">
        <v>5356044.8418793101</v>
      </c>
    </row>
    <row r="235" spans="1:34" s="258" customFormat="1" x14ac:dyDescent="0.25">
      <c r="A235" s="77">
        <v>710</v>
      </c>
      <c r="B235" s="82" t="s">
        <v>236</v>
      </c>
      <c r="C235" s="9">
        <f>INDEX(Lask_kust_IKÄRAKENNE!L$11:L$304,MATCH('Lask_kust_MUUT KRIT'!$A$14:$A$307,Lask_kust_IKÄRAKENNE!$A$11:$A$304,0),1,1)</f>
        <v>27592</v>
      </c>
      <c r="D235" s="219">
        <v>0.93137671468158578</v>
      </c>
      <c r="E235" s="11">
        <v>1130</v>
      </c>
      <c r="F235" s="11">
        <v>12945</v>
      </c>
      <c r="G235" s="429">
        <f t="shared" si="25"/>
        <v>8.7292390884511392E-2</v>
      </c>
      <c r="H235" s="112">
        <f t="shared" si="26"/>
        <v>0.89474777602376265</v>
      </c>
      <c r="I235" s="81">
        <v>3</v>
      </c>
      <c r="J235" s="299">
        <v>17832</v>
      </c>
      <c r="K235" s="18">
        <v>1242</v>
      </c>
      <c r="L235" s="319">
        <f t="shared" si="24"/>
        <v>4.5013047260075385E-2</v>
      </c>
      <c r="M235" s="112">
        <f t="shared" si="27"/>
        <v>4.1731968149612386E-2</v>
      </c>
      <c r="N235" s="300">
        <v>1148.27</v>
      </c>
      <c r="O235" s="433">
        <f t="shared" si="28"/>
        <v>24.029191740618497</v>
      </c>
      <c r="P235" s="112">
        <f t="shared" si="29"/>
        <v>0.75535300299892616</v>
      </c>
      <c r="Q235" s="81">
        <v>3</v>
      </c>
      <c r="R235" s="81">
        <v>1842</v>
      </c>
      <c r="S235" s="18">
        <v>8261</v>
      </c>
      <c r="T235" s="18">
        <v>1403</v>
      </c>
      <c r="U235" s="417">
        <f t="shared" si="30"/>
        <v>0.16983416051325506</v>
      </c>
      <c r="V235" s="431">
        <f t="shared" si="31"/>
        <v>0.11437292678377006</v>
      </c>
      <c r="X235" s="125">
        <v>30272887.554940306</v>
      </c>
      <c r="Y235" s="247">
        <v>2260175.4722301629</v>
      </c>
      <c r="Z235" s="247">
        <v>545129.62560000003</v>
      </c>
      <c r="AA235" s="247">
        <v>4680600.4224000005</v>
      </c>
      <c r="AB235" s="247">
        <v>2282774.7175428364</v>
      </c>
      <c r="AC235" s="247">
        <v>830958.58134221775</v>
      </c>
      <c r="AD235" s="247">
        <v>0</v>
      </c>
      <c r="AE235" s="196">
        <v>523459.56</v>
      </c>
      <c r="AF235" s="247">
        <v>1278910.509533115</v>
      </c>
      <c r="AG235" s="247">
        <v>12402008.888648333</v>
      </c>
      <c r="AH235" s="71">
        <v>42674896.443588637</v>
      </c>
    </row>
    <row r="236" spans="1:34" s="258" customFormat="1" x14ac:dyDescent="0.25">
      <c r="A236" s="77">
        <v>729</v>
      </c>
      <c r="B236" s="82" t="s">
        <v>237</v>
      </c>
      <c r="C236" s="9">
        <f>INDEX(Lask_kust_IKÄRAKENNE!L$11:L$304,MATCH('Lask_kust_MUUT KRIT'!$A$14:$A$307,Lask_kust_IKÄRAKENNE!$A$11:$A$304,0),1,1)</f>
        <v>9415</v>
      </c>
      <c r="D236" s="219">
        <v>1.3162799125829834</v>
      </c>
      <c r="E236" s="11">
        <v>604</v>
      </c>
      <c r="F236" s="11">
        <v>4143</v>
      </c>
      <c r="G236" s="429">
        <f t="shared" si="25"/>
        <v>0.14578807627323195</v>
      </c>
      <c r="H236" s="112">
        <f t="shared" si="26"/>
        <v>1.4943290668809261</v>
      </c>
      <c r="I236" s="81">
        <v>0</v>
      </c>
      <c r="J236" s="299">
        <v>14</v>
      </c>
      <c r="K236" s="18">
        <v>110</v>
      </c>
      <c r="L236" s="319">
        <f t="shared" si="24"/>
        <v>1.168348380244291E-2</v>
      </c>
      <c r="M236" s="112">
        <f t="shared" si="27"/>
        <v>8.4024046919799131E-3</v>
      </c>
      <c r="N236" s="300">
        <v>1251.72</v>
      </c>
      <c r="O236" s="433">
        <f t="shared" si="28"/>
        <v>7.5216502093119866</v>
      </c>
      <c r="P236" s="112">
        <f t="shared" si="29"/>
        <v>2.413103725355692</v>
      </c>
      <c r="Q236" s="81">
        <v>0</v>
      </c>
      <c r="R236" s="81"/>
      <c r="S236" s="18">
        <v>2359</v>
      </c>
      <c r="T236" s="18">
        <v>362</v>
      </c>
      <c r="U236" s="417">
        <f t="shared" si="30"/>
        <v>0.15345485375158965</v>
      </c>
      <c r="V236" s="431">
        <f t="shared" si="31"/>
        <v>9.7993620022104655E-2</v>
      </c>
      <c r="X236" s="125">
        <v>14598689.394069232</v>
      </c>
      <c r="Y236" s="247">
        <v>1288026.8524768127</v>
      </c>
      <c r="Z236" s="247">
        <v>0</v>
      </c>
      <c r="AA236" s="247">
        <v>0</v>
      </c>
      <c r="AB236" s="247">
        <v>156832.08806051768</v>
      </c>
      <c r="AC236" s="247">
        <v>905821.3446643044</v>
      </c>
      <c r="AD236" s="247">
        <v>0</v>
      </c>
      <c r="AE236" s="196">
        <v>0</v>
      </c>
      <c r="AF236" s="247">
        <v>373896.90124823881</v>
      </c>
      <c r="AG236" s="247">
        <v>2724577.1864498737</v>
      </c>
      <c r="AH236" s="71">
        <v>17323266.580519106</v>
      </c>
    </row>
    <row r="237" spans="1:34" s="258" customFormat="1" x14ac:dyDescent="0.25">
      <c r="A237" s="77">
        <v>732</v>
      </c>
      <c r="B237" s="82" t="s">
        <v>238</v>
      </c>
      <c r="C237" s="9">
        <f>INDEX(Lask_kust_IKÄRAKENNE!L$11:L$304,MATCH('Lask_kust_MUUT KRIT'!$A$14:$A$307,Lask_kust_IKÄRAKENNE!$A$11:$A$304,0),1,1)</f>
        <v>3491</v>
      </c>
      <c r="D237" s="219">
        <v>1.7622084825963746</v>
      </c>
      <c r="E237" s="11">
        <v>222</v>
      </c>
      <c r="F237" s="11">
        <v>1486</v>
      </c>
      <c r="G237" s="429">
        <f t="shared" si="25"/>
        <v>0.14939434724091522</v>
      </c>
      <c r="H237" s="112">
        <f t="shared" si="26"/>
        <v>1.5312933760879293</v>
      </c>
      <c r="I237" s="81">
        <v>0</v>
      </c>
      <c r="J237" s="299">
        <v>11</v>
      </c>
      <c r="K237" s="18">
        <v>77</v>
      </c>
      <c r="L237" s="319">
        <f t="shared" si="24"/>
        <v>2.2056717272987681E-2</v>
      </c>
      <c r="M237" s="112">
        <f t="shared" si="27"/>
        <v>1.8775638162524685E-2</v>
      </c>
      <c r="N237" s="300">
        <v>5729.66</v>
      </c>
      <c r="O237" s="433">
        <f t="shared" si="28"/>
        <v>0.60928571677900611</v>
      </c>
      <c r="P237" s="112">
        <f t="shared" si="29"/>
        <v>29.789836920625774</v>
      </c>
      <c r="Q237" s="81">
        <v>0</v>
      </c>
      <c r="R237" s="81"/>
      <c r="S237" s="18">
        <v>751</v>
      </c>
      <c r="T237" s="18">
        <v>137</v>
      </c>
      <c r="U237" s="417">
        <f t="shared" si="30"/>
        <v>0.18242343541944075</v>
      </c>
      <c r="V237" s="431">
        <f t="shared" si="31"/>
        <v>0.12696220168995576</v>
      </c>
      <c r="X237" s="125">
        <v>7246902.6394123659</v>
      </c>
      <c r="Y237" s="247">
        <v>489402.97085574706</v>
      </c>
      <c r="Z237" s="247">
        <v>0</v>
      </c>
      <c r="AA237" s="247">
        <v>0</v>
      </c>
      <c r="AB237" s="247">
        <v>129943.79951877508</v>
      </c>
      <c r="AC237" s="247">
        <v>2783723.4</v>
      </c>
      <c r="AD237" s="247">
        <v>0</v>
      </c>
      <c r="AE237" s="196">
        <v>0</v>
      </c>
      <c r="AF237" s="247">
        <v>179621.3821823383</v>
      </c>
      <c r="AG237" s="247">
        <v>3582691.5525568603</v>
      </c>
      <c r="AH237" s="71">
        <v>10829594.191969227</v>
      </c>
    </row>
    <row r="238" spans="1:34" s="258" customFormat="1" x14ac:dyDescent="0.25">
      <c r="A238" s="77">
        <v>734</v>
      </c>
      <c r="B238" s="82" t="s">
        <v>239</v>
      </c>
      <c r="C238" s="9">
        <f>INDEX(Lask_kust_IKÄRAKENNE!L$11:L$304,MATCH('Lask_kust_MUUT KRIT'!$A$14:$A$307,Lask_kust_IKÄRAKENNE!$A$11:$A$304,0),1,1)</f>
        <v>52321</v>
      </c>
      <c r="D238" s="219">
        <v>1.0380247638379145</v>
      </c>
      <c r="E238" s="11">
        <v>2777</v>
      </c>
      <c r="F238" s="11">
        <v>24336</v>
      </c>
      <c r="G238" s="429">
        <f t="shared" si="25"/>
        <v>0.11411078238001315</v>
      </c>
      <c r="H238" s="112">
        <f t="shared" si="26"/>
        <v>1.1696365252491254</v>
      </c>
      <c r="I238" s="81">
        <v>0</v>
      </c>
      <c r="J238" s="299">
        <v>588</v>
      </c>
      <c r="K238" s="18">
        <v>3169</v>
      </c>
      <c r="L238" s="319">
        <f t="shared" si="24"/>
        <v>6.0568414212266587E-2</v>
      </c>
      <c r="M238" s="112">
        <f t="shared" si="27"/>
        <v>5.7287335101803588E-2</v>
      </c>
      <c r="N238" s="300">
        <v>1986.6</v>
      </c>
      <c r="O238" s="433">
        <f t="shared" si="28"/>
        <v>26.336957616027384</v>
      </c>
      <c r="P238" s="112">
        <f t="shared" si="29"/>
        <v>0.68916548393834431</v>
      </c>
      <c r="Q238" s="81">
        <v>3</v>
      </c>
      <c r="R238" s="81">
        <v>605</v>
      </c>
      <c r="S238" s="18">
        <v>16072</v>
      </c>
      <c r="T238" s="18">
        <v>2338</v>
      </c>
      <c r="U238" s="417">
        <f t="shared" si="30"/>
        <v>0.14547038327526132</v>
      </c>
      <c r="V238" s="431">
        <f t="shared" si="31"/>
        <v>9.0009149545776324E-2</v>
      </c>
      <c r="X238" s="125">
        <v>63977761.541803434</v>
      </c>
      <c r="Y238" s="247">
        <v>5602544.393968571</v>
      </c>
      <c r="Z238" s="247">
        <v>0</v>
      </c>
      <c r="AA238" s="247">
        <v>0</v>
      </c>
      <c r="AB238" s="247">
        <v>5942178.0598687567</v>
      </c>
      <c r="AC238" s="247">
        <v>1437625.5738584565</v>
      </c>
      <c r="AD238" s="247">
        <v>0</v>
      </c>
      <c r="AE238" s="196">
        <v>171928.9</v>
      </c>
      <c r="AF238" s="247">
        <v>1908518.7647862281</v>
      </c>
      <c r="AG238" s="247">
        <v>15062795.692482013</v>
      </c>
      <c r="AH238" s="71">
        <v>79040557.234285444</v>
      </c>
    </row>
    <row r="239" spans="1:34" s="258" customFormat="1" x14ac:dyDescent="0.25">
      <c r="A239" s="77">
        <v>738</v>
      </c>
      <c r="B239" s="82" t="s">
        <v>240</v>
      </c>
      <c r="C239" s="9">
        <f>INDEX(Lask_kust_IKÄRAKENNE!L$11:L$304,MATCH('Lask_kust_MUUT KRIT'!$A$14:$A$307,Lask_kust_IKÄRAKENNE!$A$11:$A$304,0),1,1)</f>
        <v>2994</v>
      </c>
      <c r="D239" s="219">
        <v>0.80630114845200429</v>
      </c>
      <c r="E239" s="11">
        <v>76</v>
      </c>
      <c r="F239" s="11">
        <v>1409</v>
      </c>
      <c r="G239" s="429">
        <f t="shared" si="25"/>
        <v>5.3938963804116398E-2</v>
      </c>
      <c r="H239" s="112">
        <f t="shared" si="26"/>
        <v>0.55287485444877005</v>
      </c>
      <c r="I239" s="81">
        <v>0</v>
      </c>
      <c r="J239" s="299">
        <v>74</v>
      </c>
      <c r="K239" s="18">
        <v>87</v>
      </c>
      <c r="L239" s="319">
        <f t="shared" si="24"/>
        <v>2.9058116232464931E-2</v>
      </c>
      <c r="M239" s="112">
        <f t="shared" si="27"/>
        <v>2.5777037122001936E-2</v>
      </c>
      <c r="N239" s="300">
        <v>252.61</v>
      </c>
      <c r="O239" s="433">
        <f t="shared" si="28"/>
        <v>11.852262380745021</v>
      </c>
      <c r="P239" s="112">
        <f t="shared" si="29"/>
        <v>1.5313972605264119</v>
      </c>
      <c r="Q239" s="81">
        <v>0</v>
      </c>
      <c r="R239" s="81"/>
      <c r="S239" s="18">
        <v>951</v>
      </c>
      <c r="T239" s="18">
        <v>128</v>
      </c>
      <c r="U239" s="417">
        <f t="shared" si="30"/>
        <v>0.13459516298633017</v>
      </c>
      <c r="V239" s="431">
        <f t="shared" si="31"/>
        <v>7.9133929256845176E-2</v>
      </c>
      <c r="X239" s="125">
        <v>2843769.3221121244</v>
      </c>
      <c r="Y239" s="247">
        <v>151543.38461680597</v>
      </c>
      <c r="Z239" s="247">
        <v>0</v>
      </c>
      <c r="AA239" s="247">
        <v>0</v>
      </c>
      <c r="AB239" s="247">
        <v>153001.53866204887</v>
      </c>
      <c r="AC239" s="247">
        <v>182804.08547890099</v>
      </c>
      <c r="AD239" s="247">
        <v>0</v>
      </c>
      <c r="AE239" s="196">
        <v>0</v>
      </c>
      <c r="AF239" s="247">
        <v>96017.029614863452</v>
      </c>
      <c r="AG239" s="247">
        <v>583366.03837261931</v>
      </c>
      <c r="AH239" s="71">
        <v>3427135.360484744</v>
      </c>
    </row>
    <row r="240" spans="1:34" s="258" customFormat="1" x14ac:dyDescent="0.25">
      <c r="A240" s="77">
        <v>739</v>
      </c>
      <c r="B240" s="82" t="s">
        <v>241</v>
      </c>
      <c r="C240" s="9">
        <f>INDEX(Lask_kust_IKÄRAKENNE!L$11:L$304,MATCH('Lask_kust_MUUT KRIT'!$A$14:$A$307,Lask_kust_IKÄRAKENNE!$A$11:$A$304,0),1,1)</f>
        <v>3429</v>
      </c>
      <c r="D240" s="219">
        <v>1.4408718472862854</v>
      </c>
      <c r="E240" s="11">
        <v>136</v>
      </c>
      <c r="F240" s="11">
        <v>1436</v>
      </c>
      <c r="G240" s="429">
        <f t="shared" si="25"/>
        <v>9.4707520891364902E-2</v>
      </c>
      <c r="H240" s="112">
        <f t="shared" si="26"/>
        <v>0.97075292395626656</v>
      </c>
      <c r="I240" s="81">
        <v>0</v>
      </c>
      <c r="J240" s="299">
        <v>5</v>
      </c>
      <c r="K240" s="18">
        <v>44</v>
      </c>
      <c r="L240" s="319">
        <f t="shared" si="24"/>
        <v>1.2831729367162438E-2</v>
      </c>
      <c r="M240" s="112">
        <f t="shared" si="27"/>
        <v>9.5506502566994403E-3</v>
      </c>
      <c r="N240" s="300">
        <v>539.17999999999995</v>
      </c>
      <c r="O240" s="433">
        <f t="shared" si="28"/>
        <v>6.359657257316667</v>
      </c>
      <c r="P240" s="112">
        <f t="shared" si="29"/>
        <v>2.8540094861293568</v>
      </c>
      <c r="Q240" s="81">
        <v>0</v>
      </c>
      <c r="R240" s="81"/>
      <c r="S240" s="18">
        <v>814</v>
      </c>
      <c r="T240" s="18">
        <v>119</v>
      </c>
      <c r="U240" s="417">
        <f t="shared" si="30"/>
        <v>0.14619164619164618</v>
      </c>
      <c r="V240" s="431">
        <f t="shared" si="31"/>
        <v>9.0730412462161181E-2</v>
      </c>
      <c r="X240" s="125">
        <v>5820202.9867980247</v>
      </c>
      <c r="Y240" s="247">
        <v>304743.56311532477</v>
      </c>
      <c r="Z240" s="247">
        <v>0</v>
      </c>
      <c r="AA240" s="247">
        <v>0</v>
      </c>
      <c r="AB240" s="247">
        <v>64924.921323368566</v>
      </c>
      <c r="AC240" s="247">
        <v>390183.70930887066</v>
      </c>
      <c r="AD240" s="247">
        <v>0</v>
      </c>
      <c r="AE240" s="196">
        <v>0</v>
      </c>
      <c r="AF240" s="247">
        <v>126082.29644669054</v>
      </c>
      <c r="AG240" s="247">
        <v>885934.49019425455</v>
      </c>
      <c r="AH240" s="71">
        <v>6706137.4769922793</v>
      </c>
    </row>
    <row r="241" spans="1:34" s="258" customFormat="1" x14ac:dyDescent="0.25">
      <c r="A241" s="77">
        <v>740</v>
      </c>
      <c r="B241" s="82" t="s">
        <v>242</v>
      </c>
      <c r="C241" s="9">
        <f>INDEX(Lask_kust_IKÄRAKENNE!L$11:L$304,MATCH('Lask_kust_MUUT KRIT'!$A$14:$A$307,Lask_kust_IKÄRAKENNE!$A$11:$A$304,0),1,1)</f>
        <v>33611</v>
      </c>
      <c r="D241" s="219">
        <v>1.3037473192438522</v>
      </c>
      <c r="E241" s="11">
        <v>1929</v>
      </c>
      <c r="F241" s="11">
        <v>15401</v>
      </c>
      <c r="G241" s="429">
        <f t="shared" si="25"/>
        <v>0.12525160703850399</v>
      </c>
      <c r="H241" s="112">
        <f t="shared" si="26"/>
        <v>1.2838300762018473</v>
      </c>
      <c r="I241" s="81">
        <v>0</v>
      </c>
      <c r="J241" s="299">
        <v>42</v>
      </c>
      <c r="K241" s="18">
        <v>1225</v>
      </c>
      <c r="L241" s="319">
        <f t="shared" si="24"/>
        <v>3.6446401475707359E-2</v>
      </c>
      <c r="M241" s="112">
        <f t="shared" si="27"/>
        <v>3.316532236524436E-2</v>
      </c>
      <c r="N241" s="300">
        <v>2238.09</v>
      </c>
      <c r="O241" s="433">
        <f t="shared" si="28"/>
        <v>15.017715998909784</v>
      </c>
      <c r="P241" s="112">
        <f t="shared" si="29"/>
        <v>1.2086073636118047</v>
      </c>
      <c r="Q241" s="81">
        <v>3</v>
      </c>
      <c r="R241" s="81">
        <v>5048</v>
      </c>
      <c r="S241" s="18">
        <v>8911</v>
      </c>
      <c r="T241" s="18">
        <v>1087</v>
      </c>
      <c r="U241" s="417">
        <f t="shared" si="30"/>
        <v>0.12198406463920997</v>
      </c>
      <c r="V241" s="431">
        <f t="shared" si="31"/>
        <v>6.6522830909724967E-2</v>
      </c>
      <c r="X241" s="125">
        <v>51620255.851289831</v>
      </c>
      <c r="Y241" s="247">
        <v>3950456.901881218</v>
      </c>
      <c r="Z241" s="247">
        <v>0</v>
      </c>
      <c r="AA241" s="247">
        <v>0</v>
      </c>
      <c r="AB241" s="247">
        <v>2209920.5589646371</v>
      </c>
      <c r="AC241" s="247">
        <v>1619619.1586614682</v>
      </c>
      <c r="AD241" s="247">
        <v>0</v>
      </c>
      <c r="AE241" s="196">
        <v>1434540.6400000001</v>
      </c>
      <c r="AF241" s="247">
        <v>906120.37593736383</v>
      </c>
      <c r="AG241" s="247">
        <v>10120657.635444686</v>
      </c>
      <c r="AH241" s="71">
        <v>61740913.486734524</v>
      </c>
    </row>
    <row r="242" spans="1:34" s="258" customFormat="1" x14ac:dyDescent="0.25">
      <c r="A242" s="77">
        <v>742</v>
      </c>
      <c r="B242" s="82" t="s">
        <v>243</v>
      </c>
      <c r="C242" s="9">
        <f>INDEX(Lask_kust_IKÄRAKENNE!L$11:L$304,MATCH('Lask_kust_MUUT KRIT'!$A$14:$A$307,Lask_kust_IKÄRAKENNE!$A$11:$A$304,0),1,1)</f>
        <v>1015</v>
      </c>
      <c r="D242" s="219">
        <v>1.3382914799776284</v>
      </c>
      <c r="E242" s="11">
        <v>68</v>
      </c>
      <c r="F242" s="11">
        <v>462</v>
      </c>
      <c r="G242" s="429">
        <f t="shared" si="25"/>
        <v>0.1471861471861472</v>
      </c>
      <c r="H242" s="112">
        <f t="shared" si="26"/>
        <v>1.5086593060619036</v>
      </c>
      <c r="I242" s="81">
        <v>0</v>
      </c>
      <c r="J242" s="299">
        <v>2</v>
      </c>
      <c r="K242" s="18">
        <v>5</v>
      </c>
      <c r="L242" s="319">
        <f t="shared" si="24"/>
        <v>4.9261083743842365E-3</v>
      </c>
      <c r="M242" s="112">
        <f t="shared" si="27"/>
        <v>1.64502926392124E-3</v>
      </c>
      <c r="N242" s="300">
        <v>6439.2</v>
      </c>
      <c r="O242" s="433">
        <f t="shared" si="28"/>
        <v>0.157628276804572</v>
      </c>
      <c r="P242" s="112">
        <f t="shared" si="29"/>
        <v>115.14762775346613</v>
      </c>
      <c r="Q242" s="81">
        <v>0</v>
      </c>
      <c r="R242" s="81"/>
      <c r="S242" s="18">
        <v>252</v>
      </c>
      <c r="T242" s="18">
        <v>30</v>
      </c>
      <c r="U242" s="417">
        <f t="shared" si="30"/>
        <v>0.11904761904761904</v>
      </c>
      <c r="V242" s="431">
        <f t="shared" si="31"/>
        <v>6.3586385318134042E-2</v>
      </c>
      <c r="X242" s="125">
        <v>1600154.9738648511</v>
      </c>
      <c r="Y242" s="247">
        <v>140189.52586201677</v>
      </c>
      <c r="Z242" s="247">
        <v>0</v>
      </c>
      <c r="AA242" s="247">
        <v>0</v>
      </c>
      <c r="AB242" s="247">
        <v>3310.1728764126874</v>
      </c>
      <c r="AC242" s="247">
        <v>809361</v>
      </c>
      <c r="AD242" s="247">
        <v>0</v>
      </c>
      <c r="AE242" s="196">
        <v>0</v>
      </c>
      <c r="AF242" s="247">
        <v>26155.553791737409</v>
      </c>
      <c r="AG242" s="247">
        <v>979016.25253016688</v>
      </c>
      <c r="AH242" s="71">
        <v>2579171.2263950175</v>
      </c>
    </row>
    <row r="243" spans="1:34" s="258" customFormat="1" x14ac:dyDescent="0.25">
      <c r="A243" s="77">
        <v>743</v>
      </c>
      <c r="B243" s="82" t="s">
        <v>244</v>
      </c>
      <c r="C243" s="9">
        <f>INDEX(Lask_kust_IKÄRAKENNE!L$11:L$304,MATCH('Lask_kust_MUUT KRIT'!$A$14:$A$307,Lask_kust_IKÄRAKENNE!$A$11:$A$304,0),1,1)</f>
        <v>63288</v>
      </c>
      <c r="D243" s="219">
        <v>1.0312419591037589</v>
      </c>
      <c r="E243" s="11">
        <v>2465</v>
      </c>
      <c r="F243" s="11">
        <v>30500</v>
      </c>
      <c r="G243" s="429">
        <f t="shared" si="25"/>
        <v>8.0819672131147546E-2</v>
      </c>
      <c r="H243" s="112">
        <f t="shared" si="26"/>
        <v>0.82840235174661414</v>
      </c>
      <c r="I243" s="81">
        <v>0</v>
      </c>
      <c r="J243" s="299">
        <v>132</v>
      </c>
      <c r="K243" s="18">
        <v>1572</v>
      </c>
      <c r="L243" s="319">
        <f t="shared" ref="L243:L306" si="32">K243/C243</f>
        <v>2.4838832006067502E-2</v>
      </c>
      <c r="M243" s="112">
        <f t="shared" si="27"/>
        <v>2.1557752895604507E-2</v>
      </c>
      <c r="N243" s="300">
        <v>1431.78</v>
      </c>
      <c r="O243" s="433">
        <f t="shared" si="28"/>
        <v>44.202321585718479</v>
      </c>
      <c r="P243" s="112">
        <f t="shared" si="29"/>
        <v>0.41062372947346515</v>
      </c>
      <c r="Q243" s="81">
        <v>0</v>
      </c>
      <c r="R243" s="81"/>
      <c r="S243" s="18">
        <v>19252</v>
      </c>
      <c r="T243" s="18">
        <v>1673</v>
      </c>
      <c r="U243" s="417">
        <f t="shared" si="30"/>
        <v>8.690006233118637E-2</v>
      </c>
      <c r="V243" s="431">
        <f t="shared" si="31"/>
        <v>3.1438828601701364E-2</v>
      </c>
      <c r="X243" s="125">
        <v>76882454.024939746</v>
      </c>
      <c r="Y243" s="247">
        <v>4799776.8118184507</v>
      </c>
      <c r="Z243" s="247">
        <v>0</v>
      </c>
      <c r="AA243" s="247">
        <v>0</v>
      </c>
      <c r="AB243" s="247">
        <v>2704804.4134013858</v>
      </c>
      <c r="AC243" s="247">
        <v>1036123.8015398472</v>
      </c>
      <c r="AD243" s="247">
        <v>0</v>
      </c>
      <c r="AE243" s="196">
        <v>0</v>
      </c>
      <c r="AF243" s="247">
        <v>806346.0588924943</v>
      </c>
      <c r="AG243" s="247">
        <v>9347051.0856521782</v>
      </c>
      <c r="AH243" s="71">
        <v>86229505.110591918</v>
      </c>
    </row>
    <row r="244" spans="1:34" s="258" customFormat="1" x14ac:dyDescent="0.25">
      <c r="A244" s="77">
        <v>746</v>
      </c>
      <c r="B244" s="82" t="s">
        <v>245</v>
      </c>
      <c r="C244" s="9">
        <f>INDEX(Lask_kust_IKÄRAKENNE!L$11:L$304,MATCH('Lask_kust_MUUT KRIT'!$A$14:$A$307,Lask_kust_IKÄRAKENNE!$A$11:$A$304,0),1,1)</f>
        <v>4980</v>
      </c>
      <c r="D244" s="219">
        <v>1.4271972010308123</v>
      </c>
      <c r="E244" s="11">
        <v>160</v>
      </c>
      <c r="F244" s="11">
        <v>1962</v>
      </c>
      <c r="G244" s="429">
        <f t="shared" si="25"/>
        <v>8.1549439347604488E-2</v>
      </c>
      <c r="H244" s="112">
        <f t="shared" si="26"/>
        <v>0.83588247214798761</v>
      </c>
      <c r="I244" s="81">
        <v>0</v>
      </c>
      <c r="J244" s="299">
        <v>9</v>
      </c>
      <c r="K244" s="18">
        <v>80</v>
      </c>
      <c r="L244" s="319">
        <f t="shared" si="32"/>
        <v>1.6064257028112448E-2</v>
      </c>
      <c r="M244" s="112">
        <f t="shared" si="27"/>
        <v>1.2783177917649453E-2</v>
      </c>
      <c r="N244" s="300">
        <v>787.14</v>
      </c>
      <c r="O244" s="433">
        <f t="shared" si="28"/>
        <v>6.3267017303148103</v>
      </c>
      <c r="P244" s="112">
        <f t="shared" si="29"/>
        <v>2.8688759032125297</v>
      </c>
      <c r="Q244" s="81">
        <v>0</v>
      </c>
      <c r="R244" s="81"/>
      <c r="S244" s="18">
        <v>1325</v>
      </c>
      <c r="T244" s="18">
        <v>166</v>
      </c>
      <c r="U244" s="417">
        <f t="shared" si="30"/>
        <v>0.12528301886792453</v>
      </c>
      <c r="V244" s="431">
        <f t="shared" si="31"/>
        <v>6.9821785138439535E-2</v>
      </c>
      <c r="X244" s="125">
        <v>8372566.7480151989</v>
      </c>
      <c r="Y244" s="247">
        <v>381094.70081923838</v>
      </c>
      <c r="Z244" s="247">
        <v>0</v>
      </c>
      <c r="AA244" s="247">
        <v>0</v>
      </c>
      <c r="AB244" s="247">
        <v>126205.7615020051</v>
      </c>
      <c r="AC244" s="247">
        <v>569622.76966019603</v>
      </c>
      <c r="AD244" s="247">
        <v>0</v>
      </c>
      <c r="AE244" s="196">
        <v>0</v>
      </c>
      <c r="AF244" s="247">
        <v>140913.96369311595</v>
      </c>
      <c r="AG244" s="247">
        <v>1217837.1956745554</v>
      </c>
      <c r="AH244" s="71">
        <v>9590403.9436897542</v>
      </c>
    </row>
    <row r="245" spans="1:34" s="258" customFormat="1" x14ac:dyDescent="0.25">
      <c r="A245" s="77">
        <v>747</v>
      </c>
      <c r="B245" s="82" t="s">
        <v>246</v>
      </c>
      <c r="C245" s="9">
        <f>INDEX(Lask_kust_IKÄRAKENNE!L$11:L$304,MATCH('Lask_kust_MUUT KRIT'!$A$14:$A$307,Lask_kust_IKÄRAKENNE!$A$11:$A$304,0),1,1)</f>
        <v>1458</v>
      </c>
      <c r="D245" s="219">
        <v>1.1845798608271281</v>
      </c>
      <c r="E245" s="11">
        <v>69</v>
      </c>
      <c r="F245" s="11">
        <v>585</v>
      </c>
      <c r="G245" s="429">
        <f t="shared" si="25"/>
        <v>0.11794871794871795</v>
      </c>
      <c r="H245" s="112">
        <f t="shared" si="26"/>
        <v>1.2089753986586567</v>
      </c>
      <c r="I245" s="81">
        <v>0</v>
      </c>
      <c r="J245" s="299">
        <v>3</v>
      </c>
      <c r="K245" s="18">
        <v>18</v>
      </c>
      <c r="L245" s="319">
        <f t="shared" si="32"/>
        <v>1.2345679012345678E-2</v>
      </c>
      <c r="M245" s="112">
        <f t="shared" si="27"/>
        <v>9.0645999018826827E-3</v>
      </c>
      <c r="N245" s="300">
        <v>463.31</v>
      </c>
      <c r="O245" s="433">
        <f t="shared" si="28"/>
        <v>3.1469210679674515</v>
      </c>
      <c r="P245" s="112">
        <f t="shared" si="29"/>
        <v>5.7677081022678216</v>
      </c>
      <c r="Q245" s="81">
        <v>0</v>
      </c>
      <c r="R245" s="81"/>
      <c r="S245" s="18">
        <v>377</v>
      </c>
      <c r="T245" s="18">
        <v>60</v>
      </c>
      <c r="U245" s="417">
        <f t="shared" si="30"/>
        <v>0.15915119363395225</v>
      </c>
      <c r="V245" s="431">
        <f t="shared" si="31"/>
        <v>0.10368995990446725</v>
      </c>
      <c r="X245" s="125">
        <v>2034544.3408872525</v>
      </c>
      <c r="Y245" s="247">
        <v>161373.9153154176</v>
      </c>
      <c r="Z245" s="247">
        <v>0</v>
      </c>
      <c r="AA245" s="247">
        <v>0</v>
      </c>
      <c r="AB245" s="247">
        <v>26200.957885526797</v>
      </c>
      <c r="AC245" s="247">
        <v>335279.5251305555</v>
      </c>
      <c r="AD245" s="247">
        <v>0</v>
      </c>
      <c r="AE245" s="196">
        <v>0</v>
      </c>
      <c r="AF245" s="247">
        <v>61267.191213989448</v>
      </c>
      <c r="AG245" s="247">
        <v>584121.58954548929</v>
      </c>
      <c r="AH245" s="71">
        <v>2618665.930432742</v>
      </c>
    </row>
    <row r="246" spans="1:34" s="258" customFormat="1" x14ac:dyDescent="0.25">
      <c r="A246" s="77">
        <v>748</v>
      </c>
      <c r="B246" s="82" t="s">
        <v>247</v>
      </c>
      <c r="C246" s="9">
        <f>INDEX(Lask_kust_IKÄRAKENNE!L$11:L$304,MATCH('Lask_kust_MUUT KRIT'!$A$14:$A$307,Lask_kust_IKÄRAKENNE!$A$11:$A$304,0),1,1)</f>
        <v>5249</v>
      </c>
      <c r="D246" s="219">
        <v>1.3254773053406677</v>
      </c>
      <c r="E246" s="11">
        <v>173</v>
      </c>
      <c r="F246" s="11">
        <v>2173</v>
      </c>
      <c r="G246" s="429">
        <f t="shared" si="25"/>
        <v>7.9613437643810403E-2</v>
      </c>
      <c r="H246" s="112">
        <f t="shared" si="26"/>
        <v>0.81603843761879558</v>
      </c>
      <c r="I246" s="81">
        <v>0</v>
      </c>
      <c r="J246" s="299">
        <v>3</v>
      </c>
      <c r="K246" s="18">
        <v>87</v>
      </c>
      <c r="L246" s="319">
        <f t="shared" si="32"/>
        <v>1.6574585635359115E-2</v>
      </c>
      <c r="M246" s="112">
        <f t="shared" si="27"/>
        <v>1.329350652489612E-2</v>
      </c>
      <c r="N246" s="300">
        <v>1051.6099999999999</v>
      </c>
      <c r="O246" s="433">
        <f t="shared" si="28"/>
        <v>4.991394148020655</v>
      </c>
      <c r="P246" s="112">
        <f t="shared" si="29"/>
        <v>3.6363632289208803</v>
      </c>
      <c r="Q246" s="81">
        <v>0</v>
      </c>
      <c r="R246" s="81"/>
      <c r="S246" s="18">
        <v>1399</v>
      </c>
      <c r="T246" s="18">
        <v>172</v>
      </c>
      <c r="U246" s="417">
        <f t="shared" si="30"/>
        <v>0.12294496068620443</v>
      </c>
      <c r="V246" s="431">
        <f t="shared" si="31"/>
        <v>6.748372695671942E-2</v>
      </c>
      <c r="X246" s="125">
        <v>8195852.9826136678</v>
      </c>
      <c r="Y246" s="247">
        <v>392143.96624203981</v>
      </c>
      <c r="Z246" s="247">
        <v>0</v>
      </c>
      <c r="AA246" s="247">
        <v>0</v>
      </c>
      <c r="AB246" s="247">
        <v>138333.42544659131</v>
      </c>
      <c r="AC246" s="247">
        <v>761009.47836770921</v>
      </c>
      <c r="AD246" s="247">
        <v>0</v>
      </c>
      <c r="AE246" s="196">
        <v>0</v>
      </c>
      <c r="AF246" s="247">
        <v>143552.04127383413</v>
      </c>
      <c r="AG246" s="247">
        <v>1435038.9113301747</v>
      </c>
      <c r="AH246" s="71">
        <v>9630891.8939438406</v>
      </c>
    </row>
    <row r="247" spans="1:34" s="258" customFormat="1" x14ac:dyDescent="0.25">
      <c r="A247" s="77">
        <v>749</v>
      </c>
      <c r="B247" s="82" t="s">
        <v>248</v>
      </c>
      <c r="C247" s="9">
        <f>INDEX(Lask_kust_IKÄRAKENNE!L$11:L$304,MATCH('Lask_kust_MUUT KRIT'!$A$14:$A$307,Lask_kust_IKÄRAKENNE!$A$11:$A$304,0),1,1)</f>
        <v>21674</v>
      </c>
      <c r="D247" s="219">
        <v>1.0613865916252236</v>
      </c>
      <c r="E247" s="11">
        <v>728</v>
      </c>
      <c r="F247" s="11">
        <v>10221</v>
      </c>
      <c r="G247" s="429">
        <f t="shared" si="25"/>
        <v>7.1225907445455441E-2</v>
      </c>
      <c r="H247" s="112">
        <f t="shared" si="26"/>
        <v>0.73006617915197147</v>
      </c>
      <c r="I247" s="81">
        <v>0</v>
      </c>
      <c r="J247" s="299">
        <v>10</v>
      </c>
      <c r="K247" s="18">
        <v>284</v>
      </c>
      <c r="L247" s="319">
        <f t="shared" si="32"/>
        <v>1.3103257359047707E-2</v>
      </c>
      <c r="M247" s="112">
        <f t="shared" si="27"/>
        <v>9.8221782485847092E-3</v>
      </c>
      <c r="N247" s="300">
        <v>400.96</v>
      </c>
      <c r="O247" s="433">
        <f t="shared" si="28"/>
        <v>54.055267358339989</v>
      </c>
      <c r="P247" s="112">
        <f t="shared" si="29"/>
        <v>0.33577712271018484</v>
      </c>
      <c r="Q247" s="81">
        <v>0</v>
      </c>
      <c r="R247" s="81"/>
      <c r="S247" s="18">
        <v>7012</v>
      </c>
      <c r="T247" s="18">
        <v>523</v>
      </c>
      <c r="U247" s="417">
        <f t="shared" si="30"/>
        <v>7.4586423274386762E-2</v>
      </c>
      <c r="V247" s="431">
        <f t="shared" si="31"/>
        <v>1.9125189544901756E-2</v>
      </c>
      <c r="X247" s="125">
        <v>27099292.738550644</v>
      </c>
      <c r="Y247" s="247">
        <v>1448637.2472933414</v>
      </c>
      <c r="Z247" s="247">
        <v>0</v>
      </c>
      <c r="AA247" s="247">
        <v>0</v>
      </c>
      <c r="AB247" s="247">
        <v>422044.15076193947</v>
      </c>
      <c r="AC247" s="247">
        <v>290159.24196833116</v>
      </c>
      <c r="AD247" s="247">
        <v>0</v>
      </c>
      <c r="AE247" s="196">
        <v>0</v>
      </c>
      <c r="AF247" s="247">
        <v>167988.11510259227</v>
      </c>
      <c r="AG247" s="247">
        <v>2328828.7551262048</v>
      </c>
      <c r="AH247" s="71">
        <v>29428121.493676849</v>
      </c>
    </row>
    <row r="248" spans="1:34" s="258" customFormat="1" x14ac:dyDescent="0.25">
      <c r="A248" s="77">
        <v>751</v>
      </c>
      <c r="B248" s="82" t="s">
        <v>249</v>
      </c>
      <c r="C248" s="9">
        <f>INDEX(Lask_kust_IKÄRAKENNE!L$11:L$304,MATCH('Lask_kust_MUUT KRIT'!$A$14:$A$307,Lask_kust_IKÄRAKENNE!$A$11:$A$304,0),1,1)</f>
        <v>3045</v>
      </c>
      <c r="D248" s="219">
        <v>1.222683473029309</v>
      </c>
      <c r="E248" s="11">
        <v>125</v>
      </c>
      <c r="F248" s="11">
        <v>1229</v>
      </c>
      <c r="G248" s="429">
        <f t="shared" si="25"/>
        <v>0.10170870626525631</v>
      </c>
      <c r="H248" s="112">
        <f t="shared" si="26"/>
        <v>1.0425151357521052</v>
      </c>
      <c r="I248" s="81">
        <v>0</v>
      </c>
      <c r="J248" s="299">
        <v>4</v>
      </c>
      <c r="K248" s="18">
        <v>27</v>
      </c>
      <c r="L248" s="319">
        <f t="shared" si="32"/>
        <v>8.8669950738916262E-3</v>
      </c>
      <c r="M248" s="112">
        <f t="shared" si="27"/>
        <v>5.5859159634286297E-3</v>
      </c>
      <c r="N248" s="300">
        <v>1447.34</v>
      </c>
      <c r="O248" s="433">
        <f t="shared" si="28"/>
        <v>2.1038594939682453</v>
      </c>
      <c r="P248" s="112">
        <f t="shared" si="29"/>
        <v>8.6272501528503351</v>
      </c>
      <c r="Q248" s="81">
        <v>0</v>
      </c>
      <c r="R248" s="81"/>
      <c r="S248" s="18">
        <v>767</v>
      </c>
      <c r="T248" s="18">
        <v>79</v>
      </c>
      <c r="U248" s="417">
        <f t="shared" si="30"/>
        <v>0.10299869621903521</v>
      </c>
      <c r="V248" s="431">
        <f t="shared" si="31"/>
        <v>4.7537462489550202E-2</v>
      </c>
      <c r="X248" s="125">
        <v>4385777.8445908614</v>
      </c>
      <c r="Y248" s="247">
        <v>290621.68376483041</v>
      </c>
      <c r="Z248" s="247">
        <v>0</v>
      </c>
      <c r="AA248" s="247">
        <v>0</v>
      </c>
      <c r="AB248" s="247">
        <v>33720.398629238065</v>
      </c>
      <c r="AC248" s="247">
        <v>1047383.971644165</v>
      </c>
      <c r="AD248" s="247">
        <v>0</v>
      </c>
      <c r="AE248" s="196">
        <v>0</v>
      </c>
      <c r="AF248" s="247">
        <v>58662.022587728519</v>
      </c>
      <c r="AG248" s="247">
        <v>1430388.076625962</v>
      </c>
      <c r="AH248" s="71">
        <v>5816165.9212168232</v>
      </c>
    </row>
    <row r="249" spans="1:34" s="258" customFormat="1" x14ac:dyDescent="0.25">
      <c r="A249" s="77">
        <v>753</v>
      </c>
      <c r="B249" s="82" t="s">
        <v>250</v>
      </c>
      <c r="C249" s="9">
        <f>INDEX(Lask_kust_IKÄRAKENNE!L$11:L$304,MATCH('Lask_kust_MUUT KRIT'!$A$14:$A$307,Lask_kust_IKÄRAKENNE!$A$11:$A$304,0),1,1)</f>
        <v>20666</v>
      </c>
      <c r="D249" s="219">
        <v>0.71227453289398712</v>
      </c>
      <c r="E249" s="11">
        <v>573</v>
      </c>
      <c r="F249" s="11">
        <v>10202</v>
      </c>
      <c r="G249" s="429">
        <f t="shared" si="25"/>
        <v>5.6165457753381692E-2</v>
      </c>
      <c r="H249" s="112">
        <f t="shared" si="26"/>
        <v>0.57569643705464824</v>
      </c>
      <c r="I249" s="81">
        <v>1</v>
      </c>
      <c r="J249" s="299">
        <v>6611</v>
      </c>
      <c r="K249" s="18">
        <v>1007</v>
      </c>
      <c r="L249" s="319">
        <f t="shared" si="32"/>
        <v>4.8727378302525888E-2</v>
      </c>
      <c r="M249" s="112">
        <f t="shared" si="27"/>
        <v>4.5446299192062889E-2</v>
      </c>
      <c r="N249" s="300">
        <v>339.62</v>
      </c>
      <c r="O249" s="433">
        <f t="shared" si="28"/>
        <v>60.850362169483539</v>
      </c>
      <c r="P249" s="112">
        <f t="shared" si="29"/>
        <v>0.29828125082245877</v>
      </c>
      <c r="Q249" s="81">
        <v>3</v>
      </c>
      <c r="R249" s="81">
        <v>219</v>
      </c>
      <c r="S249" s="18">
        <v>7245</v>
      </c>
      <c r="T249" s="18">
        <v>914</v>
      </c>
      <c r="U249" s="417">
        <f t="shared" si="30"/>
        <v>0.12615596963423051</v>
      </c>
      <c r="V249" s="431">
        <f t="shared" si="31"/>
        <v>7.0694735904745509E-2</v>
      </c>
      <c r="X249" s="125">
        <v>17340001.555215247</v>
      </c>
      <c r="Y249" s="247">
        <v>1089201.712116088</v>
      </c>
      <c r="Z249" s="247">
        <v>408294.02880000003</v>
      </c>
      <c r="AA249" s="247">
        <v>1735276.4352000002</v>
      </c>
      <c r="AB249" s="247">
        <v>1861941.1649398468</v>
      </c>
      <c r="AC249" s="247">
        <v>245769.85673704269</v>
      </c>
      <c r="AD249" s="247">
        <v>0</v>
      </c>
      <c r="AE249" s="196">
        <v>62235.42</v>
      </c>
      <c r="AF249" s="247">
        <v>592075.70607119962</v>
      </c>
      <c r="AG249" s="247">
        <v>5994794.3238641778</v>
      </c>
      <c r="AH249" s="71">
        <v>23334795.879079424</v>
      </c>
    </row>
    <row r="250" spans="1:34" s="258" customFormat="1" x14ac:dyDescent="0.25">
      <c r="A250" s="77">
        <v>755</v>
      </c>
      <c r="B250" s="82" t="s">
        <v>251</v>
      </c>
      <c r="C250" s="9">
        <f>INDEX(Lask_kust_IKÄRAKENNE!L$11:L$304,MATCH('Lask_kust_MUUT KRIT'!$A$14:$A$307,Lask_kust_IKÄRAKENNE!$A$11:$A$304,0),1,1)</f>
        <v>6134</v>
      </c>
      <c r="D250" s="219">
        <v>0.72798654499920634</v>
      </c>
      <c r="E250" s="11">
        <v>172</v>
      </c>
      <c r="F250" s="11">
        <v>3095</v>
      </c>
      <c r="G250" s="429">
        <f t="shared" si="25"/>
        <v>5.5573505654281097E-2</v>
      </c>
      <c r="H250" s="112">
        <f t="shared" si="26"/>
        <v>0.56962892282097832</v>
      </c>
      <c r="I250" s="81">
        <v>1</v>
      </c>
      <c r="J250" s="299">
        <v>1729</v>
      </c>
      <c r="K250" s="18">
        <v>319</v>
      </c>
      <c r="L250" s="319">
        <f t="shared" si="32"/>
        <v>5.2005216824258231E-2</v>
      </c>
      <c r="M250" s="112">
        <f t="shared" si="27"/>
        <v>4.8724137713795232E-2</v>
      </c>
      <c r="N250" s="300">
        <v>241.1</v>
      </c>
      <c r="O250" s="433">
        <f t="shared" si="28"/>
        <v>25.441725425134798</v>
      </c>
      <c r="P250" s="112">
        <f t="shared" si="29"/>
        <v>0.71341553442682859</v>
      </c>
      <c r="Q250" s="81">
        <v>0</v>
      </c>
      <c r="R250" s="81"/>
      <c r="S250" s="18">
        <v>2214</v>
      </c>
      <c r="T250" s="18">
        <v>323</v>
      </c>
      <c r="U250" s="417">
        <f t="shared" si="30"/>
        <v>0.14588979223125564</v>
      </c>
      <c r="V250" s="431">
        <f t="shared" si="31"/>
        <v>9.0428558501770645E-2</v>
      </c>
      <c r="X250" s="125">
        <v>5260323.032155605</v>
      </c>
      <c r="Y250" s="247">
        <v>319885.20404205431</v>
      </c>
      <c r="Z250" s="247">
        <v>121188.21120000001</v>
      </c>
      <c r="AA250" s="247">
        <v>453833.45280000003</v>
      </c>
      <c r="AB250" s="247">
        <v>592514.44017134514</v>
      </c>
      <c r="AC250" s="247">
        <v>174474.74371150398</v>
      </c>
      <c r="AD250" s="247">
        <v>0</v>
      </c>
      <c r="AE250" s="196">
        <v>0</v>
      </c>
      <c r="AF250" s="247">
        <v>224793.17411143472</v>
      </c>
      <c r="AG250" s="247">
        <v>1886689.2260363381</v>
      </c>
      <c r="AH250" s="71">
        <v>7147012.2581919432</v>
      </c>
    </row>
    <row r="251" spans="1:34" s="258" customFormat="1" x14ac:dyDescent="0.25">
      <c r="A251" s="77">
        <v>758</v>
      </c>
      <c r="B251" s="82" t="s">
        <v>252</v>
      </c>
      <c r="C251" s="9">
        <f>INDEX(Lask_kust_IKÄRAKENNE!L$11:L$304,MATCH('Lask_kust_MUUT KRIT'!$A$14:$A$307,Lask_kust_IKÄRAKENNE!$A$11:$A$304,0),1,1)</f>
        <v>8444</v>
      </c>
      <c r="D251" s="219">
        <v>1.2410374356608738</v>
      </c>
      <c r="E251" s="11">
        <v>363</v>
      </c>
      <c r="F251" s="11">
        <v>3990</v>
      </c>
      <c r="G251" s="429">
        <f t="shared" si="25"/>
        <v>9.097744360902256E-2</v>
      </c>
      <c r="H251" s="112">
        <f t="shared" si="26"/>
        <v>0.93251959893269054</v>
      </c>
      <c r="I251" s="81">
        <v>0</v>
      </c>
      <c r="J251" s="299">
        <v>15</v>
      </c>
      <c r="K251" s="18">
        <v>122</v>
      </c>
      <c r="L251" s="319">
        <f t="shared" si="32"/>
        <v>1.4448128848886783E-2</v>
      </c>
      <c r="M251" s="112">
        <f t="shared" si="27"/>
        <v>1.1167049738423786E-2</v>
      </c>
      <c r="N251" s="300">
        <v>11691.64</v>
      </c>
      <c r="O251" s="433">
        <f t="shared" si="28"/>
        <v>0.72222545340089161</v>
      </c>
      <c r="P251" s="112">
        <f t="shared" si="29"/>
        <v>25.131379758833031</v>
      </c>
      <c r="Q251" s="81">
        <v>0</v>
      </c>
      <c r="R251" s="81"/>
      <c r="S251" s="18">
        <v>2335</v>
      </c>
      <c r="T251" s="18">
        <v>230</v>
      </c>
      <c r="U251" s="417">
        <f t="shared" si="30"/>
        <v>9.8501070663811557E-2</v>
      </c>
      <c r="V251" s="431">
        <f t="shared" si="31"/>
        <v>4.3039836934326552E-2</v>
      </c>
      <c r="X251" s="125">
        <v>12344639.085716652</v>
      </c>
      <c r="Y251" s="247">
        <v>720882.5974196383</v>
      </c>
      <c r="Z251" s="247">
        <v>0</v>
      </c>
      <c r="AA251" s="247">
        <v>0</v>
      </c>
      <c r="AB251" s="247">
        <v>186938.03809697411</v>
      </c>
      <c r="AC251" s="247">
        <v>6733245.5999999996</v>
      </c>
      <c r="AD251" s="247">
        <v>0</v>
      </c>
      <c r="AE251" s="196">
        <v>0</v>
      </c>
      <c r="AF251" s="247">
        <v>147282.98652434771</v>
      </c>
      <c r="AG251" s="247">
        <v>7788349.2220409606</v>
      </c>
      <c r="AH251" s="71">
        <v>20132988.307757612</v>
      </c>
    </row>
    <row r="252" spans="1:34" s="258" customFormat="1" x14ac:dyDescent="0.25">
      <c r="A252" s="77">
        <v>759</v>
      </c>
      <c r="B252" s="82" t="s">
        <v>253</v>
      </c>
      <c r="C252" s="9">
        <f>INDEX(Lask_kust_IKÄRAKENNE!L$11:L$304,MATCH('Lask_kust_MUUT KRIT'!$A$14:$A$307,Lask_kust_IKÄRAKENNE!$A$11:$A$304,0),1,1)</f>
        <v>2085</v>
      </c>
      <c r="D252" s="219">
        <v>1.3449110318289745</v>
      </c>
      <c r="E252" s="11">
        <v>74</v>
      </c>
      <c r="F252" s="11">
        <v>875</v>
      </c>
      <c r="G252" s="429">
        <f t="shared" si="25"/>
        <v>8.4571428571428575E-2</v>
      </c>
      <c r="H252" s="112">
        <f t="shared" si="26"/>
        <v>0.86685788833015731</v>
      </c>
      <c r="I252" s="81">
        <v>0</v>
      </c>
      <c r="J252" s="299">
        <v>4</v>
      </c>
      <c r="K252" s="18">
        <v>14</v>
      </c>
      <c r="L252" s="319">
        <f t="shared" si="32"/>
        <v>6.71462829736211E-3</v>
      </c>
      <c r="M252" s="112">
        <f t="shared" si="27"/>
        <v>3.4335491868991135E-3</v>
      </c>
      <c r="N252" s="300">
        <v>551.95000000000005</v>
      </c>
      <c r="O252" s="433">
        <f t="shared" si="28"/>
        <v>3.7775160793550135</v>
      </c>
      <c r="P252" s="112">
        <f t="shared" si="29"/>
        <v>4.8048828276628432</v>
      </c>
      <c r="Q252" s="81">
        <v>0</v>
      </c>
      <c r="R252" s="81"/>
      <c r="S252" s="18">
        <v>514</v>
      </c>
      <c r="T252" s="18">
        <v>77</v>
      </c>
      <c r="U252" s="417">
        <f t="shared" si="30"/>
        <v>0.14980544747081712</v>
      </c>
      <c r="V252" s="431">
        <f t="shared" si="31"/>
        <v>9.4344213741332117E-2</v>
      </c>
      <c r="X252" s="125">
        <v>3303276.3326060991</v>
      </c>
      <c r="Y252" s="247">
        <v>165467.35072576499</v>
      </c>
      <c r="Z252" s="247">
        <v>0</v>
      </c>
      <c r="AA252" s="247">
        <v>0</v>
      </c>
      <c r="AB252" s="247">
        <v>14192.546893911775</v>
      </c>
      <c r="AC252" s="247">
        <v>399424.86433664314</v>
      </c>
      <c r="AD252" s="247">
        <v>0</v>
      </c>
      <c r="AE252" s="196">
        <v>0</v>
      </c>
      <c r="AF252" s="247">
        <v>79717.756686793553</v>
      </c>
      <c r="AG252" s="247">
        <v>658802.51864311344</v>
      </c>
      <c r="AH252" s="71">
        <v>3962078.8512492124</v>
      </c>
    </row>
    <row r="253" spans="1:34" s="258" customFormat="1" x14ac:dyDescent="0.25">
      <c r="A253" s="77">
        <v>761</v>
      </c>
      <c r="B253" s="82" t="s">
        <v>254</v>
      </c>
      <c r="C253" s="9">
        <f>INDEX(Lask_kust_IKÄRAKENNE!L$11:L$304,MATCH('Lask_kust_MUUT KRIT'!$A$14:$A$307,Lask_kust_IKÄRAKENNE!$A$11:$A$304,0),1,1)</f>
        <v>8828</v>
      </c>
      <c r="D253" s="219">
        <v>1.183836785430165</v>
      </c>
      <c r="E253" s="11">
        <v>284</v>
      </c>
      <c r="F253" s="11">
        <v>3796</v>
      </c>
      <c r="G253" s="429">
        <f t="shared" si="25"/>
        <v>7.4815595363540571E-2</v>
      </c>
      <c r="H253" s="112">
        <f t="shared" si="26"/>
        <v>0.76686051195441884</v>
      </c>
      <c r="I253" s="81">
        <v>0</v>
      </c>
      <c r="J253" s="299">
        <v>50</v>
      </c>
      <c r="K253" s="18">
        <v>266</v>
      </c>
      <c r="L253" s="319">
        <f t="shared" si="32"/>
        <v>3.0131400090620753E-2</v>
      </c>
      <c r="M253" s="112">
        <f t="shared" si="27"/>
        <v>2.6850320980157757E-2</v>
      </c>
      <c r="N253" s="300">
        <v>667.81</v>
      </c>
      <c r="O253" s="433">
        <f t="shared" si="28"/>
        <v>13.219328851020501</v>
      </c>
      <c r="P253" s="112">
        <f t="shared" si="29"/>
        <v>1.3730290202676967</v>
      </c>
      <c r="Q253" s="81">
        <v>0</v>
      </c>
      <c r="R253" s="81"/>
      <c r="S253" s="18">
        <v>2382</v>
      </c>
      <c r="T253" s="18">
        <v>419</v>
      </c>
      <c r="U253" s="417">
        <f t="shared" si="30"/>
        <v>0.17590260285474391</v>
      </c>
      <c r="V253" s="431">
        <f t="shared" si="31"/>
        <v>0.12044136912525891</v>
      </c>
      <c r="X253" s="125">
        <v>12311173.325013891</v>
      </c>
      <c r="Y253" s="247">
        <v>619779.27308730199</v>
      </c>
      <c r="Z253" s="247">
        <v>0</v>
      </c>
      <c r="AA253" s="247">
        <v>0</v>
      </c>
      <c r="AB253" s="247">
        <v>469918.79079110466</v>
      </c>
      <c r="AC253" s="247">
        <v>483268.26461210899</v>
      </c>
      <c r="AD253" s="247">
        <v>0</v>
      </c>
      <c r="AE253" s="196">
        <v>0</v>
      </c>
      <c r="AF253" s="247">
        <v>430895.29135402897</v>
      </c>
      <c r="AG253" s="247">
        <v>2003861.6198445447</v>
      </c>
      <c r="AH253" s="71">
        <v>14315034.944858436</v>
      </c>
    </row>
    <row r="254" spans="1:34" s="258" customFormat="1" x14ac:dyDescent="0.25">
      <c r="A254" s="77">
        <v>762</v>
      </c>
      <c r="B254" s="82" t="s">
        <v>255</v>
      </c>
      <c r="C254" s="9">
        <f>INDEX(Lask_kust_IKÄRAKENNE!L$11:L$304,MATCH('Lask_kust_MUUT KRIT'!$A$14:$A$307,Lask_kust_IKÄRAKENNE!$A$11:$A$304,0),1,1)</f>
        <v>3967</v>
      </c>
      <c r="D254" s="219">
        <v>1.8342107222567949</v>
      </c>
      <c r="E254" s="11">
        <v>190</v>
      </c>
      <c r="F254" s="11">
        <v>1742</v>
      </c>
      <c r="G254" s="429">
        <f t="shared" si="25"/>
        <v>0.10907003444316878</v>
      </c>
      <c r="H254" s="112">
        <f t="shared" si="26"/>
        <v>1.1179688144637157</v>
      </c>
      <c r="I254" s="81">
        <v>0</v>
      </c>
      <c r="J254" s="299">
        <v>3</v>
      </c>
      <c r="K254" s="18">
        <v>36</v>
      </c>
      <c r="L254" s="319">
        <f t="shared" si="32"/>
        <v>9.0748676581799848E-3</v>
      </c>
      <c r="M254" s="112">
        <f t="shared" si="27"/>
        <v>5.7937885477169883E-3</v>
      </c>
      <c r="N254" s="300">
        <v>1465.92</v>
      </c>
      <c r="O254" s="433">
        <f t="shared" si="28"/>
        <v>2.7061504038419559</v>
      </c>
      <c r="P254" s="112">
        <f t="shared" si="29"/>
        <v>6.7071372364021782</v>
      </c>
      <c r="Q254" s="81">
        <v>0</v>
      </c>
      <c r="R254" s="81"/>
      <c r="S254" s="18">
        <v>996</v>
      </c>
      <c r="T254" s="18">
        <v>141</v>
      </c>
      <c r="U254" s="417">
        <f t="shared" si="30"/>
        <v>0.14156626506024098</v>
      </c>
      <c r="V254" s="431">
        <f t="shared" si="31"/>
        <v>8.6105031330755977E-2</v>
      </c>
      <c r="X254" s="125">
        <v>8571497.8156570066</v>
      </c>
      <c r="Y254" s="247">
        <v>406022.62837279559</v>
      </c>
      <c r="Z254" s="247">
        <v>0</v>
      </c>
      <c r="AA254" s="247">
        <v>0</v>
      </c>
      <c r="AB254" s="247">
        <v>45565.469212541015</v>
      </c>
      <c r="AC254" s="247">
        <v>1060829.5989281125</v>
      </c>
      <c r="AD254" s="247">
        <v>0</v>
      </c>
      <c r="AE254" s="196">
        <v>0</v>
      </c>
      <c r="AF254" s="247">
        <v>138428.16746350427</v>
      </c>
      <c r="AG254" s="247">
        <v>1650845.8639769533</v>
      </c>
      <c r="AH254" s="71">
        <v>10222343.67963396</v>
      </c>
    </row>
    <row r="255" spans="1:34" s="258" customFormat="1" x14ac:dyDescent="0.25">
      <c r="A255" s="77">
        <v>765</v>
      </c>
      <c r="B255" s="82" t="s">
        <v>256</v>
      </c>
      <c r="C255" s="9">
        <f>INDEX(Lask_kust_IKÄRAKENNE!L$11:L$304,MATCH('Lask_kust_MUUT KRIT'!$A$14:$A$307,Lask_kust_IKÄRAKENNE!$A$11:$A$304,0),1,1)</f>
        <v>10389</v>
      </c>
      <c r="D255" s="219">
        <v>1.1549881163779501</v>
      </c>
      <c r="E255" s="11">
        <v>413</v>
      </c>
      <c r="F255" s="11">
        <v>4732</v>
      </c>
      <c r="G255" s="429">
        <f t="shared" si="25"/>
        <v>8.7278106508875741E-2</v>
      </c>
      <c r="H255" s="112">
        <f t="shared" si="26"/>
        <v>0.89460136104758459</v>
      </c>
      <c r="I255" s="81">
        <v>0</v>
      </c>
      <c r="J255" s="299">
        <v>17</v>
      </c>
      <c r="K255" s="18">
        <v>276</v>
      </c>
      <c r="L255" s="319">
        <f t="shared" si="32"/>
        <v>2.6566560785446145E-2</v>
      </c>
      <c r="M255" s="112">
        <f t="shared" si="27"/>
        <v>2.3285481674983149E-2</v>
      </c>
      <c r="N255" s="300">
        <v>2648.8</v>
      </c>
      <c r="O255" s="433">
        <f t="shared" si="28"/>
        <v>3.9221534279673813</v>
      </c>
      <c r="P255" s="112">
        <f t="shared" si="29"/>
        <v>4.6276930452257981</v>
      </c>
      <c r="Q255" s="81">
        <v>0</v>
      </c>
      <c r="R255" s="81"/>
      <c r="S255" s="18">
        <v>3024</v>
      </c>
      <c r="T255" s="18">
        <v>281</v>
      </c>
      <c r="U255" s="417">
        <f t="shared" si="30"/>
        <v>9.2923280423280422E-2</v>
      </c>
      <c r="V255" s="431">
        <f t="shared" si="31"/>
        <v>3.7462046693795416E-2</v>
      </c>
      <c r="X255" s="125">
        <v>14135024.075357517</v>
      </c>
      <c r="Y255" s="247">
        <v>850866.93957998324</v>
      </c>
      <c r="Z255" s="247">
        <v>0</v>
      </c>
      <c r="AA255" s="247">
        <v>0</v>
      </c>
      <c r="AB255" s="247">
        <v>479589.84390448418</v>
      </c>
      <c r="AC255" s="247">
        <v>1916834.0984779419</v>
      </c>
      <c r="AD255" s="247">
        <v>0</v>
      </c>
      <c r="AE255" s="196">
        <v>0</v>
      </c>
      <c r="AF255" s="247">
        <v>157724.43748905192</v>
      </c>
      <c r="AG255" s="247">
        <v>3405015.3194514611</v>
      </c>
      <c r="AH255" s="71">
        <v>17540039.394808978</v>
      </c>
    </row>
    <row r="256" spans="1:34" s="258" customFormat="1" x14ac:dyDescent="0.25">
      <c r="A256" s="77">
        <v>768</v>
      </c>
      <c r="B256" s="82" t="s">
        <v>257</v>
      </c>
      <c r="C256" s="9">
        <f>INDEX(Lask_kust_IKÄRAKENNE!L$11:L$304,MATCH('Lask_kust_MUUT KRIT'!$A$14:$A$307,Lask_kust_IKÄRAKENNE!$A$11:$A$304,0),1,1)</f>
        <v>2530</v>
      </c>
      <c r="D256" s="219">
        <v>1.5865873237475361</v>
      </c>
      <c r="E256" s="11">
        <v>116</v>
      </c>
      <c r="F256" s="11">
        <v>1060</v>
      </c>
      <c r="G256" s="429">
        <f t="shared" si="25"/>
        <v>0.10943396226415095</v>
      </c>
      <c r="H256" s="112">
        <f t="shared" si="26"/>
        <v>1.1216990778367029</v>
      </c>
      <c r="I256" s="81">
        <v>0</v>
      </c>
      <c r="J256" s="299">
        <v>4</v>
      </c>
      <c r="K256" s="18">
        <v>63</v>
      </c>
      <c r="L256" s="319">
        <f t="shared" si="32"/>
        <v>2.4901185770750987E-2</v>
      </c>
      <c r="M256" s="112">
        <f t="shared" si="27"/>
        <v>2.1620106660287991E-2</v>
      </c>
      <c r="N256" s="300">
        <v>584.53</v>
      </c>
      <c r="O256" s="433">
        <f t="shared" si="28"/>
        <v>4.3282637332557785</v>
      </c>
      <c r="P256" s="112">
        <f t="shared" si="29"/>
        <v>4.1934880264932719</v>
      </c>
      <c r="Q256" s="81">
        <v>1</v>
      </c>
      <c r="R256" s="81"/>
      <c r="S256" s="18">
        <v>547</v>
      </c>
      <c r="T256" s="18">
        <v>90</v>
      </c>
      <c r="U256" s="417">
        <f t="shared" si="30"/>
        <v>0.16453382084095064</v>
      </c>
      <c r="V256" s="431">
        <f t="shared" si="31"/>
        <v>0.10907258711146564</v>
      </c>
      <c r="X256" s="125">
        <v>4728569.6644577319</v>
      </c>
      <c r="Y256" s="247">
        <v>259809.62295715389</v>
      </c>
      <c r="Z256" s="247">
        <v>0</v>
      </c>
      <c r="AA256" s="247">
        <v>0</v>
      </c>
      <c r="AB256" s="247">
        <v>108439.96248997448</v>
      </c>
      <c r="AC256" s="247">
        <v>423001.75006920547</v>
      </c>
      <c r="AD256" s="247">
        <v>982829.10000000009</v>
      </c>
      <c r="AE256" s="196">
        <v>0</v>
      </c>
      <c r="AF256" s="247">
        <v>111832.97433156519</v>
      </c>
      <c r="AG256" s="247">
        <v>1885913.4098478991</v>
      </c>
      <c r="AH256" s="71">
        <v>6614483.0743056312</v>
      </c>
    </row>
    <row r="257" spans="1:34" s="258" customFormat="1" x14ac:dyDescent="0.25">
      <c r="A257" s="77">
        <v>777</v>
      </c>
      <c r="B257" s="82" t="s">
        <v>258</v>
      </c>
      <c r="C257" s="9">
        <f>INDEX(Lask_kust_IKÄRAKENNE!L$11:L$304,MATCH('Lask_kust_MUUT KRIT'!$A$14:$A$307,Lask_kust_IKÄRAKENNE!$A$11:$A$304,0),1,1)</f>
        <v>7862</v>
      </c>
      <c r="D257" s="219">
        <v>1.462725027555384</v>
      </c>
      <c r="E257" s="11">
        <v>471</v>
      </c>
      <c r="F257" s="11">
        <v>3317</v>
      </c>
      <c r="G257" s="429">
        <f t="shared" si="25"/>
        <v>0.14199577931866145</v>
      </c>
      <c r="H257" s="112">
        <f t="shared" si="26"/>
        <v>1.4554579896685627</v>
      </c>
      <c r="I257" s="81">
        <v>0</v>
      </c>
      <c r="J257" s="299">
        <v>7</v>
      </c>
      <c r="K257" s="18">
        <v>171</v>
      </c>
      <c r="L257" s="319">
        <f t="shared" si="32"/>
        <v>2.1750190791147289E-2</v>
      </c>
      <c r="M257" s="112">
        <f t="shared" si="27"/>
        <v>1.8469111680684294E-2</v>
      </c>
      <c r="N257" s="300">
        <v>5270.58</v>
      </c>
      <c r="O257" s="433">
        <f t="shared" si="28"/>
        <v>1.4916764378872913</v>
      </c>
      <c r="P257" s="112">
        <f t="shared" si="29"/>
        <v>12.167868097870029</v>
      </c>
      <c r="Q257" s="81">
        <v>0</v>
      </c>
      <c r="R257" s="81"/>
      <c r="S257" s="18">
        <v>1962</v>
      </c>
      <c r="T257" s="18">
        <v>230</v>
      </c>
      <c r="U257" s="417">
        <f t="shared" si="30"/>
        <v>0.11722731906218145</v>
      </c>
      <c r="V257" s="431">
        <f t="shared" si="31"/>
        <v>6.1766085332696445E-2</v>
      </c>
      <c r="X257" s="125">
        <v>13546934.228302425</v>
      </c>
      <c r="Y257" s="247">
        <v>1047589.3209375816</v>
      </c>
      <c r="Z257" s="247">
        <v>0</v>
      </c>
      <c r="AA257" s="247">
        <v>0</v>
      </c>
      <c r="AB257" s="247">
        <v>287865.78729493252</v>
      </c>
      <c r="AC257" s="247">
        <v>3814114.8681500573</v>
      </c>
      <c r="AD257" s="247">
        <v>0</v>
      </c>
      <c r="AE257" s="196">
        <v>0</v>
      </c>
      <c r="AF257" s="247">
        <v>196796.26725904236</v>
      </c>
      <c r="AG257" s="247">
        <v>5346366.243641614</v>
      </c>
      <c r="AH257" s="71">
        <v>18893300.471944038</v>
      </c>
    </row>
    <row r="258" spans="1:34" s="258" customFormat="1" x14ac:dyDescent="0.25">
      <c r="A258" s="77">
        <v>778</v>
      </c>
      <c r="B258" s="82" t="s">
        <v>259</v>
      </c>
      <c r="C258" s="9">
        <f>INDEX(Lask_kust_IKÄRAKENNE!L$11:L$304,MATCH('Lask_kust_MUUT KRIT'!$A$14:$A$307,Lask_kust_IKÄRAKENNE!$A$11:$A$304,0),1,1)</f>
        <v>7145</v>
      </c>
      <c r="D258" s="219">
        <v>1.7120180885546648</v>
      </c>
      <c r="E258" s="11">
        <v>273</v>
      </c>
      <c r="F258" s="11">
        <v>2949</v>
      </c>
      <c r="G258" s="429">
        <f t="shared" si="25"/>
        <v>9.2573753814852486E-2</v>
      </c>
      <c r="H258" s="112">
        <f t="shared" si="26"/>
        <v>0.94888179261346628</v>
      </c>
      <c r="I258" s="81">
        <v>0</v>
      </c>
      <c r="J258" s="299">
        <v>3</v>
      </c>
      <c r="K258" s="18">
        <v>169</v>
      </c>
      <c r="L258" s="319">
        <f t="shared" si="32"/>
        <v>2.3652904128761372E-2</v>
      </c>
      <c r="M258" s="112">
        <f t="shared" si="27"/>
        <v>2.0371825018298376E-2</v>
      </c>
      <c r="N258" s="300">
        <v>713.54</v>
      </c>
      <c r="O258" s="433">
        <f t="shared" si="28"/>
        <v>10.01345404602405</v>
      </c>
      <c r="P258" s="112">
        <f t="shared" si="29"/>
        <v>1.8126135155251486</v>
      </c>
      <c r="Q258" s="81">
        <v>0</v>
      </c>
      <c r="R258" s="81"/>
      <c r="S258" s="18">
        <v>1957</v>
      </c>
      <c r="T258" s="18">
        <v>272</v>
      </c>
      <c r="U258" s="417">
        <f t="shared" si="30"/>
        <v>0.13898824731732243</v>
      </c>
      <c r="V258" s="431">
        <f t="shared" si="31"/>
        <v>8.3527013587837429E-2</v>
      </c>
      <c r="X258" s="125">
        <v>14409730.967927787</v>
      </c>
      <c r="Y258" s="247">
        <v>620687.0653728355</v>
      </c>
      <c r="Z258" s="247">
        <v>0</v>
      </c>
      <c r="AA258" s="247">
        <v>0</v>
      </c>
      <c r="AB258" s="247">
        <v>288564.68187386077</v>
      </c>
      <c r="AC258" s="247">
        <v>516361.29667319189</v>
      </c>
      <c r="AD258" s="247">
        <v>0</v>
      </c>
      <c r="AE258" s="196">
        <v>0</v>
      </c>
      <c r="AF258" s="247">
        <v>241859.37552760696</v>
      </c>
      <c r="AG258" s="247">
        <v>1667472.4194474951</v>
      </c>
      <c r="AH258" s="71">
        <v>16077203.387375284</v>
      </c>
    </row>
    <row r="259" spans="1:34" s="258" customFormat="1" x14ac:dyDescent="0.25">
      <c r="A259" s="77">
        <v>781</v>
      </c>
      <c r="B259" s="82" t="s">
        <v>260</v>
      </c>
      <c r="C259" s="9">
        <f>INDEX(Lask_kust_IKÄRAKENNE!L$11:L$304,MATCH('Lask_kust_MUUT KRIT'!$A$14:$A$307,Lask_kust_IKÄRAKENNE!$A$11:$A$304,0),1,1)</f>
        <v>3753</v>
      </c>
      <c r="D259" s="219">
        <v>1.4708647857031905</v>
      </c>
      <c r="E259" s="11">
        <v>140</v>
      </c>
      <c r="F259" s="11">
        <v>1483</v>
      </c>
      <c r="G259" s="429">
        <f t="shared" si="25"/>
        <v>9.440323668240054E-2</v>
      </c>
      <c r="H259" s="112">
        <f t="shared" si="26"/>
        <v>0.96763400813220335</v>
      </c>
      <c r="I259" s="81">
        <v>0</v>
      </c>
      <c r="J259" s="299">
        <v>6</v>
      </c>
      <c r="K259" s="18">
        <v>61</v>
      </c>
      <c r="L259" s="319">
        <f t="shared" si="32"/>
        <v>1.6253663735678124E-2</v>
      </c>
      <c r="M259" s="112">
        <f t="shared" si="27"/>
        <v>1.2972584625215128E-2</v>
      </c>
      <c r="N259" s="300">
        <v>666.3</v>
      </c>
      <c r="O259" s="433">
        <f t="shared" si="28"/>
        <v>5.6325979288608741</v>
      </c>
      <c r="P259" s="112">
        <f t="shared" si="29"/>
        <v>3.2224068485186375</v>
      </c>
      <c r="Q259" s="81">
        <v>0</v>
      </c>
      <c r="R259" s="81"/>
      <c r="S259" s="18">
        <v>832</v>
      </c>
      <c r="T259" s="18">
        <v>146</v>
      </c>
      <c r="U259" s="417">
        <f t="shared" si="30"/>
        <v>0.17548076923076922</v>
      </c>
      <c r="V259" s="431">
        <f t="shared" si="31"/>
        <v>0.12001953550128422</v>
      </c>
      <c r="X259" s="125">
        <v>6502743.2269965187</v>
      </c>
      <c r="Y259" s="247">
        <v>332466.61109722056</v>
      </c>
      <c r="Z259" s="247">
        <v>0</v>
      </c>
      <c r="AA259" s="247">
        <v>0</v>
      </c>
      <c r="AB259" s="247">
        <v>96519.726409041206</v>
      </c>
      <c r="AC259" s="247">
        <v>482175.53602229402</v>
      </c>
      <c r="AD259" s="247">
        <v>0</v>
      </c>
      <c r="AE259" s="196">
        <v>0</v>
      </c>
      <c r="AF259" s="247">
        <v>182542.6059405609</v>
      </c>
      <c r="AG259" s="247">
        <v>1093704.4794691165</v>
      </c>
      <c r="AH259" s="71">
        <v>7596447.7064656354</v>
      </c>
    </row>
    <row r="260" spans="1:34" s="432" customFormat="1" x14ac:dyDescent="0.25">
      <c r="A260" s="82">
        <v>783</v>
      </c>
      <c r="B260" s="82" t="s">
        <v>261</v>
      </c>
      <c r="C260" s="9">
        <f>INDEX(Lask_kust_IKÄRAKENNE!L$11:L$304,MATCH('Lask_kust_MUUT KRIT'!$A$14:$A$307,Lask_kust_IKÄRAKENNE!$A$11:$A$304,0),1,1)</f>
        <v>6811</v>
      </c>
      <c r="D260" s="393">
        <v>0.98370631013780363</v>
      </c>
      <c r="E260" s="27">
        <v>174</v>
      </c>
      <c r="F260" s="27">
        <v>3131</v>
      </c>
      <c r="G260" s="429">
        <f t="shared" si="25"/>
        <v>5.5573299265410409E-2</v>
      </c>
      <c r="H260" s="112">
        <f t="shared" si="26"/>
        <v>0.56962680733323445</v>
      </c>
      <c r="I260" s="108">
        <v>0</v>
      </c>
      <c r="J260" s="196">
        <v>12</v>
      </c>
      <c r="K260" s="41">
        <v>129</v>
      </c>
      <c r="L260" s="319">
        <f t="shared" si="32"/>
        <v>1.8939950080751725E-2</v>
      </c>
      <c r="M260" s="112">
        <f t="shared" si="27"/>
        <v>1.565887097028873E-2</v>
      </c>
      <c r="N260" s="301">
        <v>406.75</v>
      </c>
      <c r="O260" s="433">
        <f t="shared" si="28"/>
        <v>16.744929317762754</v>
      </c>
      <c r="P260" s="112">
        <f t="shared" si="29"/>
        <v>1.0839414007952479</v>
      </c>
      <c r="Q260" s="108">
        <v>0</v>
      </c>
      <c r="R260" s="108"/>
      <c r="S260" s="41">
        <v>1888</v>
      </c>
      <c r="T260" s="41">
        <v>279</v>
      </c>
      <c r="U260" s="417">
        <f t="shared" si="30"/>
        <v>0.14777542372881355</v>
      </c>
      <c r="V260" s="431">
        <f t="shared" si="31"/>
        <v>9.2314189999328555E-2</v>
      </c>
      <c r="W260" s="258"/>
      <c r="X260" s="125">
        <v>7892627.8930946281</v>
      </c>
      <c r="Y260" s="247">
        <v>355189.11531355669</v>
      </c>
      <c r="Z260" s="247">
        <v>0</v>
      </c>
      <c r="AA260" s="247">
        <v>0</v>
      </c>
      <c r="AB260" s="247">
        <v>211437.65385344514</v>
      </c>
      <c r="AC260" s="247">
        <v>294349.24099815119</v>
      </c>
      <c r="AD260" s="247">
        <v>0</v>
      </c>
      <c r="AE260" s="196">
        <v>0</v>
      </c>
      <c r="AF260" s="247">
        <v>254808.01448110005</v>
      </c>
      <c r="AG260" s="247">
        <v>1115784.0246462531</v>
      </c>
      <c r="AH260" s="71">
        <v>9008411.9177408796</v>
      </c>
    </row>
    <row r="261" spans="1:34" s="258" customFormat="1" x14ac:dyDescent="0.25">
      <c r="A261" s="77">
        <v>785</v>
      </c>
      <c r="B261" s="82" t="s">
        <v>262</v>
      </c>
      <c r="C261" s="9">
        <f>INDEX(Lask_kust_IKÄRAKENNE!L$11:L$304,MATCH('Lask_kust_MUUT KRIT'!$A$14:$A$307,Lask_kust_IKÄRAKENNE!$A$11:$A$304,0),1,1)</f>
        <v>2869</v>
      </c>
      <c r="D261" s="219">
        <v>1.6760596338777953</v>
      </c>
      <c r="E261" s="11">
        <v>159</v>
      </c>
      <c r="F261" s="11">
        <v>1152</v>
      </c>
      <c r="G261" s="429">
        <f t="shared" si="25"/>
        <v>0.13802083333333334</v>
      </c>
      <c r="H261" s="112">
        <f t="shared" si="26"/>
        <v>1.414714758280935</v>
      </c>
      <c r="I261" s="81">
        <v>0</v>
      </c>
      <c r="J261" s="299">
        <v>1</v>
      </c>
      <c r="K261" s="18">
        <v>26</v>
      </c>
      <c r="L261" s="319">
        <f t="shared" si="32"/>
        <v>9.0623910770303243E-3</v>
      </c>
      <c r="M261" s="112">
        <f t="shared" si="27"/>
        <v>5.7813119665673278E-3</v>
      </c>
      <c r="N261" s="300">
        <v>1302.72</v>
      </c>
      <c r="O261" s="433">
        <f t="shared" si="28"/>
        <v>2.2023151559813314</v>
      </c>
      <c r="P261" s="112">
        <f t="shared" si="29"/>
        <v>8.2415643790207085</v>
      </c>
      <c r="Q261" s="81">
        <v>3</v>
      </c>
      <c r="R261" s="81">
        <v>81</v>
      </c>
      <c r="S261" s="18">
        <v>633</v>
      </c>
      <c r="T261" s="18">
        <v>73</v>
      </c>
      <c r="U261" s="417">
        <f t="shared" si="30"/>
        <v>0.11532385466034756</v>
      </c>
      <c r="V261" s="431">
        <f t="shared" si="31"/>
        <v>5.9862620930862552E-2</v>
      </c>
      <c r="X261" s="125">
        <v>5664548.5755433757</v>
      </c>
      <c r="Y261" s="247">
        <v>371584.66353005759</v>
      </c>
      <c r="Z261" s="247">
        <v>0</v>
      </c>
      <c r="AA261" s="247">
        <v>0</v>
      </c>
      <c r="AB261" s="247">
        <v>32882.736977761575</v>
      </c>
      <c r="AC261" s="247">
        <v>942728.07186997309</v>
      </c>
      <c r="AD261" s="247">
        <v>0</v>
      </c>
      <c r="AE261" s="196">
        <v>23018.58</v>
      </c>
      <c r="AF261" s="247">
        <v>69601.727000968254</v>
      </c>
      <c r="AG261" s="247">
        <v>1439815.7793787606</v>
      </c>
      <c r="AH261" s="71">
        <v>7104364.3549221363</v>
      </c>
    </row>
    <row r="262" spans="1:34" s="258" customFormat="1" x14ac:dyDescent="0.25">
      <c r="A262" s="77">
        <v>790</v>
      </c>
      <c r="B262" s="82" t="s">
        <v>263</v>
      </c>
      <c r="C262" s="9">
        <f>INDEX(Lask_kust_IKÄRAKENNE!L$11:L$304,MATCH('Lask_kust_MUUT KRIT'!$A$14:$A$307,Lask_kust_IKÄRAKENNE!$A$11:$A$304,0),1,1)</f>
        <v>24651</v>
      </c>
      <c r="D262" s="219">
        <v>1.2162839738224205</v>
      </c>
      <c r="E262" s="11">
        <v>688</v>
      </c>
      <c r="F262" s="11">
        <v>10643</v>
      </c>
      <c r="G262" s="429">
        <f t="shared" si="25"/>
        <v>6.4643427604998596E-2</v>
      </c>
      <c r="H262" s="112">
        <f t="shared" si="26"/>
        <v>0.662595702764607</v>
      </c>
      <c r="I262" s="81">
        <v>0</v>
      </c>
      <c r="J262" s="299">
        <v>35</v>
      </c>
      <c r="K262" s="18">
        <v>658</v>
      </c>
      <c r="L262" s="319">
        <f t="shared" si="32"/>
        <v>2.6692629102267655E-2</v>
      </c>
      <c r="M262" s="112">
        <f t="shared" si="27"/>
        <v>2.3411549991804659E-2</v>
      </c>
      <c r="N262" s="300">
        <v>1429.04</v>
      </c>
      <c r="O262" s="433">
        <f t="shared" si="28"/>
        <v>17.250041986228517</v>
      </c>
      <c r="P262" s="112">
        <f t="shared" si="29"/>
        <v>1.0522016210397374</v>
      </c>
      <c r="Q262" s="81">
        <v>0</v>
      </c>
      <c r="R262" s="81"/>
      <c r="S262" s="18">
        <v>6952</v>
      </c>
      <c r="T262" s="18">
        <v>954</v>
      </c>
      <c r="U262" s="417">
        <f t="shared" si="30"/>
        <v>0.13722669735327964</v>
      </c>
      <c r="V262" s="431">
        <f t="shared" si="31"/>
        <v>8.1765463623794638E-2</v>
      </c>
      <c r="X262" s="125">
        <v>35319521.929184459</v>
      </c>
      <c r="Y262" s="247">
        <v>1495345.3525332476</v>
      </c>
      <c r="Z262" s="247">
        <v>0</v>
      </c>
      <c r="AA262" s="247">
        <v>0</v>
      </c>
      <c r="AB262" s="247">
        <v>1144130.8994349253</v>
      </c>
      <c r="AC262" s="247">
        <v>1034140.96952919</v>
      </c>
      <c r="AD262" s="247">
        <v>0</v>
      </c>
      <c r="AE262" s="196">
        <v>0</v>
      </c>
      <c r="AF262" s="247">
        <v>816842.23585040087</v>
      </c>
      <c r="AG262" s="247">
        <v>4490459.4573477637</v>
      </c>
      <c r="AH262" s="71">
        <v>39809981.386532225</v>
      </c>
    </row>
    <row r="263" spans="1:34" s="258" customFormat="1" x14ac:dyDescent="0.25">
      <c r="A263" s="77">
        <v>791</v>
      </c>
      <c r="B263" s="82" t="s">
        <v>264</v>
      </c>
      <c r="C263" s="9">
        <f>INDEX(Lask_kust_IKÄRAKENNE!L$11:L$304,MATCH('Lask_kust_MUUT KRIT'!$A$14:$A$307,Lask_kust_IKÄRAKENNE!$A$11:$A$304,0),1,1)</f>
        <v>5301</v>
      </c>
      <c r="D263" s="219">
        <v>1.5097170067772039</v>
      </c>
      <c r="E263" s="11">
        <v>231</v>
      </c>
      <c r="F263" s="11">
        <v>2320</v>
      </c>
      <c r="G263" s="429">
        <f t="shared" si="25"/>
        <v>9.9568965517241384E-2</v>
      </c>
      <c r="H263" s="112">
        <f t="shared" si="26"/>
        <v>1.0205827742237479</v>
      </c>
      <c r="I263" s="81">
        <v>0</v>
      </c>
      <c r="J263" s="299">
        <v>4</v>
      </c>
      <c r="K263" s="18">
        <v>44</v>
      </c>
      <c r="L263" s="319">
        <f t="shared" si="32"/>
        <v>8.3003206942086401E-3</v>
      </c>
      <c r="M263" s="112">
        <f t="shared" si="27"/>
        <v>5.0192415837456436E-3</v>
      </c>
      <c r="N263" s="300">
        <v>2172.94</v>
      </c>
      <c r="O263" s="433">
        <f t="shared" si="28"/>
        <v>2.4395519434498882</v>
      </c>
      <c r="P263" s="112">
        <f t="shared" si="29"/>
        <v>7.4401048068054845</v>
      </c>
      <c r="Q263" s="81">
        <v>0</v>
      </c>
      <c r="R263" s="81"/>
      <c r="S263" s="18">
        <v>1391</v>
      </c>
      <c r="T263" s="18">
        <v>184</v>
      </c>
      <c r="U263" s="417">
        <f t="shared" si="30"/>
        <v>0.13227893601725377</v>
      </c>
      <c r="V263" s="431">
        <f t="shared" si="31"/>
        <v>7.6817702287768769E-2</v>
      </c>
      <c r="X263" s="125">
        <v>9427545.6067467779</v>
      </c>
      <c r="Y263" s="247">
        <v>495295.50514795596</v>
      </c>
      <c r="Z263" s="247">
        <v>0</v>
      </c>
      <c r="AA263" s="247">
        <v>0</v>
      </c>
      <c r="AB263" s="247">
        <v>52748.110707254833</v>
      </c>
      <c r="AC263" s="247">
        <v>1572472.6238095211</v>
      </c>
      <c r="AD263" s="247">
        <v>0</v>
      </c>
      <c r="AE263" s="196">
        <v>0</v>
      </c>
      <c r="AF263" s="247">
        <v>165026.18389647733</v>
      </c>
      <c r="AG263" s="247">
        <v>2285542.4235612093</v>
      </c>
      <c r="AH263" s="71">
        <v>11713088.03030799</v>
      </c>
    </row>
    <row r="264" spans="1:34" s="258" customFormat="1" x14ac:dyDescent="0.25">
      <c r="A264" s="77">
        <v>831</v>
      </c>
      <c r="B264" s="82" t="s">
        <v>265</v>
      </c>
      <c r="C264" s="9">
        <f>INDEX(Lask_kust_IKÄRAKENNE!L$11:L$304,MATCH('Lask_kust_MUUT KRIT'!$A$14:$A$307,Lask_kust_IKÄRAKENNE!$A$11:$A$304,0),1,1)</f>
        <v>4715</v>
      </c>
      <c r="D264" s="219">
        <v>0.80236115434040822</v>
      </c>
      <c r="E264" s="11">
        <v>183</v>
      </c>
      <c r="F264" s="11">
        <v>2259</v>
      </c>
      <c r="G264" s="429">
        <f t="shared" si="25"/>
        <v>8.1009296148738377E-2</v>
      </c>
      <c r="H264" s="112">
        <f t="shared" si="26"/>
        <v>0.83034599959840172</v>
      </c>
      <c r="I264" s="81">
        <v>0</v>
      </c>
      <c r="J264" s="299">
        <v>9</v>
      </c>
      <c r="K264" s="18">
        <v>188</v>
      </c>
      <c r="L264" s="319">
        <f t="shared" si="32"/>
        <v>3.9872746553552489E-2</v>
      </c>
      <c r="M264" s="112">
        <f t="shared" si="27"/>
        <v>3.659166744308949E-2</v>
      </c>
      <c r="N264" s="300">
        <v>344.84</v>
      </c>
      <c r="O264" s="433">
        <f t="shared" si="28"/>
        <v>13.673007771720219</v>
      </c>
      <c r="P264" s="112">
        <f t="shared" si="29"/>
        <v>1.3274710615212086</v>
      </c>
      <c r="Q264" s="81">
        <v>3</v>
      </c>
      <c r="R264" s="81">
        <v>2114</v>
      </c>
      <c r="S264" s="18">
        <v>1433</v>
      </c>
      <c r="T264" s="18">
        <v>126</v>
      </c>
      <c r="U264" s="417">
        <f t="shared" si="30"/>
        <v>8.7927424982554084E-2</v>
      </c>
      <c r="V264" s="431">
        <f t="shared" si="31"/>
        <v>3.2466191253069078E-2</v>
      </c>
      <c r="X264" s="125">
        <v>4456530.4887182992</v>
      </c>
      <c r="Y264" s="247">
        <v>358425.70108114678</v>
      </c>
      <c r="Z264" s="247">
        <v>0</v>
      </c>
      <c r="AA264" s="247">
        <v>0</v>
      </c>
      <c r="AB264" s="247">
        <v>342038.428731316</v>
      </c>
      <c r="AC264" s="247">
        <v>249547.36881574051</v>
      </c>
      <c r="AD264" s="247">
        <v>0</v>
      </c>
      <c r="AE264" s="196">
        <v>600756.52</v>
      </c>
      <c r="AF264" s="247">
        <v>62036.427465936518</v>
      </c>
      <c r="AG264" s="247">
        <v>1612804.4460941399</v>
      </c>
      <c r="AH264" s="71">
        <v>6069334.9348124377</v>
      </c>
    </row>
    <row r="265" spans="1:34" s="258" customFormat="1" x14ac:dyDescent="0.25">
      <c r="A265" s="77">
        <v>832</v>
      </c>
      <c r="B265" s="82" t="s">
        <v>266</v>
      </c>
      <c r="C265" s="9">
        <f>INDEX(Lask_kust_IKÄRAKENNE!L$11:L$304,MATCH('Lask_kust_MUUT KRIT'!$A$14:$A$307,Lask_kust_IKÄRAKENNE!$A$11:$A$304,0),1,1)</f>
        <v>4024</v>
      </c>
      <c r="D265" s="219">
        <v>1.5475886164867259</v>
      </c>
      <c r="E265" s="11">
        <v>227</v>
      </c>
      <c r="F265" s="11">
        <v>1687</v>
      </c>
      <c r="G265" s="429">
        <f t="shared" si="25"/>
        <v>0.13455838767042086</v>
      </c>
      <c r="H265" s="112">
        <f t="shared" si="26"/>
        <v>1.3792246597156113</v>
      </c>
      <c r="I265" s="81">
        <v>0</v>
      </c>
      <c r="J265" s="299">
        <v>1</v>
      </c>
      <c r="K265" s="18">
        <v>60</v>
      </c>
      <c r="L265" s="319">
        <f t="shared" si="32"/>
        <v>1.4910536779324055E-2</v>
      </c>
      <c r="M265" s="112">
        <f t="shared" si="27"/>
        <v>1.162945766886106E-2</v>
      </c>
      <c r="N265" s="300">
        <v>2437.85</v>
      </c>
      <c r="O265" s="433">
        <f t="shared" si="28"/>
        <v>1.6506347806468815</v>
      </c>
      <c r="P265" s="112">
        <f t="shared" si="29"/>
        <v>10.996086083803474</v>
      </c>
      <c r="Q265" s="81">
        <v>0</v>
      </c>
      <c r="R265" s="81"/>
      <c r="S265" s="18">
        <v>964</v>
      </c>
      <c r="T265" s="18">
        <v>129</v>
      </c>
      <c r="U265" s="417">
        <f t="shared" si="30"/>
        <v>0.13381742738589211</v>
      </c>
      <c r="V265" s="431">
        <f t="shared" si="31"/>
        <v>7.8356193656407114E-2</v>
      </c>
      <c r="X265" s="125">
        <v>7335990.9862507647</v>
      </c>
      <c r="Y265" s="247">
        <v>508102.50281018397</v>
      </c>
      <c r="Z265" s="247">
        <v>0</v>
      </c>
      <c r="AA265" s="247">
        <v>0</v>
      </c>
      <c r="AB265" s="247">
        <v>92774.460940576013</v>
      </c>
      <c r="AC265" s="247">
        <v>1764177.7434968478</v>
      </c>
      <c r="AD265" s="247">
        <v>0</v>
      </c>
      <c r="AE265" s="196">
        <v>0</v>
      </c>
      <c r="AF265" s="247">
        <v>127780.63530977088</v>
      </c>
      <c r="AG265" s="247">
        <v>2492835.3425573786</v>
      </c>
      <c r="AH265" s="71">
        <v>9828826.3288081437</v>
      </c>
    </row>
    <row r="266" spans="1:34" s="258" customFormat="1" x14ac:dyDescent="0.25">
      <c r="A266" s="77">
        <v>833</v>
      </c>
      <c r="B266" s="82" t="s">
        <v>267</v>
      </c>
      <c r="C266" s="9">
        <f>INDEX(Lask_kust_IKÄRAKENNE!L$11:L$304,MATCH('Lask_kust_MUUT KRIT'!$A$14:$A$307,Lask_kust_IKÄRAKENNE!$A$11:$A$304,0),1,1)</f>
        <v>1662</v>
      </c>
      <c r="D266" s="219">
        <v>1.1954498602476316</v>
      </c>
      <c r="E266" s="11">
        <v>52</v>
      </c>
      <c r="F266" s="11">
        <v>714</v>
      </c>
      <c r="G266" s="429">
        <f t="shared" si="25"/>
        <v>7.2829131652661069E-2</v>
      </c>
      <c r="H266" s="112">
        <f t="shared" si="26"/>
        <v>0.74649924140779311</v>
      </c>
      <c r="I266" s="81">
        <v>0</v>
      </c>
      <c r="J266" s="299">
        <v>10</v>
      </c>
      <c r="K266" s="18">
        <v>76</v>
      </c>
      <c r="L266" s="319">
        <f t="shared" si="32"/>
        <v>4.5728038507821901E-2</v>
      </c>
      <c r="M266" s="112">
        <f t="shared" si="27"/>
        <v>4.2446959397358902E-2</v>
      </c>
      <c r="N266" s="300">
        <v>140.28</v>
      </c>
      <c r="O266" s="433">
        <f t="shared" si="28"/>
        <v>11.847733105218134</v>
      </c>
      <c r="P266" s="112">
        <f t="shared" si="29"/>
        <v>1.5319826991138992</v>
      </c>
      <c r="Q266" s="81">
        <v>3</v>
      </c>
      <c r="R266" s="81">
        <v>165</v>
      </c>
      <c r="S266" s="18">
        <v>453</v>
      </c>
      <c r="T266" s="18">
        <v>89</v>
      </c>
      <c r="U266" s="417">
        <f t="shared" si="30"/>
        <v>0.19646799116997793</v>
      </c>
      <c r="V266" s="431">
        <f t="shared" si="31"/>
        <v>0.14100675744049293</v>
      </c>
      <c r="X266" s="125">
        <v>2340494.7725877818</v>
      </c>
      <c r="Y266" s="247">
        <v>113584.41322556831</v>
      </c>
      <c r="Z266" s="247">
        <v>0</v>
      </c>
      <c r="AA266" s="247">
        <v>0</v>
      </c>
      <c r="AB266" s="247">
        <v>139858.41775428361</v>
      </c>
      <c r="AC266" s="247">
        <v>101515.20965512145</v>
      </c>
      <c r="AD266" s="247">
        <v>0</v>
      </c>
      <c r="AE266" s="196">
        <v>46889.700000000004</v>
      </c>
      <c r="AF266" s="247">
        <v>94973.990340795383</v>
      </c>
      <c r="AG266" s="247">
        <v>496821.73097576876</v>
      </c>
      <c r="AH266" s="71">
        <v>2837316.5035635508</v>
      </c>
    </row>
    <row r="267" spans="1:34" s="258" customFormat="1" x14ac:dyDescent="0.25">
      <c r="A267" s="77">
        <v>834</v>
      </c>
      <c r="B267" s="82" t="s">
        <v>268</v>
      </c>
      <c r="C267" s="9">
        <f>INDEX(Lask_kust_IKÄRAKENNE!L$11:L$304,MATCH('Lask_kust_MUUT KRIT'!$A$14:$A$307,Lask_kust_IKÄRAKENNE!$A$11:$A$304,0),1,1)</f>
        <v>6081</v>
      </c>
      <c r="D267" s="219">
        <v>1.0114617802573236</v>
      </c>
      <c r="E267" s="11">
        <v>199</v>
      </c>
      <c r="F267" s="11">
        <v>2893</v>
      </c>
      <c r="G267" s="429">
        <f t="shared" si="25"/>
        <v>6.878672658140339E-2</v>
      </c>
      <c r="H267" s="112">
        <f t="shared" si="26"/>
        <v>0.70506455379475452</v>
      </c>
      <c r="I267" s="81">
        <v>0</v>
      </c>
      <c r="J267" s="299">
        <v>13</v>
      </c>
      <c r="K267" s="18">
        <v>91</v>
      </c>
      <c r="L267" s="319">
        <f t="shared" si="32"/>
        <v>1.4964643973030751E-2</v>
      </c>
      <c r="M267" s="112">
        <f t="shared" si="27"/>
        <v>1.1683564862567754E-2</v>
      </c>
      <c r="N267" s="300">
        <v>640.53</v>
      </c>
      <c r="O267" s="433">
        <f t="shared" si="28"/>
        <v>9.4937005292492156</v>
      </c>
      <c r="P267" s="112">
        <f t="shared" si="29"/>
        <v>1.9118490292582002</v>
      </c>
      <c r="Q267" s="81">
        <v>0</v>
      </c>
      <c r="R267" s="81"/>
      <c r="S267" s="18">
        <v>1740</v>
      </c>
      <c r="T267" s="18">
        <v>221</v>
      </c>
      <c r="U267" s="417">
        <f t="shared" si="30"/>
        <v>0.12701149425287356</v>
      </c>
      <c r="V267" s="431">
        <f t="shared" si="31"/>
        <v>7.1550260523388559E-2</v>
      </c>
      <c r="X267" s="125">
        <v>7245523.5230073566</v>
      </c>
      <c r="Y267" s="247">
        <v>392520.40085135133</v>
      </c>
      <c r="Z267" s="247">
        <v>0</v>
      </c>
      <c r="AA267" s="247">
        <v>0</v>
      </c>
      <c r="AB267" s="247">
        <v>140851.46961720742</v>
      </c>
      <c r="AC267" s="247">
        <v>463526.78386366507</v>
      </c>
      <c r="AD267" s="247">
        <v>0</v>
      </c>
      <c r="AE267" s="196">
        <v>0</v>
      </c>
      <c r="AF267" s="247">
        <v>176327.46462320705</v>
      </c>
      <c r="AG267" s="247">
        <v>1173226.1189554308</v>
      </c>
      <c r="AH267" s="71">
        <v>8418749.6419627871</v>
      </c>
    </row>
    <row r="268" spans="1:34" s="258" customFormat="1" x14ac:dyDescent="0.25">
      <c r="A268" s="77">
        <v>837</v>
      </c>
      <c r="B268" s="82" t="s">
        <v>269</v>
      </c>
      <c r="C268" s="9">
        <f>INDEX(Lask_kust_IKÄRAKENNE!L$11:L$304,MATCH('Lask_kust_MUUT KRIT'!$A$14:$A$307,Lask_kust_IKÄRAKENNE!$A$11:$A$304,0),1,1)</f>
        <v>235239</v>
      </c>
      <c r="D268" s="219">
        <v>0.90695831104233282</v>
      </c>
      <c r="E268" s="11">
        <v>13680</v>
      </c>
      <c r="F268" s="11">
        <v>116490</v>
      </c>
      <c r="G268" s="429">
        <f t="shared" si="25"/>
        <v>0.11743497295905228</v>
      </c>
      <c r="H268" s="112">
        <f t="shared" si="26"/>
        <v>1.203709507986068</v>
      </c>
      <c r="I268" s="81">
        <v>0</v>
      </c>
      <c r="J268" s="299">
        <v>1268</v>
      </c>
      <c r="K268" s="18">
        <v>18030</v>
      </c>
      <c r="L268" s="319">
        <f t="shared" si="32"/>
        <v>7.6645454197645804E-2</v>
      </c>
      <c r="M268" s="112">
        <f t="shared" si="27"/>
        <v>7.3364375087182812E-2</v>
      </c>
      <c r="N268" s="300">
        <v>524.95000000000005</v>
      </c>
      <c r="O268" s="433">
        <f t="shared" si="28"/>
        <v>448.11696352033522</v>
      </c>
      <c r="P268" s="112">
        <f t="shared" si="29"/>
        <v>4.0503983599115674E-2</v>
      </c>
      <c r="Q268" s="81">
        <v>0</v>
      </c>
      <c r="R268" s="81"/>
      <c r="S268" s="18">
        <v>75082</v>
      </c>
      <c r="T268" s="18">
        <v>8125</v>
      </c>
      <c r="U268" s="417">
        <f t="shared" si="30"/>
        <v>0.10821501824671692</v>
      </c>
      <c r="V268" s="431">
        <f t="shared" si="31"/>
        <v>5.2753784517231915E-2</v>
      </c>
      <c r="X268" s="125">
        <v>251328616.10265648</v>
      </c>
      <c r="Y268" s="247">
        <v>25923244.987893276</v>
      </c>
      <c r="Z268" s="247">
        <v>0</v>
      </c>
      <c r="AA268" s="247">
        <v>0</v>
      </c>
      <c r="AB268" s="247">
        <v>34214134.041600436</v>
      </c>
      <c r="AC268" s="247">
        <v>379886.00875717151</v>
      </c>
      <c r="AD268" s="247">
        <v>0</v>
      </c>
      <c r="AE268" s="196">
        <v>0</v>
      </c>
      <c r="AF268" s="247">
        <v>5029174.2783540655</v>
      </c>
      <c r="AG268" s="247">
        <v>65546439.31660495</v>
      </c>
      <c r="AH268" s="71">
        <v>316875055.4192614</v>
      </c>
    </row>
    <row r="269" spans="1:34" s="258" customFormat="1" x14ac:dyDescent="0.25">
      <c r="A269" s="77">
        <v>844</v>
      </c>
      <c r="B269" s="82" t="s">
        <v>270</v>
      </c>
      <c r="C269" s="9">
        <f>INDEX(Lask_kust_IKÄRAKENNE!L$11:L$304,MATCH('Lask_kust_MUUT KRIT'!$A$14:$A$307,Lask_kust_IKÄRAKENNE!$A$11:$A$304,0),1,1)</f>
        <v>1567</v>
      </c>
      <c r="D269" s="219">
        <v>2.086808726709334</v>
      </c>
      <c r="E269" s="11">
        <v>71</v>
      </c>
      <c r="F269" s="11">
        <v>653</v>
      </c>
      <c r="G269" s="429">
        <f t="shared" si="25"/>
        <v>0.10872894333843798</v>
      </c>
      <c r="H269" s="112">
        <f t="shared" si="26"/>
        <v>1.1144726276336041</v>
      </c>
      <c r="I269" s="81">
        <v>0</v>
      </c>
      <c r="J269" s="299">
        <v>1</v>
      </c>
      <c r="K269" s="18">
        <v>25</v>
      </c>
      <c r="L269" s="319">
        <f t="shared" si="32"/>
        <v>1.5954052329291639E-2</v>
      </c>
      <c r="M269" s="112">
        <f t="shared" si="27"/>
        <v>1.2672973218828643E-2</v>
      </c>
      <c r="N269" s="300">
        <v>347.75</v>
      </c>
      <c r="O269" s="433">
        <f t="shared" si="28"/>
        <v>4.506110711718188</v>
      </c>
      <c r="P269" s="112">
        <f t="shared" si="29"/>
        <v>4.0279796263577259</v>
      </c>
      <c r="Q269" s="81">
        <v>3</v>
      </c>
      <c r="R269" s="81">
        <v>172</v>
      </c>
      <c r="S269" s="18">
        <v>361</v>
      </c>
      <c r="T269" s="18">
        <v>49</v>
      </c>
      <c r="U269" s="417">
        <f t="shared" si="30"/>
        <v>0.13573407202216067</v>
      </c>
      <c r="V269" s="431">
        <f t="shared" si="31"/>
        <v>8.0272838292675674E-2</v>
      </c>
      <c r="X269" s="125">
        <v>3852094.4856596543</v>
      </c>
      <c r="Y269" s="247">
        <v>159880.96151679507</v>
      </c>
      <c r="Z269" s="247">
        <v>0</v>
      </c>
      <c r="AA269" s="247">
        <v>0</v>
      </c>
      <c r="AB269" s="247">
        <v>39369.374874225301</v>
      </c>
      <c r="AC269" s="247">
        <v>251653.22325041689</v>
      </c>
      <c r="AD269" s="247">
        <v>0</v>
      </c>
      <c r="AE269" s="196">
        <v>48878.96</v>
      </c>
      <c r="AF269" s="247">
        <v>50976.657489649428</v>
      </c>
      <c r="AG269" s="247">
        <v>550759.1771310867</v>
      </c>
      <c r="AH269" s="71">
        <v>4402853.6627907408</v>
      </c>
    </row>
    <row r="270" spans="1:34" s="258" customFormat="1" x14ac:dyDescent="0.25">
      <c r="A270" s="77">
        <v>845</v>
      </c>
      <c r="B270" s="82" t="s">
        <v>271</v>
      </c>
      <c r="C270" s="9">
        <f>INDEX(Lask_kust_IKÄRAKENNE!L$11:L$304,MATCH('Lask_kust_MUUT KRIT'!$A$14:$A$307,Lask_kust_IKÄRAKENNE!$A$11:$A$304,0),1,1)</f>
        <v>3062</v>
      </c>
      <c r="D270" s="219">
        <v>1.1574333378298567</v>
      </c>
      <c r="E270" s="11">
        <v>156</v>
      </c>
      <c r="F270" s="11">
        <v>1257</v>
      </c>
      <c r="G270" s="429">
        <f t="shared" si="25"/>
        <v>0.12410501193317422</v>
      </c>
      <c r="H270" s="112">
        <f t="shared" si="26"/>
        <v>1.2720774662653085</v>
      </c>
      <c r="I270" s="81">
        <v>0</v>
      </c>
      <c r="J270" s="299">
        <v>9</v>
      </c>
      <c r="K270" s="18">
        <v>54</v>
      </c>
      <c r="L270" s="319">
        <f t="shared" si="32"/>
        <v>1.7635532331809273E-2</v>
      </c>
      <c r="M270" s="112">
        <f t="shared" si="27"/>
        <v>1.4354453221346278E-2</v>
      </c>
      <c r="N270" s="300">
        <v>1559.74</v>
      </c>
      <c r="O270" s="433">
        <f t="shared" si="28"/>
        <v>1.9631477041045302</v>
      </c>
      <c r="P270" s="112">
        <f t="shared" si="29"/>
        <v>9.2456222743526837</v>
      </c>
      <c r="Q270" s="81">
        <v>0</v>
      </c>
      <c r="R270" s="81"/>
      <c r="S270" s="18">
        <v>736</v>
      </c>
      <c r="T270" s="18">
        <v>95</v>
      </c>
      <c r="U270" s="417">
        <f t="shared" si="30"/>
        <v>0.12907608695652173</v>
      </c>
      <c r="V270" s="431">
        <f t="shared" si="31"/>
        <v>7.3614853227036731E-2</v>
      </c>
      <c r="X270" s="125">
        <v>4174903.7171524549</v>
      </c>
      <c r="Y270" s="247">
        <v>356596.51501603547</v>
      </c>
      <c r="Z270" s="247">
        <v>0</v>
      </c>
      <c r="AA270" s="247">
        <v>0</v>
      </c>
      <c r="AB270" s="247">
        <v>87137.048618301123</v>
      </c>
      <c r="AC270" s="247">
        <v>1128723.5037601879</v>
      </c>
      <c r="AD270" s="247">
        <v>0</v>
      </c>
      <c r="AE270" s="196">
        <v>0</v>
      </c>
      <c r="AF270" s="247">
        <v>91349.121892331634</v>
      </c>
      <c r="AG270" s="247">
        <v>1663806.189286856</v>
      </c>
      <c r="AH270" s="71">
        <v>5838709.9064393099</v>
      </c>
    </row>
    <row r="271" spans="1:34" s="258" customFormat="1" x14ac:dyDescent="0.25">
      <c r="A271" s="77">
        <v>846</v>
      </c>
      <c r="B271" s="82" t="s">
        <v>272</v>
      </c>
      <c r="C271" s="9">
        <f>INDEX(Lask_kust_IKÄRAKENNE!L$11:L$304,MATCH('Lask_kust_MUUT KRIT'!$A$14:$A$307,Lask_kust_IKÄRAKENNE!$A$11:$A$304,0),1,1)</f>
        <v>5158</v>
      </c>
      <c r="D271" s="219">
        <v>1.4538773508159211</v>
      </c>
      <c r="E271" s="11">
        <v>144</v>
      </c>
      <c r="F271" s="11">
        <v>2167</v>
      </c>
      <c r="G271" s="429">
        <f t="shared" ref="G271:G307" si="33">E271/F271</f>
        <v>6.6451315182279647E-2</v>
      </c>
      <c r="H271" s="112">
        <f t="shared" ref="H271:H307" si="34">G271/$G$12</f>
        <v>0.68112656636775093</v>
      </c>
      <c r="I271" s="81">
        <v>0</v>
      </c>
      <c r="J271" s="299">
        <v>38</v>
      </c>
      <c r="K271" s="18">
        <v>60</v>
      </c>
      <c r="L271" s="319">
        <f t="shared" si="32"/>
        <v>1.1632415664986429E-2</v>
      </c>
      <c r="M271" s="112">
        <f t="shared" ref="M271:M307" si="35">L271-$L$10</f>
        <v>8.3513365545234315E-3</v>
      </c>
      <c r="N271" s="300">
        <v>554.66999999999996</v>
      </c>
      <c r="O271" s="433">
        <f t="shared" ref="O271:O307" si="36">C271/N271</f>
        <v>9.2992229614004724</v>
      </c>
      <c r="P271" s="112">
        <f t="shared" ref="P271:P307" si="37">$O$12/O271</f>
        <v>1.9518321279372453</v>
      </c>
      <c r="Q271" s="81">
        <v>0</v>
      </c>
      <c r="R271" s="81"/>
      <c r="S271" s="18">
        <v>1273</v>
      </c>
      <c r="T271" s="18">
        <v>176</v>
      </c>
      <c r="U271" s="417">
        <f t="shared" ref="U271:U307" si="38">T271/S271</f>
        <v>0.13825608798114689</v>
      </c>
      <c r="V271" s="431">
        <f t="shared" ref="V271:V307" si="39">U271-$U$11</f>
        <v>8.2794854251661887E-2</v>
      </c>
      <c r="X271" s="125">
        <v>8833939.0643490385</v>
      </c>
      <c r="Y271" s="247">
        <v>321638.11342469085</v>
      </c>
      <c r="Z271" s="247">
        <v>0</v>
      </c>
      <c r="AA271" s="247">
        <v>0</v>
      </c>
      <c r="AB271" s="247">
        <v>85398.123740430179</v>
      </c>
      <c r="AC271" s="247">
        <v>401393.22312094533</v>
      </c>
      <c r="AD271" s="247">
        <v>0</v>
      </c>
      <c r="AE271" s="196">
        <v>0</v>
      </c>
      <c r="AF271" s="247">
        <v>173068.65710631898</v>
      </c>
      <c r="AG271" s="247">
        <v>981498.11739238538</v>
      </c>
      <c r="AH271" s="71">
        <v>9815437.1817414239</v>
      </c>
    </row>
    <row r="272" spans="1:34" s="258" customFormat="1" x14ac:dyDescent="0.25">
      <c r="A272" s="77">
        <v>848</v>
      </c>
      <c r="B272" s="82" t="s">
        <v>273</v>
      </c>
      <c r="C272" s="9">
        <f>INDEX(Lask_kust_IKÄRAKENNE!L$11:L$304,MATCH('Lask_kust_MUUT KRIT'!$A$14:$A$307,Lask_kust_IKÄRAKENNE!$A$11:$A$304,0),1,1)</f>
        <v>4482</v>
      </c>
      <c r="D272" s="219">
        <v>1.5979528998350054</v>
      </c>
      <c r="E272" s="11">
        <v>306</v>
      </c>
      <c r="F272" s="11">
        <v>1918</v>
      </c>
      <c r="G272" s="429">
        <f t="shared" si="33"/>
        <v>0.15954118873826903</v>
      </c>
      <c r="H272" s="112">
        <f t="shared" si="34"/>
        <v>1.6352985908773188</v>
      </c>
      <c r="I272" s="81">
        <v>0</v>
      </c>
      <c r="J272" s="299">
        <v>1</v>
      </c>
      <c r="K272" s="18">
        <v>214</v>
      </c>
      <c r="L272" s="319">
        <f t="shared" si="32"/>
        <v>4.7746541722445336E-2</v>
      </c>
      <c r="M272" s="112">
        <f t="shared" si="35"/>
        <v>4.4465462611982337E-2</v>
      </c>
      <c r="N272" s="300">
        <v>837.76</v>
      </c>
      <c r="O272" s="433">
        <f t="shared" si="36"/>
        <v>5.3499809014514899</v>
      </c>
      <c r="P272" s="112">
        <f t="shared" si="37"/>
        <v>3.3926330720150428</v>
      </c>
      <c r="Q272" s="81">
        <v>0</v>
      </c>
      <c r="R272" s="81"/>
      <c r="S272" s="18">
        <v>1195</v>
      </c>
      <c r="T272" s="18">
        <v>180</v>
      </c>
      <c r="U272" s="417">
        <f t="shared" si="38"/>
        <v>0.15062761506276151</v>
      </c>
      <c r="V272" s="431">
        <f t="shared" si="39"/>
        <v>9.5166381333276512E-2</v>
      </c>
      <c r="X272" s="125">
        <v>8436865.3287372626</v>
      </c>
      <c r="Y272" s="247">
        <v>671007.32842877659</v>
      </c>
      <c r="Z272" s="247">
        <v>0</v>
      </c>
      <c r="AA272" s="247">
        <v>0</v>
      </c>
      <c r="AB272" s="247">
        <v>395098.76535180456</v>
      </c>
      <c r="AC272" s="247">
        <v>606254.50556511653</v>
      </c>
      <c r="AD272" s="247">
        <v>0</v>
      </c>
      <c r="AE272" s="196">
        <v>0</v>
      </c>
      <c r="AF272" s="247">
        <v>172857.86634747215</v>
      </c>
      <c r="AG272" s="247">
        <v>1845218.4656931697</v>
      </c>
      <c r="AH272" s="71">
        <v>10282083.794430431</v>
      </c>
    </row>
    <row r="273" spans="1:34" s="258" customFormat="1" x14ac:dyDescent="0.25">
      <c r="A273" s="77">
        <v>849</v>
      </c>
      <c r="B273" s="82" t="s">
        <v>274</v>
      </c>
      <c r="C273" s="9">
        <f>INDEX(Lask_kust_IKÄRAKENNE!L$11:L$304,MATCH('Lask_kust_MUUT KRIT'!$A$14:$A$307,Lask_kust_IKÄRAKENNE!$A$11:$A$304,0),1,1)</f>
        <v>3112</v>
      </c>
      <c r="D273" s="219">
        <v>1.1521657651192105</v>
      </c>
      <c r="E273" s="11">
        <v>93</v>
      </c>
      <c r="F273" s="11">
        <v>1296</v>
      </c>
      <c r="G273" s="429">
        <f t="shared" si="33"/>
        <v>7.1759259259259259E-2</v>
      </c>
      <c r="H273" s="112">
        <f t="shared" si="34"/>
        <v>0.73553303994480468</v>
      </c>
      <c r="I273" s="81">
        <v>0</v>
      </c>
      <c r="J273" s="299">
        <v>3</v>
      </c>
      <c r="K273" s="18">
        <v>35</v>
      </c>
      <c r="L273" s="319">
        <f t="shared" si="32"/>
        <v>1.1246786632390746E-2</v>
      </c>
      <c r="M273" s="112">
        <f t="shared" si="35"/>
        <v>7.96570752192775E-3</v>
      </c>
      <c r="N273" s="300">
        <v>608.82000000000005</v>
      </c>
      <c r="O273" s="433">
        <f t="shared" si="36"/>
        <v>5.111527216582898</v>
      </c>
      <c r="P273" s="112">
        <f t="shared" si="37"/>
        <v>3.5509000288659252</v>
      </c>
      <c r="Q273" s="81">
        <v>0</v>
      </c>
      <c r="R273" s="81"/>
      <c r="S273" s="18">
        <v>776</v>
      </c>
      <c r="T273" s="18">
        <v>96</v>
      </c>
      <c r="U273" s="417">
        <f t="shared" si="38"/>
        <v>0.12371134020618557</v>
      </c>
      <c r="V273" s="431">
        <f t="shared" si="39"/>
        <v>6.8250106476700573E-2</v>
      </c>
      <c r="X273" s="125">
        <v>4223765.9563180581</v>
      </c>
      <c r="Y273" s="247">
        <v>209556.01099921865</v>
      </c>
      <c r="Z273" s="247">
        <v>0</v>
      </c>
      <c r="AA273" s="247">
        <v>0</v>
      </c>
      <c r="AB273" s="247">
        <v>49144.503292016045</v>
      </c>
      <c r="AC273" s="247">
        <v>440579.4834775523</v>
      </c>
      <c r="AD273" s="247">
        <v>0</v>
      </c>
      <c r="AE273" s="196">
        <v>0</v>
      </c>
      <c r="AF273" s="247">
        <v>86074.926725126759</v>
      </c>
      <c r="AG273" s="247">
        <v>785354.92449391377</v>
      </c>
      <c r="AH273" s="71">
        <v>5009120.8808119716</v>
      </c>
    </row>
    <row r="274" spans="1:34" s="258" customFormat="1" x14ac:dyDescent="0.25">
      <c r="A274" s="77">
        <v>850</v>
      </c>
      <c r="B274" s="82" t="s">
        <v>275</v>
      </c>
      <c r="C274" s="9">
        <f>INDEX(Lask_kust_IKÄRAKENNE!L$11:L$304,MATCH('Lask_kust_MUUT KRIT'!$A$14:$A$307,Lask_kust_IKÄRAKENNE!$A$11:$A$304,0),1,1)</f>
        <v>2406</v>
      </c>
      <c r="D274" s="219">
        <v>1.0448757645699986</v>
      </c>
      <c r="E274" s="11">
        <v>88</v>
      </c>
      <c r="F274" s="11">
        <v>1054</v>
      </c>
      <c r="G274" s="429">
        <f t="shared" si="33"/>
        <v>8.3491461100569264E-2</v>
      </c>
      <c r="H274" s="112">
        <f t="shared" si="34"/>
        <v>0.85578821223424417</v>
      </c>
      <c r="I274" s="81">
        <v>0</v>
      </c>
      <c r="J274" s="299">
        <v>1</v>
      </c>
      <c r="K274" s="18">
        <v>25</v>
      </c>
      <c r="L274" s="319">
        <f t="shared" si="32"/>
        <v>1.0390689941812137E-2</v>
      </c>
      <c r="M274" s="112">
        <f t="shared" si="35"/>
        <v>7.1096108313491403E-3</v>
      </c>
      <c r="N274" s="300">
        <v>361.45</v>
      </c>
      <c r="O274" s="433">
        <f t="shared" si="36"/>
        <v>6.6565223405726934</v>
      </c>
      <c r="P274" s="112">
        <f t="shared" si="37"/>
        <v>2.7267274429896373</v>
      </c>
      <c r="Q274" s="81">
        <v>0</v>
      </c>
      <c r="R274" s="81"/>
      <c r="S274" s="18">
        <v>681</v>
      </c>
      <c r="T274" s="18">
        <v>80</v>
      </c>
      <c r="U274" s="417">
        <f t="shared" si="38"/>
        <v>0.11747430249632893</v>
      </c>
      <c r="V274" s="431">
        <f t="shared" si="39"/>
        <v>6.2013068766843919E-2</v>
      </c>
      <c r="X274" s="125">
        <v>2961457.9434962808</v>
      </c>
      <c r="Y274" s="247">
        <v>188503.8704570884</v>
      </c>
      <c r="Z274" s="247">
        <v>0</v>
      </c>
      <c r="AA274" s="247">
        <v>0</v>
      </c>
      <c r="AB274" s="247">
        <v>33911.926099161508</v>
      </c>
      <c r="AC274" s="247">
        <v>261567.38330370435</v>
      </c>
      <c r="AD274" s="247">
        <v>0</v>
      </c>
      <c r="AE274" s="196">
        <v>0</v>
      </c>
      <c r="AF274" s="247">
        <v>60466.187493773505</v>
      </c>
      <c r="AG274" s="247">
        <v>544449.36735372781</v>
      </c>
      <c r="AH274" s="71">
        <v>3505907.3108500089</v>
      </c>
    </row>
    <row r="275" spans="1:34" s="258" customFormat="1" x14ac:dyDescent="0.25">
      <c r="A275" s="77">
        <v>851</v>
      </c>
      <c r="B275" s="82" t="s">
        <v>276</v>
      </c>
      <c r="C275" s="9">
        <f>INDEX(Lask_kust_IKÄRAKENNE!L$11:L$304,MATCH('Lask_kust_MUUT KRIT'!$A$14:$A$307,Lask_kust_IKÄRAKENNE!$A$11:$A$304,0),1,1)</f>
        <v>21875</v>
      </c>
      <c r="D275" s="219">
        <v>0.96626265616471185</v>
      </c>
      <c r="E275" s="11">
        <v>1070</v>
      </c>
      <c r="F275" s="11">
        <v>10091</v>
      </c>
      <c r="G275" s="429">
        <f t="shared" si="33"/>
        <v>0.10603508076503815</v>
      </c>
      <c r="H275" s="112">
        <f t="shared" si="34"/>
        <v>1.0868605125106259</v>
      </c>
      <c r="I275" s="81">
        <v>0</v>
      </c>
      <c r="J275" s="299">
        <v>98</v>
      </c>
      <c r="K275" s="18">
        <v>639</v>
      </c>
      <c r="L275" s="319">
        <f t="shared" si="32"/>
        <v>2.9211428571428572E-2</v>
      </c>
      <c r="M275" s="112">
        <f t="shared" si="35"/>
        <v>2.5930349460965577E-2</v>
      </c>
      <c r="N275" s="300">
        <v>1188.78</v>
      </c>
      <c r="O275" s="433">
        <f t="shared" si="36"/>
        <v>18.401218055485455</v>
      </c>
      <c r="P275" s="112">
        <f t="shared" si="37"/>
        <v>0.98637612391656071</v>
      </c>
      <c r="Q275" s="81">
        <v>0</v>
      </c>
      <c r="R275" s="81"/>
      <c r="S275" s="18">
        <v>6180</v>
      </c>
      <c r="T275" s="18">
        <v>707</v>
      </c>
      <c r="U275" s="417">
        <f t="shared" si="38"/>
        <v>0.11440129449838188</v>
      </c>
      <c r="V275" s="431">
        <f t="shared" si="39"/>
        <v>5.8940060768896872E-2</v>
      </c>
      <c r="X275" s="125">
        <v>24899380.821044419</v>
      </c>
      <c r="Y275" s="247">
        <v>2176607.9982576082</v>
      </c>
      <c r="Z275" s="247">
        <v>0</v>
      </c>
      <c r="AA275" s="247">
        <v>0</v>
      </c>
      <c r="AB275" s="247">
        <v>1124520.6547502733</v>
      </c>
      <c r="AC275" s="247">
        <v>860274.10132460285</v>
      </c>
      <c r="AD275" s="247">
        <v>0</v>
      </c>
      <c r="AE275" s="196">
        <v>0</v>
      </c>
      <c r="AF275" s="247">
        <v>522507.32247006882</v>
      </c>
      <c r="AG275" s="247">
        <v>4683910.0768025536</v>
      </c>
      <c r="AH275" s="71">
        <v>29583290.897846971</v>
      </c>
    </row>
    <row r="276" spans="1:34" s="258" customFormat="1" x14ac:dyDescent="0.25">
      <c r="A276" s="77">
        <v>853</v>
      </c>
      <c r="B276" s="82" t="s">
        <v>277</v>
      </c>
      <c r="C276" s="9">
        <f>INDEX(Lask_kust_IKÄRAKENNE!L$11:L$304,MATCH('Lask_kust_MUUT KRIT'!$A$14:$A$307,Lask_kust_IKÄRAKENNE!$A$11:$A$304,0),1,1)</f>
        <v>191331</v>
      </c>
      <c r="D276" s="219">
        <v>0.92300233825461275</v>
      </c>
      <c r="E276" s="11">
        <v>11513</v>
      </c>
      <c r="F276" s="11">
        <v>93487</v>
      </c>
      <c r="G276" s="429">
        <f t="shared" si="33"/>
        <v>0.12315081241242098</v>
      </c>
      <c r="H276" s="112">
        <f t="shared" si="34"/>
        <v>1.2622969127665913</v>
      </c>
      <c r="I276" s="81">
        <v>1</v>
      </c>
      <c r="J276" s="299">
        <v>10406</v>
      </c>
      <c r="K276" s="18">
        <v>21894</v>
      </c>
      <c r="L276" s="319">
        <f t="shared" si="32"/>
        <v>0.11442996691597285</v>
      </c>
      <c r="M276" s="112">
        <f t="shared" si="35"/>
        <v>0.11114888780550986</v>
      </c>
      <c r="N276" s="300">
        <v>245.66</v>
      </c>
      <c r="O276" s="433">
        <f t="shared" si="36"/>
        <v>778.8447447691932</v>
      </c>
      <c r="P276" s="112">
        <f t="shared" si="37"/>
        <v>2.3304416268857271E-2</v>
      </c>
      <c r="Q276" s="81">
        <v>0</v>
      </c>
      <c r="R276" s="81"/>
      <c r="S276" s="18">
        <v>58968</v>
      </c>
      <c r="T276" s="18">
        <v>8618</v>
      </c>
      <c r="U276" s="417">
        <f t="shared" si="38"/>
        <v>0.14614706281372947</v>
      </c>
      <c r="V276" s="431">
        <f t="shared" si="39"/>
        <v>9.0685829084244468E-2</v>
      </c>
      <c r="X276" s="125">
        <v>208033575.32833892</v>
      </c>
      <c r="Y276" s="247">
        <v>22110838.377944663</v>
      </c>
      <c r="Z276" s="247">
        <v>3780088.3008000003</v>
      </c>
      <c r="AA276" s="247">
        <v>2731400.1792000001</v>
      </c>
      <c r="AB276" s="247">
        <v>42160084.055730954</v>
      </c>
      <c r="AC276" s="247">
        <v>177774.63932048145</v>
      </c>
      <c r="AD276" s="247">
        <v>0</v>
      </c>
      <c r="AE276" s="196">
        <v>0</v>
      </c>
      <c r="AF276" s="247">
        <v>7031670.4603243927</v>
      </c>
      <c r="AG276" s="247">
        <v>77991856.013320491</v>
      </c>
      <c r="AH276" s="71">
        <v>286025431.34165943</v>
      </c>
    </row>
    <row r="277" spans="1:34" s="258" customFormat="1" x14ac:dyDescent="0.25">
      <c r="A277" s="77">
        <v>854</v>
      </c>
      <c r="B277" s="82" t="s">
        <v>278</v>
      </c>
      <c r="C277" s="9">
        <f>INDEX(Lask_kust_IKÄRAKENNE!L$11:L$304,MATCH('Lask_kust_MUUT KRIT'!$A$14:$A$307,Lask_kust_IKÄRAKENNE!$A$11:$A$304,0),1,1)</f>
        <v>3438</v>
      </c>
      <c r="D277" s="219">
        <v>1.5494045268620198</v>
      </c>
      <c r="E277" s="11">
        <v>181</v>
      </c>
      <c r="F277" s="11">
        <v>1411</v>
      </c>
      <c r="G277" s="429">
        <f t="shared" si="33"/>
        <v>0.12827781715095676</v>
      </c>
      <c r="H277" s="112">
        <f t="shared" si="34"/>
        <v>1.3148487565296669</v>
      </c>
      <c r="I277" s="81">
        <v>0</v>
      </c>
      <c r="J277" s="299">
        <v>20</v>
      </c>
      <c r="K277" s="18">
        <v>37</v>
      </c>
      <c r="L277" s="319">
        <f t="shared" si="32"/>
        <v>1.0762070971495055E-2</v>
      </c>
      <c r="M277" s="112">
        <f t="shared" si="35"/>
        <v>7.4809918610320584E-3</v>
      </c>
      <c r="N277" s="300">
        <v>1738.64</v>
      </c>
      <c r="O277" s="433">
        <f t="shared" si="36"/>
        <v>1.9774076289513642</v>
      </c>
      <c r="P277" s="112">
        <f t="shared" si="37"/>
        <v>9.1789481719247483</v>
      </c>
      <c r="Q277" s="81">
        <v>0</v>
      </c>
      <c r="R277" s="81"/>
      <c r="S277" s="18">
        <v>722</v>
      </c>
      <c r="T277" s="18">
        <v>129</v>
      </c>
      <c r="U277" s="417">
        <f t="shared" si="38"/>
        <v>0.17867036011080331</v>
      </c>
      <c r="V277" s="431">
        <f t="shared" si="39"/>
        <v>0.12320912638131831</v>
      </c>
      <c r="X277" s="125">
        <v>6275032.5552282128</v>
      </c>
      <c r="Y277" s="247">
        <v>413847.19978408044</v>
      </c>
      <c r="Z277" s="247">
        <v>0</v>
      </c>
      <c r="AA277" s="247">
        <v>0</v>
      </c>
      <c r="AB277" s="247">
        <v>50988.948964637253</v>
      </c>
      <c r="AC277" s="247">
        <v>1258186.5135071313</v>
      </c>
      <c r="AD277" s="247">
        <v>0</v>
      </c>
      <c r="AE277" s="196">
        <v>0</v>
      </c>
      <c r="AF277" s="247">
        <v>171665.28965597352</v>
      </c>
      <c r="AG277" s="247">
        <v>1894687.9519118224</v>
      </c>
      <c r="AH277" s="71">
        <v>8169720.5071400357</v>
      </c>
    </row>
    <row r="278" spans="1:34" s="258" customFormat="1" x14ac:dyDescent="0.25">
      <c r="A278" s="77">
        <v>857</v>
      </c>
      <c r="B278" s="82" t="s">
        <v>279</v>
      </c>
      <c r="C278" s="9">
        <f>INDEX(Lask_kust_IKÄRAKENNE!L$11:L$304,MATCH('Lask_kust_MUUT KRIT'!$A$14:$A$307,Lask_kust_IKÄRAKENNE!$A$11:$A$304,0),1,1)</f>
        <v>2551</v>
      </c>
      <c r="D278" s="219">
        <v>1.7971073086342539</v>
      </c>
      <c r="E278" s="11">
        <v>138</v>
      </c>
      <c r="F278" s="11">
        <v>986</v>
      </c>
      <c r="G278" s="429">
        <f t="shared" si="33"/>
        <v>0.13995943204868155</v>
      </c>
      <c r="H278" s="112">
        <f t="shared" si="34"/>
        <v>1.4345854122014485</v>
      </c>
      <c r="I278" s="81">
        <v>0</v>
      </c>
      <c r="J278" s="299">
        <v>2</v>
      </c>
      <c r="K278" s="18">
        <v>43</v>
      </c>
      <c r="L278" s="319">
        <f t="shared" si="32"/>
        <v>1.6856134849078792E-2</v>
      </c>
      <c r="M278" s="112">
        <f t="shared" si="35"/>
        <v>1.3575055738615796E-2</v>
      </c>
      <c r="N278" s="300">
        <v>543.17999999999995</v>
      </c>
      <c r="O278" s="433">
        <f t="shared" si="36"/>
        <v>4.6964173938657536</v>
      </c>
      <c r="P278" s="112">
        <f t="shared" si="37"/>
        <v>3.8647591597417557</v>
      </c>
      <c r="Q278" s="81">
        <v>0</v>
      </c>
      <c r="R278" s="81"/>
      <c r="S278" s="18">
        <v>617</v>
      </c>
      <c r="T278" s="18">
        <v>108</v>
      </c>
      <c r="U278" s="417">
        <f t="shared" si="38"/>
        <v>0.17504051863857376</v>
      </c>
      <c r="V278" s="431">
        <f t="shared" si="39"/>
        <v>0.11957928490908876</v>
      </c>
      <c r="X278" s="125">
        <v>5400447.6368160071</v>
      </c>
      <c r="Y278" s="247">
        <v>335038.88723644573</v>
      </c>
      <c r="Z278" s="247">
        <v>0</v>
      </c>
      <c r="AA278" s="247">
        <v>0</v>
      </c>
      <c r="AB278" s="247">
        <v>68653.563652934754</v>
      </c>
      <c r="AC278" s="247">
        <v>393078.35457990353</v>
      </c>
      <c r="AD278" s="247">
        <v>0</v>
      </c>
      <c r="AE278" s="196">
        <v>0</v>
      </c>
      <c r="AF278" s="247">
        <v>123623.24825675839</v>
      </c>
      <c r="AG278" s="247">
        <v>920394.0537260425</v>
      </c>
      <c r="AH278" s="71">
        <v>6320841.6905420497</v>
      </c>
    </row>
    <row r="279" spans="1:34" s="258" customFormat="1" x14ac:dyDescent="0.25">
      <c r="A279" s="77">
        <v>858</v>
      </c>
      <c r="B279" s="82" t="s">
        <v>280</v>
      </c>
      <c r="C279" s="9">
        <f>INDEX(Lask_kust_IKÄRAKENNE!L$11:L$304,MATCH('Lask_kust_MUUT KRIT'!$A$14:$A$307,Lask_kust_IKÄRAKENNE!$A$11:$A$304,0),1,1)</f>
        <v>38664</v>
      </c>
      <c r="D279" s="219">
        <v>0.81374853084257215</v>
      </c>
      <c r="E279" s="11">
        <v>1225</v>
      </c>
      <c r="F279" s="11">
        <v>19652</v>
      </c>
      <c r="G279" s="429">
        <f t="shared" si="33"/>
        <v>6.2334622430286993E-2</v>
      </c>
      <c r="H279" s="112">
        <f t="shared" si="34"/>
        <v>0.63893042937235411</v>
      </c>
      <c r="I279" s="81">
        <v>0</v>
      </c>
      <c r="J279" s="299">
        <v>592</v>
      </c>
      <c r="K279" s="18">
        <v>2035</v>
      </c>
      <c r="L279" s="319">
        <f t="shared" si="32"/>
        <v>5.2632940202772607E-2</v>
      </c>
      <c r="M279" s="112">
        <f t="shared" si="35"/>
        <v>4.9351861092309608E-2</v>
      </c>
      <c r="N279" s="300">
        <v>219.5</v>
      </c>
      <c r="O279" s="433">
        <f t="shared" si="36"/>
        <v>176.14578587699316</v>
      </c>
      <c r="P279" s="112">
        <f t="shared" si="37"/>
        <v>0.10304261354051422</v>
      </c>
      <c r="Q279" s="81">
        <v>0</v>
      </c>
      <c r="R279" s="81"/>
      <c r="S279" s="18">
        <v>13819</v>
      </c>
      <c r="T279" s="18">
        <v>1956</v>
      </c>
      <c r="U279" s="417">
        <f t="shared" si="38"/>
        <v>0.14154425066936827</v>
      </c>
      <c r="V279" s="431">
        <f t="shared" si="39"/>
        <v>8.6083016939883267E-2</v>
      </c>
      <c r="X279" s="125">
        <v>37063146.825473711</v>
      </c>
      <c r="Y279" s="247">
        <v>2261615.1404006844</v>
      </c>
      <c r="Z279" s="247">
        <v>0</v>
      </c>
      <c r="AA279" s="247">
        <v>0</v>
      </c>
      <c r="AB279" s="247">
        <v>3782869.1768902661</v>
      </c>
      <c r="AC279" s="247">
        <v>158843.6592479267</v>
      </c>
      <c r="AD279" s="247">
        <v>0</v>
      </c>
      <c r="AE279" s="196">
        <v>0</v>
      </c>
      <c r="AF279" s="247">
        <v>1348832.4371996874</v>
      </c>
      <c r="AG279" s="247">
        <v>7552160.4137385646</v>
      </c>
      <c r="AH279" s="71">
        <v>44615307.239212282</v>
      </c>
    </row>
    <row r="280" spans="1:34" s="258" customFormat="1" x14ac:dyDescent="0.25">
      <c r="A280" s="77">
        <v>859</v>
      </c>
      <c r="B280" s="82" t="s">
        <v>281</v>
      </c>
      <c r="C280" s="9">
        <f>INDEX(Lask_kust_IKÄRAKENNE!L$11:L$304,MATCH('Lask_kust_MUUT KRIT'!$A$14:$A$307,Lask_kust_IKÄRAKENNE!$A$11:$A$304,0),1,1)</f>
        <v>6758</v>
      </c>
      <c r="D280" s="219">
        <v>0.81944299573741786</v>
      </c>
      <c r="E280" s="11">
        <v>241</v>
      </c>
      <c r="F280" s="11">
        <v>2853</v>
      </c>
      <c r="G280" s="429">
        <f t="shared" si="33"/>
        <v>8.4472485103399927E-2</v>
      </c>
      <c r="H280" s="112">
        <f t="shared" si="34"/>
        <v>0.86584371691070516</v>
      </c>
      <c r="I280" s="81">
        <v>0</v>
      </c>
      <c r="J280" s="299">
        <v>23</v>
      </c>
      <c r="K280" s="18">
        <v>41</v>
      </c>
      <c r="L280" s="319">
        <f t="shared" si="32"/>
        <v>6.0668836934004147E-3</v>
      </c>
      <c r="M280" s="112">
        <f t="shared" si="35"/>
        <v>2.7858045829374182E-3</v>
      </c>
      <c r="N280" s="300">
        <v>491.81</v>
      </c>
      <c r="O280" s="433">
        <f t="shared" si="36"/>
        <v>13.741078871922083</v>
      </c>
      <c r="P280" s="112">
        <f t="shared" si="37"/>
        <v>1.3208949828532863</v>
      </c>
      <c r="Q280" s="81">
        <v>0</v>
      </c>
      <c r="R280" s="81"/>
      <c r="S280" s="18">
        <v>2039</v>
      </c>
      <c r="T280" s="18">
        <v>160</v>
      </c>
      <c r="U280" s="417">
        <f t="shared" si="38"/>
        <v>7.8469838155958802E-2</v>
      </c>
      <c r="V280" s="431">
        <f t="shared" si="39"/>
        <v>2.3008604426473796E-2</v>
      </c>
      <c r="X280" s="125">
        <v>6523523.4113979079</v>
      </c>
      <c r="Y280" s="247">
        <v>535693.09184969706</v>
      </c>
      <c r="Z280" s="247">
        <v>0</v>
      </c>
      <c r="AA280" s="247">
        <v>0</v>
      </c>
      <c r="AB280" s="247">
        <v>37323.283299307339</v>
      </c>
      <c r="AC280" s="247">
        <v>355903.8726866644</v>
      </c>
      <c r="AD280" s="247">
        <v>0</v>
      </c>
      <c r="AE280" s="196">
        <v>0</v>
      </c>
      <c r="AF280" s="247">
        <v>63014.748187880177</v>
      </c>
      <c r="AG280" s="247">
        <v>991934.99602354888</v>
      </c>
      <c r="AH280" s="71">
        <v>7515458.4074214566</v>
      </c>
    </row>
    <row r="281" spans="1:34" s="258" customFormat="1" x14ac:dyDescent="0.25">
      <c r="A281" s="77">
        <v>886</v>
      </c>
      <c r="B281" s="82" t="s">
        <v>282</v>
      </c>
      <c r="C281" s="9">
        <f>INDEX(Lask_kust_IKÄRAKENNE!L$11:L$304,MATCH('Lask_kust_MUUT KRIT'!$A$14:$A$307,Lask_kust_IKÄRAKENNE!$A$11:$A$304,0),1,1)</f>
        <v>13021</v>
      </c>
      <c r="D281" s="219">
        <v>0.91538867018141423</v>
      </c>
      <c r="E281" s="11">
        <v>531</v>
      </c>
      <c r="F281" s="11">
        <v>6000</v>
      </c>
      <c r="G281" s="429">
        <f t="shared" si="33"/>
        <v>8.8499999999999995E-2</v>
      </c>
      <c r="H281" s="112">
        <f t="shared" si="34"/>
        <v>0.90712578010225065</v>
      </c>
      <c r="I281" s="81">
        <v>0</v>
      </c>
      <c r="J281" s="299">
        <v>35</v>
      </c>
      <c r="K281" s="18">
        <v>213</v>
      </c>
      <c r="L281" s="319">
        <f t="shared" si="32"/>
        <v>1.6358190615160126E-2</v>
      </c>
      <c r="M281" s="112">
        <f t="shared" si="35"/>
        <v>1.307711150469713E-2</v>
      </c>
      <c r="N281" s="300">
        <v>400.65</v>
      </c>
      <c r="O281" s="433">
        <f t="shared" si="36"/>
        <v>32.499688006988649</v>
      </c>
      <c r="P281" s="112">
        <f t="shared" si="37"/>
        <v>0.55848296565216671</v>
      </c>
      <c r="Q281" s="81">
        <v>0</v>
      </c>
      <c r="R281" s="81"/>
      <c r="S281" s="18">
        <v>3910</v>
      </c>
      <c r="T281" s="18">
        <v>347</v>
      </c>
      <c r="U281" s="417">
        <f t="shared" si="38"/>
        <v>8.8746803069053706E-2</v>
      </c>
      <c r="V281" s="431">
        <f t="shared" si="39"/>
        <v>3.3285569339568701E-2</v>
      </c>
      <c r="X281" s="125">
        <v>14040906.980081126</v>
      </c>
      <c r="Y281" s="247">
        <v>1081359.741857229</v>
      </c>
      <c r="Z281" s="247">
        <v>0</v>
      </c>
      <c r="AA281" s="247">
        <v>0</v>
      </c>
      <c r="AB281" s="247">
        <v>337572.58632883709</v>
      </c>
      <c r="AC281" s="247">
        <v>289934.90695982607</v>
      </c>
      <c r="AD281" s="247">
        <v>0</v>
      </c>
      <c r="AE281" s="196">
        <v>0</v>
      </c>
      <c r="AF281" s="247">
        <v>175644.30330363859</v>
      </c>
      <c r="AG281" s="247">
        <v>1884511.538449531</v>
      </c>
      <c r="AH281" s="71">
        <v>15925418.518530656</v>
      </c>
    </row>
    <row r="282" spans="1:34" s="258" customFormat="1" x14ac:dyDescent="0.25">
      <c r="A282" s="77">
        <v>887</v>
      </c>
      <c r="B282" s="82" t="s">
        <v>283</v>
      </c>
      <c r="C282" s="9">
        <f>INDEX(Lask_kust_IKÄRAKENNE!L$11:L$304,MATCH('Lask_kust_MUUT KRIT'!$A$14:$A$307,Lask_kust_IKÄRAKENNE!$A$11:$A$304,0),1,1)</f>
        <v>4792</v>
      </c>
      <c r="D282" s="219">
        <v>1.1957880675223025</v>
      </c>
      <c r="E282" s="11">
        <v>195</v>
      </c>
      <c r="F282" s="11">
        <v>2018</v>
      </c>
      <c r="G282" s="429">
        <f t="shared" si="33"/>
        <v>9.6630327056491577E-2</v>
      </c>
      <c r="H282" s="112">
        <f t="shared" si="34"/>
        <v>0.99046170409780276</v>
      </c>
      <c r="I282" s="81">
        <v>0</v>
      </c>
      <c r="J282" s="299">
        <v>12</v>
      </c>
      <c r="K282" s="18">
        <v>125</v>
      </c>
      <c r="L282" s="319">
        <f t="shared" si="32"/>
        <v>2.6085141903171953E-2</v>
      </c>
      <c r="M282" s="112">
        <f t="shared" si="35"/>
        <v>2.2804062792708957E-2</v>
      </c>
      <c r="N282" s="300">
        <v>475.4</v>
      </c>
      <c r="O282" s="433">
        <f t="shared" si="36"/>
        <v>10.079932688262517</v>
      </c>
      <c r="P282" s="112">
        <f t="shared" si="37"/>
        <v>1.8006590621431808</v>
      </c>
      <c r="Q282" s="81">
        <v>0</v>
      </c>
      <c r="R282" s="81"/>
      <c r="S282" s="18">
        <v>1341</v>
      </c>
      <c r="T282" s="18">
        <v>246</v>
      </c>
      <c r="U282" s="417">
        <f t="shared" si="38"/>
        <v>0.18344519015659955</v>
      </c>
      <c r="V282" s="431">
        <f t="shared" si="39"/>
        <v>0.12798395642711455</v>
      </c>
      <c r="X282" s="125">
        <v>6750194.9422497777</v>
      </c>
      <c r="Y282" s="247">
        <v>434523.07709665725</v>
      </c>
      <c r="Z282" s="247">
        <v>0</v>
      </c>
      <c r="AA282" s="247">
        <v>0</v>
      </c>
      <c r="AB282" s="247">
        <v>216640.69632883705</v>
      </c>
      <c r="AC282" s="247">
        <v>344028.59046225221</v>
      </c>
      <c r="AD282" s="247">
        <v>0</v>
      </c>
      <c r="AE282" s="196">
        <v>0</v>
      </c>
      <c r="AF282" s="247">
        <v>248545.60104647849</v>
      </c>
      <c r="AG282" s="247">
        <v>1243737.9649342252</v>
      </c>
      <c r="AH282" s="71">
        <v>7993932.9071840029</v>
      </c>
    </row>
    <row r="283" spans="1:34" s="258" customFormat="1" x14ac:dyDescent="0.25">
      <c r="A283" s="77">
        <v>889</v>
      </c>
      <c r="B283" s="82" t="s">
        <v>284</v>
      </c>
      <c r="C283" s="9">
        <f>INDEX(Lask_kust_IKÄRAKENNE!L$11:L$304,MATCH('Lask_kust_MUUT KRIT'!$A$14:$A$307,Lask_kust_IKÄRAKENNE!$A$11:$A$304,0),1,1)</f>
        <v>2702</v>
      </c>
      <c r="D283" s="219">
        <v>1.5994700918955551</v>
      </c>
      <c r="E283" s="11">
        <v>115</v>
      </c>
      <c r="F283" s="11">
        <v>1106</v>
      </c>
      <c r="G283" s="429">
        <f t="shared" si="33"/>
        <v>0.10397830018083183</v>
      </c>
      <c r="H283" s="112">
        <f t="shared" si="34"/>
        <v>1.0657784933925771</v>
      </c>
      <c r="I283" s="81">
        <v>0</v>
      </c>
      <c r="J283" s="299">
        <v>0</v>
      </c>
      <c r="K283" s="18">
        <v>55</v>
      </c>
      <c r="L283" s="319">
        <f t="shared" si="32"/>
        <v>2.0355292376017766E-2</v>
      </c>
      <c r="M283" s="112">
        <f t="shared" si="35"/>
        <v>1.707421326555477E-2</v>
      </c>
      <c r="N283" s="300">
        <v>1671.17</v>
      </c>
      <c r="O283" s="433">
        <f t="shared" si="36"/>
        <v>1.6168313217685812</v>
      </c>
      <c r="P283" s="112">
        <f t="shared" si="37"/>
        <v>11.225983747679448</v>
      </c>
      <c r="Q283" s="81">
        <v>0</v>
      </c>
      <c r="R283" s="81"/>
      <c r="S283" s="18">
        <v>663</v>
      </c>
      <c r="T283" s="18">
        <v>87</v>
      </c>
      <c r="U283" s="417">
        <f t="shared" si="38"/>
        <v>0.13122171945701358</v>
      </c>
      <c r="V283" s="431">
        <f t="shared" si="39"/>
        <v>7.5760485727528581E-2</v>
      </c>
      <c r="X283" s="125">
        <v>5091042.9258195087</v>
      </c>
      <c r="Y283" s="247">
        <v>263639.60093138437</v>
      </c>
      <c r="Z283" s="247">
        <v>0</v>
      </c>
      <c r="AA283" s="247">
        <v>0</v>
      </c>
      <c r="AB283" s="247">
        <v>91461.232967553777</v>
      </c>
      <c r="AC283" s="247">
        <v>1209361.0843979849</v>
      </c>
      <c r="AD283" s="247">
        <v>0</v>
      </c>
      <c r="AE283" s="196">
        <v>0</v>
      </c>
      <c r="AF283" s="247">
        <v>82958.680392925104</v>
      </c>
      <c r="AG283" s="247">
        <v>1647420.5986898481</v>
      </c>
      <c r="AH283" s="71">
        <v>6738463.5245093564</v>
      </c>
    </row>
    <row r="284" spans="1:34" s="258" customFormat="1" x14ac:dyDescent="0.25">
      <c r="A284" s="77">
        <v>890</v>
      </c>
      <c r="B284" s="82" t="s">
        <v>285</v>
      </c>
      <c r="C284" s="9">
        <f>INDEX(Lask_kust_IKÄRAKENNE!L$11:L$304,MATCH('Lask_kust_MUUT KRIT'!$A$14:$A$307,Lask_kust_IKÄRAKENNE!$A$11:$A$304,0),1,1)</f>
        <v>1232</v>
      </c>
      <c r="D284" s="219">
        <v>0.91890857662361403</v>
      </c>
      <c r="E284" s="11">
        <v>41</v>
      </c>
      <c r="F284" s="11">
        <v>561</v>
      </c>
      <c r="G284" s="429">
        <f t="shared" si="33"/>
        <v>7.3083778966131913E-2</v>
      </c>
      <c r="H284" s="112">
        <f t="shared" si="34"/>
        <v>0.74910937861551263</v>
      </c>
      <c r="I284" s="81">
        <v>0</v>
      </c>
      <c r="J284" s="299">
        <v>2</v>
      </c>
      <c r="K284" s="18">
        <v>45</v>
      </c>
      <c r="L284" s="319">
        <f t="shared" si="32"/>
        <v>3.6525974025974024E-2</v>
      </c>
      <c r="M284" s="112">
        <f t="shared" si="35"/>
        <v>3.3244894915511025E-2</v>
      </c>
      <c r="N284" s="300">
        <v>5145.9799999999996</v>
      </c>
      <c r="O284" s="433">
        <f t="shared" si="36"/>
        <v>0.23941018037380637</v>
      </c>
      <c r="P284" s="112">
        <f t="shared" si="37"/>
        <v>75.813493446993803</v>
      </c>
      <c r="Q284" s="81">
        <v>0</v>
      </c>
      <c r="R284" s="81"/>
      <c r="S284" s="18">
        <v>363</v>
      </c>
      <c r="T284" s="18">
        <v>67</v>
      </c>
      <c r="U284" s="417">
        <f t="shared" si="38"/>
        <v>0.18457300275482094</v>
      </c>
      <c r="V284" s="431">
        <f t="shared" si="39"/>
        <v>0.12911176902533594</v>
      </c>
      <c r="X284" s="125">
        <v>1333608.3416195447</v>
      </c>
      <c r="Y284" s="247">
        <v>84491.747170292219</v>
      </c>
      <c r="Z284" s="247">
        <v>0</v>
      </c>
      <c r="AA284" s="247">
        <v>0</v>
      </c>
      <c r="AB284" s="247">
        <v>81198.251560335397</v>
      </c>
      <c r="AC284" s="247">
        <v>982396.79999999993</v>
      </c>
      <c r="AD284" s="247">
        <v>0</v>
      </c>
      <c r="AE284" s="196">
        <v>0</v>
      </c>
      <c r="AF284" s="247">
        <v>64462.965354735818</v>
      </c>
      <c r="AG284" s="247">
        <v>1212549.7640853634</v>
      </c>
      <c r="AH284" s="71">
        <v>2546158.1057049083</v>
      </c>
    </row>
    <row r="285" spans="1:34" s="258" customFormat="1" x14ac:dyDescent="0.25">
      <c r="A285" s="77">
        <v>892</v>
      </c>
      <c r="B285" s="82" t="s">
        <v>286</v>
      </c>
      <c r="C285" s="9">
        <f>INDEX(Lask_kust_IKÄRAKENNE!L$11:L$304,MATCH('Lask_kust_MUUT KRIT'!$A$14:$A$307,Lask_kust_IKÄRAKENNE!$A$11:$A$304,0),1,1)</f>
        <v>3783</v>
      </c>
      <c r="D285" s="219">
        <v>0.86821282547424028</v>
      </c>
      <c r="E285" s="11">
        <v>147</v>
      </c>
      <c r="F285" s="11">
        <v>1642</v>
      </c>
      <c r="G285" s="429">
        <f t="shared" si="33"/>
        <v>8.9524969549330091E-2</v>
      </c>
      <c r="H285" s="112">
        <f t="shared" si="34"/>
        <v>0.91763172701769824</v>
      </c>
      <c r="I285" s="81">
        <v>0</v>
      </c>
      <c r="J285" s="299">
        <v>5</v>
      </c>
      <c r="K285" s="18">
        <v>42</v>
      </c>
      <c r="L285" s="319">
        <f t="shared" si="32"/>
        <v>1.1102299762093577E-2</v>
      </c>
      <c r="M285" s="112">
        <f t="shared" si="35"/>
        <v>7.8212206516305796E-3</v>
      </c>
      <c r="N285" s="300">
        <v>347.98</v>
      </c>
      <c r="O285" s="433">
        <f t="shared" si="36"/>
        <v>10.871314443358813</v>
      </c>
      <c r="P285" s="112">
        <f t="shared" si="37"/>
        <v>1.669579353580483</v>
      </c>
      <c r="Q285" s="81">
        <v>0</v>
      </c>
      <c r="R285" s="81"/>
      <c r="S285" s="18">
        <v>1183</v>
      </c>
      <c r="T285" s="18">
        <v>108</v>
      </c>
      <c r="U285" s="417">
        <f t="shared" si="38"/>
        <v>9.1293322062552834E-2</v>
      </c>
      <c r="V285" s="431">
        <f t="shared" si="39"/>
        <v>3.5832088333067828E-2</v>
      </c>
      <c r="X285" s="125">
        <v>3869081.061909942</v>
      </c>
      <c r="Y285" s="247">
        <v>317806.74537384306</v>
      </c>
      <c r="Z285" s="247">
        <v>0</v>
      </c>
      <c r="AA285" s="247">
        <v>0</v>
      </c>
      <c r="AB285" s="247">
        <v>58657.275213270143</v>
      </c>
      <c r="AC285" s="247">
        <v>251819.66535350133</v>
      </c>
      <c r="AD285" s="247">
        <v>0</v>
      </c>
      <c r="AE285" s="196">
        <v>0</v>
      </c>
      <c r="AF285" s="247">
        <v>54934.123741860851</v>
      </c>
      <c r="AG285" s="247">
        <v>683217.8096824754</v>
      </c>
      <c r="AH285" s="71">
        <v>4552298.8715924174</v>
      </c>
    </row>
    <row r="286" spans="1:34" s="258" customFormat="1" x14ac:dyDescent="0.25">
      <c r="A286" s="77">
        <v>893</v>
      </c>
      <c r="B286" s="82" t="s">
        <v>287</v>
      </c>
      <c r="C286" s="9">
        <f>INDEX(Lask_kust_IKÄRAKENNE!L$11:L$304,MATCH('Lask_kust_MUUT KRIT'!$A$14:$A$307,Lask_kust_IKÄRAKENNE!$A$11:$A$304,0),1,1)</f>
        <v>7455</v>
      </c>
      <c r="D286" s="219">
        <v>0.9093000392687427</v>
      </c>
      <c r="E286" s="11">
        <v>132</v>
      </c>
      <c r="F286" s="11">
        <v>3520</v>
      </c>
      <c r="G286" s="429">
        <f t="shared" si="33"/>
        <v>3.7499999999999999E-2</v>
      </c>
      <c r="H286" s="112">
        <f t="shared" si="34"/>
        <v>0.38437533055180112</v>
      </c>
      <c r="I286" s="81">
        <v>3</v>
      </c>
      <c r="J286" s="299">
        <v>6440</v>
      </c>
      <c r="K286" s="18">
        <v>501</v>
      </c>
      <c r="L286" s="319">
        <f t="shared" si="32"/>
        <v>6.7203219315895374E-2</v>
      </c>
      <c r="M286" s="112">
        <f t="shared" si="35"/>
        <v>6.3922140205432382E-2</v>
      </c>
      <c r="N286" s="300">
        <v>732.66</v>
      </c>
      <c r="O286" s="433">
        <f t="shared" si="36"/>
        <v>10.17525182212759</v>
      </c>
      <c r="P286" s="112">
        <f t="shared" si="37"/>
        <v>1.7837909526172295</v>
      </c>
      <c r="Q286" s="81">
        <v>0</v>
      </c>
      <c r="R286" s="81"/>
      <c r="S286" s="18">
        <v>2202</v>
      </c>
      <c r="T286" s="18">
        <v>332</v>
      </c>
      <c r="U286" s="417">
        <f t="shared" si="38"/>
        <v>0.15077202543142598</v>
      </c>
      <c r="V286" s="431">
        <f t="shared" si="39"/>
        <v>9.5310791701940983E-2</v>
      </c>
      <c r="X286" s="125">
        <v>7985463.851857706</v>
      </c>
      <c r="Y286" s="247">
        <v>262338.18107208965</v>
      </c>
      <c r="Z286" s="247">
        <v>147286.94400000002</v>
      </c>
      <c r="AA286" s="247">
        <v>1690391.808</v>
      </c>
      <c r="AB286" s="247">
        <v>944734.90285089333</v>
      </c>
      <c r="AC286" s="247">
        <v>530197.70106872881</v>
      </c>
      <c r="AD286" s="247">
        <v>0</v>
      </c>
      <c r="AE286" s="196">
        <v>0</v>
      </c>
      <c r="AF286" s="247">
        <v>287954.23152343376</v>
      </c>
      <c r="AG286" s="247">
        <v>3862903.7685151454</v>
      </c>
      <c r="AH286" s="71">
        <v>11848367.620372852</v>
      </c>
    </row>
    <row r="287" spans="1:34" s="258" customFormat="1" x14ac:dyDescent="0.25">
      <c r="A287" s="77">
        <v>895</v>
      </c>
      <c r="B287" s="82" t="s">
        <v>288</v>
      </c>
      <c r="C287" s="9">
        <f>INDEX(Lask_kust_IKÄRAKENNE!L$11:L$304,MATCH('Lask_kust_MUUT KRIT'!$A$14:$A$307,Lask_kust_IKÄRAKENNE!$A$11:$A$304,0),1,1)</f>
        <v>15700</v>
      </c>
      <c r="D287" s="219">
        <v>1.1753520454077271</v>
      </c>
      <c r="E287" s="11">
        <v>428</v>
      </c>
      <c r="F287" s="11">
        <v>7032</v>
      </c>
      <c r="G287" s="429">
        <f t="shared" si="33"/>
        <v>6.08646188850967E-2</v>
      </c>
      <c r="H287" s="112">
        <f t="shared" si="34"/>
        <v>0.62386288007649182</v>
      </c>
      <c r="I287" s="81">
        <v>0</v>
      </c>
      <c r="J287" s="299">
        <v>62</v>
      </c>
      <c r="K287" s="18">
        <v>780</v>
      </c>
      <c r="L287" s="319">
        <f t="shared" si="32"/>
        <v>4.9681528662420385E-2</v>
      </c>
      <c r="M287" s="112">
        <f t="shared" si="35"/>
        <v>4.6400449551957386E-2</v>
      </c>
      <c r="N287" s="300">
        <v>502.75</v>
      </c>
      <c r="O287" s="433">
        <f t="shared" si="36"/>
        <v>31.228244654400797</v>
      </c>
      <c r="P287" s="112">
        <f t="shared" si="37"/>
        <v>0.58122133798370057</v>
      </c>
      <c r="Q287" s="81">
        <v>3</v>
      </c>
      <c r="R287" s="81">
        <v>683</v>
      </c>
      <c r="S287" s="18">
        <v>4491</v>
      </c>
      <c r="T287" s="18">
        <v>660</v>
      </c>
      <c r="U287" s="417">
        <f t="shared" si="38"/>
        <v>0.14696058784235136</v>
      </c>
      <c r="V287" s="431">
        <f t="shared" si="39"/>
        <v>9.149935411286636E-2</v>
      </c>
      <c r="X287" s="125">
        <v>21737665.938997749</v>
      </c>
      <c r="Y287" s="247">
        <v>896699.95273474429</v>
      </c>
      <c r="Z287" s="247">
        <v>0</v>
      </c>
      <c r="AA287" s="247">
        <v>0</v>
      </c>
      <c r="AB287" s="247">
        <v>1444218.307546482</v>
      </c>
      <c r="AC287" s="247">
        <v>363820.72750293923</v>
      </c>
      <c r="AD287" s="247">
        <v>0</v>
      </c>
      <c r="AE287" s="196">
        <v>194094.94</v>
      </c>
      <c r="AF287" s="247">
        <v>582172.14349014952</v>
      </c>
      <c r="AG287" s="247">
        <v>3481006.071274315</v>
      </c>
      <c r="AH287" s="71">
        <v>25218672.010272067</v>
      </c>
    </row>
    <row r="288" spans="1:34" s="258" customFormat="1" x14ac:dyDescent="0.25">
      <c r="A288" s="77">
        <v>905</v>
      </c>
      <c r="B288" s="82" t="s">
        <v>289</v>
      </c>
      <c r="C288" s="9">
        <f>INDEX(Lask_kust_IKÄRAKENNE!L$11:L$304,MATCH('Lask_kust_MUUT KRIT'!$A$14:$A$307,Lask_kust_IKÄRAKENNE!$A$11:$A$304,0),1,1)</f>
        <v>67552</v>
      </c>
      <c r="D288" s="219">
        <v>0.87863476518960626</v>
      </c>
      <c r="E288" s="11">
        <v>2859</v>
      </c>
      <c r="F288" s="11">
        <v>32910</v>
      </c>
      <c r="G288" s="429">
        <f t="shared" si="33"/>
        <v>8.6873290793072017E-2</v>
      </c>
      <c r="H288" s="112">
        <f t="shared" si="34"/>
        <v>0.89045199639226136</v>
      </c>
      <c r="I288" s="81">
        <v>1</v>
      </c>
      <c r="J288" s="299">
        <v>15555</v>
      </c>
      <c r="K288" s="18">
        <v>6009</v>
      </c>
      <c r="L288" s="319">
        <f t="shared" si="32"/>
        <v>8.895369493131218E-2</v>
      </c>
      <c r="M288" s="112">
        <f t="shared" si="35"/>
        <v>8.5672615820849188E-2</v>
      </c>
      <c r="N288" s="300">
        <v>364.67</v>
      </c>
      <c r="O288" s="433">
        <f t="shared" si="36"/>
        <v>185.24145117503497</v>
      </c>
      <c r="P288" s="112">
        <f t="shared" si="37"/>
        <v>9.7983048749508639E-2</v>
      </c>
      <c r="Q288" s="81">
        <v>0</v>
      </c>
      <c r="R288" s="81"/>
      <c r="S288" s="18">
        <v>20625</v>
      </c>
      <c r="T288" s="18">
        <v>2383</v>
      </c>
      <c r="U288" s="417">
        <f t="shared" si="38"/>
        <v>0.11553939393939394</v>
      </c>
      <c r="V288" s="431">
        <f t="shared" si="39"/>
        <v>6.0078160209908936E-2</v>
      </c>
      <c r="X288" s="125">
        <v>69918465.005227998</v>
      </c>
      <c r="Y288" s="247">
        <v>5506898.5039795525</v>
      </c>
      <c r="Z288" s="247">
        <v>1334611.3536</v>
      </c>
      <c r="AA288" s="247">
        <v>4082926.176</v>
      </c>
      <c r="AB288" s="247">
        <v>11473376.474775795</v>
      </c>
      <c r="AC288" s="247">
        <v>263897.57274688577</v>
      </c>
      <c r="AD288" s="247">
        <v>0</v>
      </c>
      <c r="AE288" s="196">
        <v>0</v>
      </c>
      <c r="AF288" s="247">
        <v>1644707.1347608161</v>
      </c>
      <c r="AG288" s="247">
        <v>24306417.215863049</v>
      </c>
      <c r="AH288" s="71">
        <v>94224882.221091032</v>
      </c>
    </row>
    <row r="289" spans="1:34" s="258" customFormat="1" x14ac:dyDescent="0.25">
      <c r="A289" s="77">
        <v>908</v>
      </c>
      <c r="B289" s="82" t="s">
        <v>290</v>
      </c>
      <c r="C289" s="9">
        <f>INDEX(Lask_kust_IKÄRAKENNE!L$11:L$304,MATCH('Lask_kust_MUUT KRIT'!$A$14:$A$307,Lask_kust_IKÄRAKENNE!$A$11:$A$304,0),1,1)</f>
        <v>21137</v>
      </c>
      <c r="D289" s="219">
        <v>1.0785943542768299</v>
      </c>
      <c r="E289" s="11">
        <v>833</v>
      </c>
      <c r="F289" s="11">
        <v>9294</v>
      </c>
      <c r="G289" s="429">
        <f t="shared" si="33"/>
        <v>8.9627716806541857E-2</v>
      </c>
      <c r="H289" s="112">
        <f t="shared" si="34"/>
        <v>0.91868488730980669</v>
      </c>
      <c r="I289" s="81">
        <v>0</v>
      </c>
      <c r="J289" s="299">
        <v>43</v>
      </c>
      <c r="K289" s="18">
        <v>726</v>
      </c>
      <c r="L289" s="319">
        <f t="shared" si="32"/>
        <v>3.4347352982920944E-2</v>
      </c>
      <c r="M289" s="112">
        <f t="shared" si="35"/>
        <v>3.1066273872457948E-2</v>
      </c>
      <c r="N289" s="300">
        <v>272.04000000000002</v>
      </c>
      <c r="O289" s="433">
        <f t="shared" si="36"/>
        <v>77.69813262755477</v>
      </c>
      <c r="P289" s="112">
        <f t="shared" si="37"/>
        <v>0.23360306775862327</v>
      </c>
      <c r="Q289" s="81">
        <v>0</v>
      </c>
      <c r="R289" s="81"/>
      <c r="S289" s="18">
        <v>6444</v>
      </c>
      <c r="T289" s="18">
        <v>615</v>
      </c>
      <c r="U289" s="417">
        <f t="shared" si="38"/>
        <v>9.5437616387337054E-2</v>
      </c>
      <c r="V289" s="431">
        <f t="shared" si="39"/>
        <v>3.9976382657852048E-2</v>
      </c>
      <c r="X289" s="125">
        <v>26856337.164559539</v>
      </c>
      <c r="Y289" s="247">
        <v>1777740.097493819</v>
      </c>
      <c r="Z289" s="247">
        <v>0</v>
      </c>
      <c r="AA289" s="247">
        <v>0</v>
      </c>
      <c r="AB289" s="247">
        <v>1301797.7581662415</v>
      </c>
      <c r="AC289" s="247">
        <v>196864.82488294298</v>
      </c>
      <c r="AD289" s="247">
        <v>0</v>
      </c>
      <c r="AE289" s="196">
        <v>0</v>
      </c>
      <c r="AF289" s="247">
        <v>342436.91910486476</v>
      </c>
      <c r="AG289" s="247">
        <v>3618839.5996478684</v>
      </c>
      <c r="AH289" s="71">
        <v>30475176.764207408</v>
      </c>
    </row>
    <row r="290" spans="1:34" s="258" customFormat="1" x14ac:dyDescent="0.25">
      <c r="A290" s="77">
        <v>915</v>
      </c>
      <c r="B290" s="82" t="s">
        <v>291</v>
      </c>
      <c r="C290" s="9">
        <f>INDEX(Lask_kust_IKÄRAKENNE!L$11:L$304,MATCH('Lask_kust_MUUT KRIT'!$A$14:$A$307,Lask_kust_IKÄRAKENNE!$A$11:$A$304,0),1,1)</f>
        <v>20829</v>
      </c>
      <c r="D290" s="219">
        <v>1.5377398375995559</v>
      </c>
      <c r="E290" s="11">
        <v>1212</v>
      </c>
      <c r="F290" s="11">
        <v>9069</v>
      </c>
      <c r="G290" s="429">
        <f t="shared" si="33"/>
        <v>0.13364207740654979</v>
      </c>
      <c r="H290" s="112">
        <f t="shared" si="34"/>
        <v>1.3698324714339192</v>
      </c>
      <c r="I290" s="81">
        <v>0</v>
      </c>
      <c r="J290" s="299">
        <v>42</v>
      </c>
      <c r="K290" s="18">
        <v>659</v>
      </c>
      <c r="L290" s="319">
        <f t="shared" si="32"/>
        <v>3.1638580824811559E-2</v>
      </c>
      <c r="M290" s="112">
        <f t="shared" si="35"/>
        <v>2.8357501714348563E-2</v>
      </c>
      <c r="N290" s="300">
        <v>385.63</v>
      </c>
      <c r="O290" s="433">
        <f t="shared" si="36"/>
        <v>54.012913933044629</v>
      </c>
      <c r="P290" s="112">
        <f t="shared" si="37"/>
        <v>0.33604041736042767</v>
      </c>
      <c r="Q290" s="81">
        <v>0</v>
      </c>
      <c r="R290" s="81"/>
      <c r="S290" s="18">
        <v>5624</v>
      </c>
      <c r="T290" s="18">
        <v>751</v>
      </c>
      <c r="U290" s="417">
        <f t="shared" si="38"/>
        <v>0.13353485064011381</v>
      </c>
      <c r="V290" s="431">
        <f t="shared" si="39"/>
        <v>7.8073616910628807E-2</v>
      </c>
      <c r="X290" s="125">
        <v>37730848.86513143</v>
      </c>
      <c r="Y290" s="247">
        <v>2612126.6221233597</v>
      </c>
      <c r="Z290" s="247">
        <v>0</v>
      </c>
      <c r="AA290" s="247">
        <v>0</v>
      </c>
      <c r="AB290" s="247">
        <v>1170974.3777761573</v>
      </c>
      <c r="AC290" s="247">
        <v>279065.51396709785</v>
      </c>
      <c r="AD290" s="247">
        <v>0</v>
      </c>
      <c r="AE290" s="196">
        <v>0</v>
      </c>
      <c r="AF290" s="247">
        <v>659031.93428107654</v>
      </c>
      <c r="AG290" s="247">
        <v>4721198.4481476909</v>
      </c>
      <c r="AH290" s="71">
        <v>42452047.313279122</v>
      </c>
    </row>
    <row r="291" spans="1:34" s="258" customFormat="1" x14ac:dyDescent="0.25">
      <c r="A291" s="77">
        <v>918</v>
      </c>
      <c r="B291" s="82" t="s">
        <v>292</v>
      </c>
      <c r="C291" s="9">
        <f>INDEX(Lask_kust_IKÄRAKENNE!L$11:L$304,MATCH('Lask_kust_MUUT KRIT'!$A$14:$A$307,Lask_kust_IKÄRAKENNE!$A$11:$A$304,0),1,1)</f>
        <v>2285</v>
      </c>
      <c r="D291" s="219">
        <v>1.1416446648865317</v>
      </c>
      <c r="E291" s="11">
        <v>68</v>
      </c>
      <c r="F291" s="11">
        <v>1054</v>
      </c>
      <c r="G291" s="429">
        <f t="shared" si="33"/>
        <v>6.4516129032258063E-2</v>
      </c>
      <c r="H291" s="112">
        <f t="shared" si="34"/>
        <v>0.66129089127191598</v>
      </c>
      <c r="I291" s="81">
        <v>0</v>
      </c>
      <c r="J291" s="299">
        <v>16</v>
      </c>
      <c r="K291" s="18">
        <v>50</v>
      </c>
      <c r="L291" s="319">
        <f t="shared" si="32"/>
        <v>2.1881838074398249E-2</v>
      </c>
      <c r="M291" s="112">
        <f t="shared" si="35"/>
        <v>1.8600758963935253E-2</v>
      </c>
      <c r="N291" s="300">
        <v>188.85</v>
      </c>
      <c r="O291" s="433">
        <f t="shared" si="36"/>
        <v>12.099549907333863</v>
      </c>
      <c r="P291" s="112">
        <f t="shared" si="37"/>
        <v>1.5000989524338963</v>
      </c>
      <c r="Q291" s="81">
        <v>0</v>
      </c>
      <c r="R291" s="81"/>
      <c r="S291" s="18">
        <v>649</v>
      </c>
      <c r="T291" s="18">
        <v>111</v>
      </c>
      <c r="U291" s="417">
        <f t="shared" si="38"/>
        <v>0.17103235747303544</v>
      </c>
      <c r="V291" s="431">
        <f t="shared" si="39"/>
        <v>0.11557112374355044</v>
      </c>
      <c r="X291" s="125">
        <v>3072999.1938150241</v>
      </c>
      <c r="Y291" s="247">
        <v>138336.59880423182</v>
      </c>
      <c r="Z291" s="247">
        <v>0</v>
      </c>
      <c r="AA291" s="247">
        <v>0</v>
      </c>
      <c r="AB291" s="247">
        <v>84261.245588771417</v>
      </c>
      <c r="AC291" s="247">
        <v>136663.43985863763</v>
      </c>
      <c r="AD291" s="247">
        <v>0</v>
      </c>
      <c r="AE291" s="196">
        <v>0</v>
      </c>
      <c r="AF291" s="247">
        <v>107021.06799499122</v>
      </c>
      <c r="AG291" s="247">
        <v>466282.3522466321</v>
      </c>
      <c r="AH291" s="71">
        <v>3539281.5460616564</v>
      </c>
    </row>
    <row r="292" spans="1:34" s="258" customFormat="1" x14ac:dyDescent="0.25">
      <c r="A292" s="77">
        <v>921</v>
      </c>
      <c r="B292" s="82" t="s">
        <v>293</v>
      </c>
      <c r="C292" s="9">
        <f>INDEX(Lask_kust_IKÄRAKENNE!L$11:L$304,MATCH('Lask_kust_MUUT KRIT'!$A$14:$A$307,Lask_kust_IKÄRAKENNE!$A$11:$A$304,0),1,1)</f>
        <v>2058</v>
      </c>
      <c r="D292" s="219">
        <v>2.0614415474465746</v>
      </c>
      <c r="E292" s="11">
        <v>94</v>
      </c>
      <c r="F292" s="11">
        <v>807</v>
      </c>
      <c r="G292" s="429">
        <f t="shared" si="33"/>
        <v>0.11648079306071871</v>
      </c>
      <c r="H292" s="112">
        <f t="shared" si="34"/>
        <v>1.1939291556173253</v>
      </c>
      <c r="I292" s="81">
        <v>0</v>
      </c>
      <c r="J292" s="299">
        <v>4</v>
      </c>
      <c r="K292" s="18">
        <v>33</v>
      </c>
      <c r="L292" s="319">
        <f t="shared" si="32"/>
        <v>1.6034985422740525E-2</v>
      </c>
      <c r="M292" s="112">
        <f t="shared" si="35"/>
        <v>1.2753906312277529E-2</v>
      </c>
      <c r="N292" s="300">
        <v>422.62</v>
      </c>
      <c r="O292" s="433">
        <f t="shared" si="36"/>
        <v>4.8696228290189767</v>
      </c>
      <c r="P292" s="112">
        <f t="shared" si="37"/>
        <v>3.7272952707447651</v>
      </c>
      <c r="Q292" s="81">
        <v>0</v>
      </c>
      <c r="R292" s="81"/>
      <c r="S292" s="18">
        <v>490</v>
      </c>
      <c r="T292" s="18">
        <v>79</v>
      </c>
      <c r="U292" s="417">
        <f t="shared" si="38"/>
        <v>0.16122448979591836</v>
      </c>
      <c r="V292" s="431">
        <f t="shared" si="39"/>
        <v>0.10576325606643336</v>
      </c>
      <c r="X292" s="125">
        <v>4997602.2180718696</v>
      </c>
      <c r="Y292" s="247">
        <v>224948.07281694471</v>
      </c>
      <c r="Z292" s="247">
        <v>0</v>
      </c>
      <c r="AA292" s="247">
        <v>0</v>
      </c>
      <c r="AB292" s="247">
        <v>52035.483970105728</v>
      </c>
      <c r="AC292" s="247">
        <v>305833.746110974</v>
      </c>
      <c r="AD292" s="247">
        <v>0</v>
      </c>
      <c r="AE292" s="196">
        <v>0</v>
      </c>
      <c r="AF292" s="247">
        <v>88209.208101867567</v>
      </c>
      <c r="AG292" s="247">
        <v>671026.51099989202</v>
      </c>
      <c r="AH292" s="71">
        <v>5668628.7290717615</v>
      </c>
    </row>
    <row r="293" spans="1:34" s="258" customFormat="1" x14ac:dyDescent="0.25">
      <c r="A293" s="77">
        <v>922</v>
      </c>
      <c r="B293" s="82" t="s">
        <v>294</v>
      </c>
      <c r="C293" s="9">
        <f>INDEX(Lask_kust_IKÄRAKENNE!L$11:L$304,MATCH('Lask_kust_MUUT KRIT'!$A$14:$A$307,Lask_kust_IKÄRAKENNE!$A$11:$A$304,0),1,1)</f>
        <v>4393</v>
      </c>
      <c r="D293" s="219">
        <v>0.75846510527739774</v>
      </c>
      <c r="E293" s="11">
        <v>125</v>
      </c>
      <c r="F293" s="11">
        <v>2109</v>
      </c>
      <c r="G293" s="429">
        <f t="shared" si="33"/>
        <v>5.9269796111901377E-2</v>
      </c>
      <c r="H293" s="112">
        <f t="shared" si="34"/>
        <v>0.60751593259333203</v>
      </c>
      <c r="I293" s="81">
        <v>0</v>
      </c>
      <c r="J293" s="299">
        <v>15</v>
      </c>
      <c r="K293" s="18">
        <v>77</v>
      </c>
      <c r="L293" s="319">
        <f t="shared" si="32"/>
        <v>1.7527885272023674E-2</v>
      </c>
      <c r="M293" s="112">
        <f t="shared" si="35"/>
        <v>1.4246806161560679E-2</v>
      </c>
      <c r="N293" s="300">
        <v>301.02</v>
      </c>
      <c r="O293" s="433">
        <f t="shared" si="36"/>
        <v>14.593714703341972</v>
      </c>
      <c r="P293" s="112">
        <f t="shared" si="37"/>
        <v>1.243721869988091</v>
      </c>
      <c r="Q293" s="81">
        <v>0</v>
      </c>
      <c r="R293" s="81"/>
      <c r="S293" s="18">
        <v>1518</v>
      </c>
      <c r="T293" s="18">
        <v>115</v>
      </c>
      <c r="U293" s="417">
        <f t="shared" si="38"/>
        <v>7.575757575757576E-2</v>
      </c>
      <c r="V293" s="431">
        <f t="shared" si="39"/>
        <v>2.0296342028090754E-2</v>
      </c>
      <c r="X293" s="125">
        <v>3925022.0304156905</v>
      </c>
      <c r="Y293" s="247">
        <v>244330.24138184355</v>
      </c>
      <c r="Z293" s="247">
        <v>0</v>
      </c>
      <c r="AA293" s="247">
        <v>0</v>
      </c>
      <c r="AB293" s="247">
        <v>124076.55423259207</v>
      </c>
      <c r="AC293" s="247">
        <v>217836.52987157583</v>
      </c>
      <c r="AD293" s="247">
        <v>0</v>
      </c>
      <c r="AE293" s="196">
        <v>0</v>
      </c>
      <c r="AF293" s="247">
        <v>36133.723440345726</v>
      </c>
      <c r="AG293" s="247">
        <v>622377.04892635718</v>
      </c>
      <c r="AH293" s="71">
        <v>4547399.0793420468</v>
      </c>
    </row>
    <row r="294" spans="1:34" s="258" customFormat="1" x14ac:dyDescent="0.25">
      <c r="A294" s="77">
        <v>924</v>
      </c>
      <c r="B294" s="82" t="s">
        <v>295</v>
      </c>
      <c r="C294" s="9">
        <f>INDEX(Lask_kust_IKÄRAKENNE!L$11:L$304,MATCH('Lask_kust_MUUT KRIT'!$A$14:$A$307,Lask_kust_IKÄRAKENNE!$A$11:$A$304,0),1,1)</f>
        <v>3166</v>
      </c>
      <c r="D294" s="219">
        <v>1.322755424667583</v>
      </c>
      <c r="E294" s="11">
        <v>90</v>
      </c>
      <c r="F294" s="11">
        <v>1436</v>
      </c>
      <c r="G294" s="429">
        <f t="shared" si="33"/>
        <v>6.2674094707520889E-2</v>
      </c>
      <c r="H294" s="112">
        <f t="shared" si="34"/>
        <v>0.64241002320635288</v>
      </c>
      <c r="I294" s="81">
        <v>0</v>
      </c>
      <c r="J294" s="299">
        <v>51</v>
      </c>
      <c r="K294" s="18">
        <v>69</v>
      </c>
      <c r="L294" s="319">
        <f t="shared" si="32"/>
        <v>2.1794061907770057E-2</v>
      </c>
      <c r="M294" s="112">
        <f t="shared" si="35"/>
        <v>1.8512982797307061E-2</v>
      </c>
      <c r="N294" s="300">
        <v>502.13</v>
      </c>
      <c r="O294" s="433">
        <f t="shared" si="36"/>
        <v>6.3051401031605359</v>
      </c>
      <c r="P294" s="112">
        <f t="shared" si="37"/>
        <v>2.8786865706306801</v>
      </c>
      <c r="Q294" s="81">
        <v>0</v>
      </c>
      <c r="R294" s="81"/>
      <c r="S294" s="18">
        <v>828</v>
      </c>
      <c r="T294" s="18">
        <v>88</v>
      </c>
      <c r="U294" s="417">
        <f t="shared" si="38"/>
        <v>0.10628019323671498</v>
      </c>
      <c r="V294" s="431">
        <f t="shared" si="39"/>
        <v>5.081895950722997E-2</v>
      </c>
      <c r="X294" s="125">
        <v>4933279.8485581353</v>
      </c>
      <c r="Y294" s="247">
        <v>186200.81071929872</v>
      </c>
      <c r="Z294" s="247">
        <v>0</v>
      </c>
      <c r="AA294" s="247">
        <v>0</v>
      </c>
      <c r="AB294" s="247">
        <v>116197.90913962814</v>
      </c>
      <c r="AC294" s="247">
        <v>363372.05748592917</v>
      </c>
      <c r="AD294" s="247">
        <v>0</v>
      </c>
      <c r="AE294" s="196">
        <v>0</v>
      </c>
      <c r="AF294" s="247">
        <v>65203.426583663459</v>
      </c>
      <c r="AG294" s="247">
        <v>730974.20392851939</v>
      </c>
      <c r="AH294" s="71">
        <v>5664254.0524866553</v>
      </c>
    </row>
    <row r="295" spans="1:34" s="258" customFormat="1" x14ac:dyDescent="0.25">
      <c r="A295" s="77">
        <v>925</v>
      </c>
      <c r="B295" s="82" t="s">
        <v>296</v>
      </c>
      <c r="C295" s="9">
        <f>INDEX(Lask_kust_IKÄRAKENNE!L$11:L$304,MATCH('Lask_kust_MUUT KRIT'!$A$14:$A$307,Lask_kust_IKÄRAKENNE!$A$11:$A$304,0),1,1)</f>
        <v>3676</v>
      </c>
      <c r="D295" s="219">
        <v>1.4979044403657074</v>
      </c>
      <c r="E295" s="11">
        <v>146</v>
      </c>
      <c r="F295" s="11">
        <v>1690</v>
      </c>
      <c r="G295" s="429">
        <f t="shared" si="33"/>
        <v>8.6390532544378701E-2</v>
      </c>
      <c r="H295" s="112">
        <f t="shared" si="34"/>
        <v>0.88550372008777856</v>
      </c>
      <c r="I295" s="81">
        <v>0</v>
      </c>
      <c r="J295" s="299">
        <v>3</v>
      </c>
      <c r="K295" s="18">
        <v>114</v>
      </c>
      <c r="L295" s="319">
        <f t="shared" si="32"/>
        <v>3.1011969532100107E-2</v>
      </c>
      <c r="M295" s="112">
        <f t="shared" si="35"/>
        <v>2.7730890421637112E-2</v>
      </c>
      <c r="N295" s="300">
        <v>925.21</v>
      </c>
      <c r="O295" s="433">
        <f t="shared" si="36"/>
        <v>3.9731520411582233</v>
      </c>
      <c r="P295" s="112">
        <f t="shared" si="37"/>
        <v>4.5682928699657994</v>
      </c>
      <c r="Q295" s="81">
        <v>0</v>
      </c>
      <c r="R295" s="81"/>
      <c r="S295" s="18">
        <v>1049</v>
      </c>
      <c r="T295" s="18">
        <v>137</v>
      </c>
      <c r="U295" s="417">
        <f t="shared" si="38"/>
        <v>0.13060057197330791</v>
      </c>
      <c r="V295" s="431">
        <f t="shared" si="39"/>
        <v>7.5139338243822906E-2</v>
      </c>
      <c r="X295" s="125">
        <v>6486417.5394399529</v>
      </c>
      <c r="Y295" s="247">
        <v>298005.47385015682</v>
      </c>
      <c r="Z295" s="247">
        <v>0</v>
      </c>
      <c r="AA295" s="247">
        <v>0</v>
      </c>
      <c r="AB295" s="247">
        <v>202092.55881152023</v>
      </c>
      <c r="AC295" s="247">
        <v>669538.68780307181</v>
      </c>
      <c r="AD295" s="247">
        <v>0</v>
      </c>
      <c r="AE295" s="196">
        <v>0</v>
      </c>
      <c r="AF295" s="247">
        <v>111937.75916455858</v>
      </c>
      <c r="AG295" s="247">
        <v>1281574.4796293073</v>
      </c>
      <c r="AH295" s="71">
        <v>7767992.0190692609</v>
      </c>
    </row>
    <row r="296" spans="1:34" s="258" customFormat="1" x14ac:dyDescent="0.25">
      <c r="A296" s="77">
        <v>927</v>
      </c>
      <c r="B296" s="82" t="s">
        <v>297</v>
      </c>
      <c r="C296" s="9">
        <f>INDEX(Lask_kust_IKÄRAKENNE!L$11:L$304,MATCH('Lask_kust_MUUT KRIT'!$A$14:$A$307,Lask_kust_IKÄRAKENNE!$A$11:$A$304,0),1,1)</f>
        <v>29211</v>
      </c>
      <c r="D296" s="219">
        <v>0.77767849944981338</v>
      </c>
      <c r="E296" s="11">
        <v>1077</v>
      </c>
      <c r="F296" s="11">
        <v>14551</v>
      </c>
      <c r="G296" s="429">
        <f t="shared" si="33"/>
        <v>7.4015531578585661E-2</v>
      </c>
      <c r="H296" s="112">
        <f t="shared" si="34"/>
        <v>0.75865985110629708</v>
      </c>
      <c r="I296" s="81">
        <v>0</v>
      </c>
      <c r="J296" s="299">
        <v>491</v>
      </c>
      <c r="K296" s="18">
        <v>1556</v>
      </c>
      <c r="L296" s="319">
        <f t="shared" si="32"/>
        <v>5.3267604669473827E-2</v>
      </c>
      <c r="M296" s="112">
        <f t="shared" si="35"/>
        <v>4.9986525559010828E-2</v>
      </c>
      <c r="N296" s="300">
        <v>522.02</v>
      </c>
      <c r="O296" s="433">
        <f t="shared" si="36"/>
        <v>55.957626144592162</v>
      </c>
      <c r="P296" s="112">
        <f t="shared" si="37"/>
        <v>0.32436190366640977</v>
      </c>
      <c r="Q296" s="81">
        <v>0</v>
      </c>
      <c r="R296" s="81"/>
      <c r="S296" s="18">
        <v>10091</v>
      </c>
      <c r="T296" s="18">
        <v>1495</v>
      </c>
      <c r="U296" s="417">
        <f t="shared" si="38"/>
        <v>0.14815181845208603</v>
      </c>
      <c r="V296" s="431">
        <f t="shared" si="39"/>
        <v>9.2690584722601027E-2</v>
      </c>
      <c r="X296" s="125">
        <v>26760351.110670771</v>
      </c>
      <c r="Y296" s="247">
        <v>2028859.0419714763</v>
      </c>
      <c r="Z296" s="247">
        <v>0</v>
      </c>
      <c r="AA296" s="247">
        <v>0</v>
      </c>
      <c r="AB296" s="247">
        <v>2894745.4576777248</v>
      </c>
      <c r="AC296" s="247">
        <v>377765.68109613983</v>
      </c>
      <c r="AD296" s="247">
        <v>0</v>
      </c>
      <c r="AE296" s="196">
        <v>0</v>
      </c>
      <c r="AF296" s="247">
        <v>1097275.7634987051</v>
      </c>
      <c r="AG296" s="247">
        <v>6398645.9442440458</v>
      </c>
      <c r="AH296" s="71">
        <v>33158997.054914817</v>
      </c>
    </row>
    <row r="297" spans="1:34" s="258" customFormat="1" x14ac:dyDescent="0.25">
      <c r="A297" s="77">
        <v>931</v>
      </c>
      <c r="B297" s="82" t="s">
        <v>298</v>
      </c>
      <c r="C297" s="9">
        <f>INDEX(Lask_kust_IKÄRAKENNE!L$11:L$304,MATCH('Lask_kust_MUUT KRIT'!$A$14:$A$307,Lask_kust_IKÄRAKENNE!$A$11:$A$304,0),1,1)</f>
        <v>6264</v>
      </c>
      <c r="D297" s="219">
        <v>1.6455245961499199</v>
      </c>
      <c r="E297" s="11">
        <v>309</v>
      </c>
      <c r="F297" s="11">
        <v>2717</v>
      </c>
      <c r="G297" s="429">
        <f t="shared" si="33"/>
        <v>0.11372837688627162</v>
      </c>
      <c r="H297" s="112">
        <f t="shared" si="34"/>
        <v>1.1657168655674792</v>
      </c>
      <c r="I297" s="81">
        <v>0</v>
      </c>
      <c r="J297" s="299">
        <v>9</v>
      </c>
      <c r="K297" s="18">
        <v>77</v>
      </c>
      <c r="L297" s="319">
        <f t="shared" si="32"/>
        <v>1.2292464878671775E-2</v>
      </c>
      <c r="M297" s="112">
        <f t="shared" si="35"/>
        <v>9.0113857682087781E-3</v>
      </c>
      <c r="N297" s="300">
        <v>1248.55</v>
      </c>
      <c r="O297" s="433">
        <f t="shared" si="36"/>
        <v>5.0170197429017662</v>
      </c>
      <c r="P297" s="112">
        <f t="shared" si="37"/>
        <v>3.617789658211549</v>
      </c>
      <c r="Q297" s="81">
        <v>0</v>
      </c>
      <c r="R297" s="81"/>
      <c r="S297" s="18">
        <v>1452</v>
      </c>
      <c r="T297" s="18">
        <v>203</v>
      </c>
      <c r="U297" s="417">
        <f t="shared" si="38"/>
        <v>0.13980716253443526</v>
      </c>
      <c r="V297" s="431">
        <f t="shared" si="39"/>
        <v>8.434592880495026E-2</v>
      </c>
      <c r="X297" s="125">
        <v>12142312.830793489</v>
      </c>
      <c r="Y297" s="247">
        <v>668502.71832348977</v>
      </c>
      <c r="Z297" s="247">
        <v>0</v>
      </c>
      <c r="AA297" s="247">
        <v>0</v>
      </c>
      <c r="AB297" s="247">
        <v>111906.24832300401</v>
      </c>
      <c r="AC297" s="247">
        <v>903527.33828701079</v>
      </c>
      <c r="AD297" s="247">
        <v>0</v>
      </c>
      <c r="AE297" s="196">
        <v>0</v>
      </c>
      <c r="AF297" s="247">
        <v>214116.24285734331</v>
      </c>
      <c r="AG297" s="247">
        <v>1898052.547790848</v>
      </c>
      <c r="AH297" s="71">
        <v>14040365.378584336</v>
      </c>
    </row>
    <row r="298" spans="1:34" s="258" customFormat="1" x14ac:dyDescent="0.25">
      <c r="A298" s="77">
        <v>934</v>
      </c>
      <c r="B298" s="82" t="s">
        <v>299</v>
      </c>
      <c r="C298" s="9">
        <f>INDEX(Lask_kust_IKÄRAKENNE!L$11:L$304,MATCH('Lask_kust_MUUT KRIT'!$A$14:$A$307,Lask_kust_IKÄRAKENNE!$A$11:$A$304,0),1,1)</f>
        <v>2901</v>
      </c>
      <c r="D298" s="219">
        <v>1.3289002977746938</v>
      </c>
      <c r="E298" s="11">
        <v>80</v>
      </c>
      <c r="F298" s="11">
        <v>1257</v>
      </c>
      <c r="G298" s="429">
        <f t="shared" si="33"/>
        <v>6.3643595863166272E-2</v>
      </c>
      <c r="H298" s="112">
        <f t="shared" si="34"/>
        <v>0.65234741859759415</v>
      </c>
      <c r="I298" s="81">
        <v>0</v>
      </c>
      <c r="J298" s="299">
        <v>3</v>
      </c>
      <c r="K298" s="18">
        <v>27</v>
      </c>
      <c r="L298" s="319">
        <f t="shared" si="32"/>
        <v>9.3071354705274046E-3</v>
      </c>
      <c r="M298" s="112">
        <f t="shared" si="35"/>
        <v>6.0260563600644081E-3</v>
      </c>
      <c r="N298" s="300">
        <v>287.32</v>
      </c>
      <c r="O298" s="433">
        <f t="shared" si="36"/>
        <v>10.09675622998747</v>
      </c>
      <c r="P298" s="112">
        <f t="shared" si="37"/>
        <v>1.7976587457866851</v>
      </c>
      <c r="Q298" s="81">
        <v>0</v>
      </c>
      <c r="R298" s="81"/>
      <c r="S298" s="18">
        <v>767</v>
      </c>
      <c r="T298" s="18">
        <v>79</v>
      </c>
      <c r="U298" s="417">
        <f t="shared" si="38"/>
        <v>0.10299869621903521</v>
      </c>
      <c r="V298" s="431">
        <f t="shared" si="39"/>
        <v>4.7537462489550202E-2</v>
      </c>
      <c r="X298" s="125">
        <v>4541354.6418086868</v>
      </c>
      <c r="Y298" s="247">
        <v>173254.70030674088</v>
      </c>
      <c r="Z298" s="247">
        <v>0</v>
      </c>
      <c r="AA298" s="247">
        <v>0</v>
      </c>
      <c r="AB298" s="247">
        <v>34657.076368939117</v>
      </c>
      <c r="AC298" s="247">
        <v>207922.3698182884</v>
      </c>
      <c r="AD298" s="247">
        <v>0</v>
      </c>
      <c r="AE298" s="196">
        <v>0</v>
      </c>
      <c r="AF298" s="247">
        <v>55887.857972742342</v>
      </c>
      <c r="AG298" s="247">
        <v>471722.00446671079</v>
      </c>
      <c r="AH298" s="71">
        <v>5013076.6462753974</v>
      </c>
    </row>
    <row r="299" spans="1:34" s="258" customFormat="1" x14ac:dyDescent="0.25">
      <c r="A299" s="77">
        <v>935</v>
      </c>
      <c r="B299" s="82" t="s">
        <v>300</v>
      </c>
      <c r="C299" s="9">
        <f>INDEX(Lask_kust_IKÄRAKENNE!L$11:L$304,MATCH('Lask_kust_MUUT KRIT'!$A$14:$A$307,Lask_kust_IKÄRAKENNE!$A$11:$A$304,0),1,1)</f>
        <v>3150</v>
      </c>
      <c r="D299" s="219">
        <v>1.4011555541190404</v>
      </c>
      <c r="E299" s="11">
        <v>149</v>
      </c>
      <c r="F299" s="11">
        <v>1411</v>
      </c>
      <c r="G299" s="429">
        <f t="shared" si="33"/>
        <v>0.10559886605244508</v>
      </c>
      <c r="H299" s="112">
        <f t="shared" si="34"/>
        <v>1.0823893078614386</v>
      </c>
      <c r="I299" s="81">
        <v>0</v>
      </c>
      <c r="J299" s="299">
        <v>14</v>
      </c>
      <c r="K299" s="18">
        <v>198</v>
      </c>
      <c r="L299" s="319">
        <f t="shared" si="32"/>
        <v>6.2857142857142861E-2</v>
      </c>
      <c r="M299" s="112">
        <f t="shared" si="35"/>
        <v>5.9576063746679862E-2</v>
      </c>
      <c r="N299" s="300">
        <v>371.99</v>
      </c>
      <c r="O299" s="433">
        <f t="shared" si="36"/>
        <v>8.4679695690744374</v>
      </c>
      <c r="P299" s="112">
        <f t="shared" si="37"/>
        <v>2.143432613078823</v>
      </c>
      <c r="Q299" s="81">
        <v>0</v>
      </c>
      <c r="R299" s="81"/>
      <c r="S299" s="18">
        <v>896</v>
      </c>
      <c r="T299" s="18">
        <v>132</v>
      </c>
      <c r="U299" s="417">
        <f t="shared" si="38"/>
        <v>0.14732142857142858</v>
      </c>
      <c r="V299" s="431">
        <f t="shared" si="39"/>
        <v>9.1860194841943577E-2</v>
      </c>
      <c r="X299" s="125">
        <v>5199267.914669523</v>
      </c>
      <c r="Y299" s="247">
        <v>312142.13457435131</v>
      </c>
      <c r="Z299" s="247">
        <v>0</v>
      </c>
      <c r="AA299" s="247">
        <v>0</v>
      </c>
      <c r="AB299" s="247">
        <v>372043.19444403943</v>
      </c>
      <c r="AC299" s="247">
        <v>269194.77359287592</v>
      </c>
      <c r="AD299" s="247">
        <v>0</v>
      </c>
      <c r="AE299" s="196">
        <v>0</v>
      </c>
      <c r="AF299" s="247">
        <v>117265.87706918505</v>
      </c>
      <c r="AG299" s="247">
        <v>1070645.9796804518</v>
      </c>
      <c r="AH299" s="71">
        <v>6269913.8943499755</v>
      </c>
    </row>
    <row r="300" spans="1:34" s="258" customFormat="1" x14ac:dyDescent="0.25">
      <c r="A300" s="77">
        <v>936</v>
      </c>
      <c r="B300" s="82" t="s">
        <v>301</v>
      </c>
      <c r="C300" s="9">
        <f>INDEX(Lask_kust_IKÄRAKENNE!L$11:L$304,MATCH('Lask_kust_MUUT KRIT'!$A$14:$A$307,Lask_kust_IKÄRAKENNE!$A$11:$A$304,0),1,1)</f>
        <v>6739</v>
      </c>
      <c r="D300" s="219">
        <v>1.5692644764661823</v>
      </c>
      <c r="E300" s="11">
        <v>229</v>
      </c>
      <c r="F300" s="11">
        <v>2752</v>
      </c>
      <c r="G300" s="429">
        <f t="shared" si="33"/>
        <v>8.3212209302325577E-2</v>
      </c>
      <c r="H300" s="112">
        <f t="shared" si="34"/>
        <v>0.85292587884072146</v>
      </c>
      <c r="I300" s="81">
        <v>0</v>
      </c>
      <c r="J300" s="299">
        <v>7</v>
      </c>
      <c r="K300" s="18">
        <v>140</v>
      </c>
      <c r="L300" s="319">
        <f t="shared" si="32"/>
        <v>2.0774595637334917E-2</v>
      </c>
      <c r="M300" s="112">
        <f t="shared" si="35"/>
        <v>1.7493516526871922E-2</v>
      </c>
      <c r="N300" s="300">
        <v>1162.6500000000001</v>
      </c>
      <c r="O300" s="433">
        <f t="shared" si="36"/>
        <v>5.7962413452027688</v>
      </c>
      <c r="P300" s="112">
        <f t="shared" si="37"/>
        <v>3.1314296731165907</v>
      </c>
      <c r="Q300" s="81">
        <v>0</v>
      </c>
      <c r="R300" s="81"/>
      <c r="S300" s="18">
        <v>1680</v>
      </c>
      <c r="T300" s="18">
        <v>239</v>
      </c>
      <c r="U300" s="417">
        <f t="shared" si="38"/>
        <v>0.14226190476190476</v>
      </c>
      <c r="V300" s="431">
        <f t="shared" si="39"/>
        <v>8.6800671032419757E-2</v>
      </c>
      <c r="X300" s="125">
        <v>12457671.955534801</v>
      </c>
      <c r="Y300" s="247">
        <v>526217.26939682278</v>
      </c>
      <c r="Z300" s="247">
        <v>0</v>
      </c>
      <c r="AA300" s="247">
        <v>0</v>
      </c>
      <c r="AB300" s="247">
        <v>233713.38272329571</v>
      </c>
      <c r="AC300" s="247">
        <v>841364.8310915808</v>
      </c>
      <c r="AD300" s="247">
        <v>0</v>
      </c>
      <c r="AE300" s="196">
        <v>0</v>
      </c>
      <c r="AF300" s="247">
        <v>237056.72437317081</v>
      </c>
      <c r="AG300" s="247">
        <v>1838352.2075848703</v>
      </c>
      <c r="AH300" s="71">
        <v>14296024.163119672</v>
      </c>
    </row>
    <row r="301" spans="1:34" s="258" customFormat="1" x14ac:dyDescent="0.25">
      <c r="A301" s="77">
        <v>946</v>
      </c>
      <c r="B301" s="82" t="s">
        <v>302</v>
      </c>
      <c r="C301" s="9">
        <f>INDEX(Lask_kust_IKÄRAKENNE!L$11:L$304,MATCH('Lask_kust_MUUT KRIT'!$A$14:$A$307,Lask_kust_IKÄRAKENNE!$A$11:$A$304,0),1,1)</f>
        <v>6613</v>
      </c>
      <c r="D301" s="219">
        <v>0.89265673830378711</v>
      </c>
      <c r="E301" s="11">
        <v>167</v>
      </c>
      <c r="F301" s="11">
        <v>3084</v>
      </c>
      <c r="G301" s="429">
        <f t="shared" si="33"/>
        <v>5.4150453955901429E-2</v>
      </c>
      <c r="H301" s="112">
        <f t="shared" si="34"/>
        <v>0.55504263036879198</v>
      </c>
      <c r="I301" s="81">
        <v>3</v>
      </c>
      <c r="J301" s="299">
        <v>5327</v>
      </c>
      <c r="K301" s="18">
        <v>452</v>
      </c>
      <c r="L301" s="319">
        <f t="shared" si="32"/>
        <v>6.8350219265083931E-2</v>
      </c>
      <c r="M301" s="112">
        <f t="shared" si="35"/>
        <v>6.5069140154620939E-2</v>
      </c>
      <c r="N301" s="300">
        <v>782.14</v>
      </c>
      <c r="O301" s="433">
        <f t="shared" si="36"/>
        <v>8.4550080548239439</v>
      </c>
      <c r="P301" s="112">
        <f t="shared" si="37"/>
        <v>2.146718491954307</v>
      </c>
      <c r="Q301" s="81">
        <v>3</v>
      </c>
      <c r="R301" s="81">
        <v>555</v>
      </c>
      <c r="S301" s="18">
        <v>1856</v>
      </c>
      <c r="T301" s="18">
        <v>252</v>
      </c>
      <c r="U301" s="417">
        <f t="shared" si="38"/>
        <v>0.13577586206896552</v>
      </c>
      <c r="V301" s="431">
        <f t="shared" si="39"/>
        <v>8.0314628339480526E-2</v>
      </c>
      <c r="X301" s="125">
        <v>6953897.754254668</v>
      </c>
      <c r="Y301" s="247">
        <v>336033.99253426859</v>
      </c>
      <c r="Z301" s="247">
        <v>130651.71840000001</v>
      </c>
      <c r="AA301" s="247">
        <v>1398248.0064000001</v>
      </c>
      <c r="AB301" s="247">
        <v>853069.8557455343</v>
      </c>
      <c r="AC301" s="247">
        <v>566004.46307140507</v>
      </c>
      <c r="AD301" s="247">
        <v>0</v>
      </c>
      <c r="AE301" s="196">
        <v>157719.9</v>
      </c>
      <c r="AF301" s="247">
        <v>215241.94943531314</v>
      </c>
      <c r="AG301" s="247">
        <v>3656969.8855865211</v>
      </c>
      <c r="AH301" s="71">
        <v>10610867.639841188</v>
      </c>
    </row>
    <row r="302" spans="1:34" s="258" customFormat="1" x14ac:dyDescent="0.25">
      <c r="A302" s="77">
        <v>976</v>
      </c>
      <c r="B302" s="82" t="s">
        <v>303</v>
      </c>
      <c r="C302" s="9">
        <f>INDEX(Lask_kust_IKÄRAKENNE!L$11:L$304,MATCH('Lask_kust_MUUT KRIT'!$A$14:$A$307,Lask_kust_IKÄRAKENNE!$A$11:$A$304,0),1,1)</f>
        <v>4022</v>
      </c>
      <c r="D302" s="219">
        <v>1.529823759791747</v>
      </c>
      <c r="E302" s="11">
        <v>199</v>
      </c>
      <c r="F302" s="11">
        <v>1706</v>
      </c>
      <c r="G302" s="429">
        <f t="shared" si="33"/>
        <v>0.11664712778429073</v>
      </c>
      <c r="H302" s="112">
        <f t="shared" si="34"/>
        <v>1.1956340880001317</v>
      </c>
      <c r="I302" s="81">
        <v>0</v>
      </c>
      <c r="J302" s="299">
        <v>22</v>
      </c>
      <c r="K302" s="18">
        <v>80</v>
      </c>
      <c r="L302" s="319">
        <f t="shared" si="32"/>
        <v>1.9890601690701143E-2</v>
      </c>
      <c r="M302" s="112">
        <f t="shared" si="35"/>
        <v>1.6609522580238147E-2</v>
      </c>
      <c r="N302" s="300">
        <v>2028.04</v>
      </c>
      <c r="O302" s="433">
        <f t="shared" si="36"/>
        <v>1.983195597719966</v>
      </c>
      <c r="P302" s="112">
        <f t="shared" si="37"/>
        <v>9.1521593542162005</v>
      </c>
      <c r="Q302" s="81">
        <v>0</v>
      </c>
      <c r="R302" s="81"/>
      <c r="S302" s="18">
        <v>876</v>
      </c>
      <c r="T302" s="18">
        <v>148</v>
      </c>
      <c r="U302" s="417">
        <f t="shared" si="38"/>
        <v>0.16894977168949771</v>
      </c>
      <c r="V302" s="431">
        <f t="shared" si="39"/>
        <v>0.11348853796001271</v>
      </c>
      <c r="X302" s="125">
        <v>7248176.4686974743</v>
      </c>
      <c r="Y302" s="247">
        <v>440249.32964228926</v>
      </c>
      <c r="Z302" s="247">
        <v>0</v>
      </c>
      <c r="AA302" s="247">
        <v>0</v>
      </c>
      <c r="AB302" s="247">
        <v>132437.27035362742</v>
      </c>
      <c r="AC302" s="247">
        <v>1467614.0988663568</v>
      </c>
      <c r="AD302" s="247">
        <v>0</v>
      </c>
      <c r="AE302" s="196">
        <v>0</v>
      </c>
      <c r="AF302" s="247">
        <v>184981.29160235985</v>
      </c>
      <c r="AG302" s="247">
        <v>2225281.9904646333</v>
      </c>
      <c r="AH302" s="71">
        <v>9473458.4591621086</v>
      </c>
    </row>
    <row r="303" spans="1:34" s="258" customFormat="1" x14ac:dyDescent="0.25">
      <c r="A303" s="77">
        <v>977</v>
      </c>
      <c r="B303" s="82" t="s">
        <v>304</v>
      </c>
      <c r="C303" s="9">
        <f>INDEX(Lask_kust_IKÄRAKENNE!L$11:L$304,MATCH('Lask_kust_MUUT KRIT'!$A$14:$A$307,Lask_kust_IKÄRAKENNE!$A$11:$A$304,0),1,1)</f>
        <v>15212</v>
      </c>
      <c r="D303" s="219">
        <v>1.2556151384174996</v>
      </c>
      <c r="E303" s="11">
        <v>641</v>
      </c>
      <c r="F303" s="11">
        <v>6896</v>
      </c>
      <c r="G303" s="429">
        <f t="shared" si="33"/>
        <v>9.2952436194895585E-2</v>
      </c>
      <c r="H303" s="112">
        <f t="shared" si="34"/>
        <v>0.95276329034688523</v>
      </c>
      <c r="I303" s="81">
        <v>0</v>
      </c>
      <c r="J303" s="299">
        <v>42</v>
      </c>
      <c r="K303" s="18">
        <v>211</v>
      </c>
      <c r="L303" s="319">
        <f t="shared" si="32"/>
        <v>1.3870628451222718E-2</v>
      </c>
      <c r="M303" s="112">
        <f t="shared" si="35"/>
        <v>1.0589549340759723E-2</v>
      </c>
      <c r="N303" s="300">
        <v>568.89</v>
      </c>
      <c r="O303" s="433">
        <f t="shared" si="36"/>
        <v>26.73979152384468</v>
      </c>
      <c r="P303" s="112">
        <f t="shared" si="37"/>
        <v>0.67878323302288301</v>
      </c>
      <c r="Q303" s="81">
        <v>0</v>
      </c>
      <c r="R303" s="81"/>
      <c r="S303" s="18">
        <v>4340</v>
      </c>
      <c r="T303" s="18">
        <v>392</v>
      </c>
      <c r="U303" s="417">
        <f t="shared" si="38"/>
        <v>9.0322580645161285E-2</v>
      </c>
      <c r="V303" s="431">
        <f t="shared" si="39"/>
        <v>3.4861346915676279E-2</v>
      </c>
      <c r="X303" s="125">
        <v>22500291.798045054</v>
      </c>
      <c r="Y303" s="247">
        <v>1326873.9900658866</v>
      </c>
      <c r="Z303" s="247">
        <v>0</v>
      </c>
      <c r="AA303" s="247">
        <v>0</v>
      </c>
      <c r="AB303" s="247">
        <v>319355.79433102446</v>
      </c>
      <c r="AC303" s="247">
        <v>411683.68705946708</v>
      </c>
      <c r="AD303" s="247">
        <v>0</v>
      </c>
      <c r="AE303" s="196">
        <v>0</v>
      </c>
      <c r="AF303" s="247">
        <v>214913.75856932648</v>
      </c>
      <c r="AG303" s="247">
        <v>2272827.230025705</v>
      </c>
      <c r="AH303" s="71">
        <v>24773119.028070759</v>
      </c>
    </row>
    <row r="304" spans="1:34" s="258" customFormat="1" x14ac:dyDescent="0.25">
      <c r="A304" s="77">
        <v>980</v>
      </c>
      <c r="B304" s="82" t="s">
        <v>305</v>
      </c>
      <c r="C304" s="9">
        <f>INDEX(Lask_kust_IKÄRAKENNE!L$11:L$304,MATCH('Lask_kust_MUUT KRIT'!$A$14:$A$307,Lask_kust_IKÄRAKENNE!$A$11:$A$304,0),1,1)</f>
        <v>32983</v>
      </c>
      <c r="D304" s="219">
        <v>0.77381399540545648</v>
      </c>
      <c r="E304" s="11">
        <v>1069</v>
      </c>
      <c r="F304" s="11">
        <v>15843</v>
      </c>
      <c r="G304" s="429">
        <f t="shared" si="33"/>
        <v>6.7474594458120304E-2</v>
      </c>
      <c r="H304" s="112">
        <f t="shared" si="34"/>
        <v>0.69161518796503263</v>
      </c>
      <c r="I304" s="81">
        <v>0</v>
      </c>
      <c r="J304" s="299">
        <v>114</v>
      </c>
      <c r="K304" s="18">
        <v>788</v>
      </c>
      <c r="L304" s="319">
        <f t="shared" si="32"/>
        <v>2.3891095412788405E-2</v>
      </c>
      <c r="M304" s="112">
        <f t="shared" si="35"/>
        <v>2.061001630232541E-2</v>
      </c>
      <c r="N304" s="300">
        <v>1115.6400000000001</v>
      </c>
      <c r="O304" s="433">
        <f t="shared" si="36"/>
        <v>29.564196335735538</v>
      </c>
      <c r="P304" s="112">
        <f t="shared" si="37"/>
        <v>0.6139359221807712</v>
      </c>
      <c r="Q304" s="81">
        <v>0</v>
      </c>
      <c r="R304" s="81"/>
      <c r="S304" s="18">
        <v>11147</v>
      </c>
      <c r="T304" s="18">
        <v>1012</v>
      </c>
      <c r="U304" s="417">
        <f t="shared" si="38"/>
        <v>9.0786758769175566E-2</v>
      </c>
      <c r="V304" s="431">
        <f t="shared" si="39"/>
        <v>3.532552503969056E-2</v>
      </c>
      <c r="X304" s="125">
        <v>30065748.858319726</v>
      </c>
      <c r="Y304" s="247">
        <v>2088396.8298227692</v>
      </c>
      <c r="Z304" s="247">
        <v>0</v>
      </c>
      <c r="AA304" s="247">
        <v>0</v>
      </c>
      <c r="AB304" s="247">
        <v>1347657.3846627781</v>
      </c>
      <c r="AC304" s="247">
        <v>807345.51254376757</v>
      </c>
      <c r="AD304" s="247">
        <v>0</v>
      </c>
      <c r="AE304" s="196">
        <v>0</v>
      </c>
      <c r="AF304" s="247">
        <v>472185.36278158595</v>
      </c>
      <c r="AG304" s="247">
        <v>4715585.0898109013</v>
      </c>
      <c r="AH304" s="71">
        <v>34781333.948130623</v>
      </c>
    </row>
    <row r="305" spans="1:34" s="258" customFormat="1" x14ac:dyDescent="0.25">
      <c r="A305" s="77">
        <v>981</v>
      </c>
      <c r="B305" s="82" t="s">
        <v>306</v>
      </c>
      <c r="C305" s="9">
        <f>INDEX(Lask_kust_IKÄRAKENNE!L$11:L$304,MATCH('Lask_kust_MUUT KRIT'!$A$14:$A$307,Lask_kust_IKÄRAKENNE!$A$11:$A$304,0),1,1)</f>
        <v>2357</v>
      </c>
      <c r="D305" s="219">
        <v>0.97569772670852672</v>
      </c>
      <c r="E305" s="11">
        <v>84</v>
      </c>
      <c r="F305" s="11">
        <v>1105</v>
      </c>
      <c r="G305" s="429">
        <f t="shared" si="33"/>
        <v>7.6018099547511306E-2</v>
      </c>
      <c r="H305" s="112">
        <f t="shared" si="34"/>
        <v>0.77918619043985027</v>
      </c>
      <c r="I305" s="81">
        <v>0</v>
      </c>
      <c r="J305" s="299">
        <v>14</v>
      </c>
      <c r="K305" s="18">
        <v>42</v>
      </c>
      <c r="L305" s="319">
        <f t="shared" si="32"/>
        <v>1.7819261773440814E-2</v>
      </c>
      <c r="M305" s="112">
        <f t="shared" si="35"/>
        <v>1.4538182662977819E-2</v>
      </c>
      <c r="N305" s="300">
        <v>182.76</v>
      </c>
      <c r="O305" s="433">
        <f t="shared" si="36"/>
        <v>12.89669511928212</v>
      </c>
      <c r="P305" s="112">
        <f t="shared" si="37"/>
        <v>1.4073777795813711</v>
      </c>
      <c r="Q305" s="81">
        <v>0</v>
      </c>
      <c r="R305" s="81"/>
      <c r="S305" s="18">
        <v>674</v>
      </c>
      <c r="T305" s="18">
        <v>85</v>
      </c>
      <c r="U305" s="417">
        <f t="shared" si="38"/>
        <v>0.12611275964391691</v>
      </c>
      <c r="V305" s="431">
        <f t="shared" si="39"/>
        <v>7.0651525914431912E-2</v>
      </c>
      <c r="X305" s="125">
        <v>2709069.6203016527</v>
      </c>
      <c r="Y305" s="247">
        <v>168135.40644684885</v>
      </c>
      <c r="Z305" s="247">
        <v>0</v>
      </c>
      <c r="AA305" s="247">
        <v>0</v>
      </c>
      <c r="AB305" s="247">
        <v>67932.986718920889</v>
      </c>
      <c r="AC305" s="247">
        <v>132256.34243349015</v>
      </c>
      <c r="AD305" s="247">
        <v>0</v>
      </c>
      <c r="AE305" s="196">
        <v>0</v>
      </c>
      <c r="AF305" s="247">
        <v>67486.183533138872</v>
      </c>
      <c r="AG305" s="247">
        <v>435810.91913239879</v>
      </c>
      <c r="AH305" s="71">
        <v>3144880.5394340521</v>
      </c>
    </row>
    <row r="306" spans="1:34" s="258" customFormat="1" x14ac:dyDescent="0.25">
      <c r="A306" s="77">
        <v>989</v>
      </c>
      <c r="B306" s="82" t="s">
        <v>307</v>
      </c>
      <c r="C306" s="9">
        <f>INDEX(Lask_kust_IKÄRAKENNE!L$11:L$304,MATCH('Lask_kust_MUUT KRIT'!$A$14:$A$307,Lask_kust_IKÄRAKENNE!$A$11:$A$304,0),1,1)</f>
        <v>5703</v>
      </c>
      <c r="D306" s="219">
        <v>1.4671658072019038</v>
      </c>
      <c r="E306" s="11">
        <v>196</v>
      </c>
      <c r="F306" s="11">
        <v>2526</v>
      </c>
      <c r="G306" s="429">
        <f t="shared" si="33"/>
        <v>7.7593032462391132E-2</v>
      </c>
      <c r="H306" s="112">
        <f t="shared" si="34"/>
        <v>0.79532926669995274</v>
      </c>
      <c r="I306" s="81">
        <v>0</v>
      </c>
      <c r="J306" s="299">
        <v>4</v>
      </c>
      <c r="K306" s="18">
        <v>62</v>
      </c>
      <c r="L306" s="319">
        <f t="shared" si="32"/>
        <v>1.0871471155532176E-2</v>
      </c>
      <c r="M306" s="112">
        <f t="shared" si="35"/>
        <v>7.5903920450691798E-3</v>
      </c>
      <c r="N306" s="300">
        <v>805.82</v>
      </c>
      <c r="O306" s="433">
        <f t="shared" si="36"/>
        <v>7.0772629123129231</v>
      </c>
      <c r="P306" s="112">
        <f t="shared" si="37"/>
        <v>2.5646245399948544</v>
      </c>
      <c r="Q306" s="81">
        <v>0</v>
      </c>
      <c r="R306" s="81"/>
      <c r="S306" s="18">
        <v>1453</v>
      </c>
      <c r="T306" s="18">
        <v>166</v>
      </c>
      <c r="U306" s="417">
        <f t="shared" si="38"/>
        <v>0.11424638678596008</v>
      </c>
      <c r="V306" s="431">
        <f t="shared" si="39"/>
        <v>5.8785153056475074E-2</v>
      </c>
      <c r="X306" s="125">
        <v>9856616.4930005539</v>
      </c>
      <c r="Y306" s="247">
        <v>415249.08507146896</v>
      </c>
      <c r="Z306" s="247">
        <v>0</v>
      </c>
      <c r="AA306" s="247">
        <v>0</v>
      </c>
      <c r="AB306" s="247">
        <v>85818.038683922714</v>
      </c>
      <c r="AC306" s="247">
        <v>583140.76307591936</v>
      </c>
      <c r="AD306" s="247">
        <v>0</v>
      </c>
      <c r="AE306" s="196">
        <v>0</v>
      </c>
      <c r="AF306" s="247">
        <v>135864.11524108538</v>
      </c>
      <c r="AG306" s="247">
        <v>1220072.0020723965</v>
      </c>
      <c r="AH306" s="71">
        <v>11076688.495072952</v>
      </c>
    </row>
    <row r="307" spans="1:34" s="258" customFormat="1" x14ac:dyDescent="0.25">
      <c r="A307" s="77">
        <v>992</v>
      </c>
      <c r="B307" s="82" t="s">
        <v>308</v>
      </c>
      <c r="C307" s="9">
        <f>INDEX(Lask_kust_IKÄRAKENNE!L$11:L$304,MATCH('Lask_kust_MUUT KRIT'!$A$14:$A$307,Lask_kust_IKÄRAKENNE!$A$11:$A$304,0),1,1)</f>
        <v>18851</v>
      </c>
      <c r="D307" s="219">
        <v>1.4474354855368041</v>
      </c>
      <c r="E307" s="11">
        <v>1136</v>
      </c>
      <c r="F307" s="11">
        <v>8428</v>
      </c>
      <c r="G307" s="429">
        <f t="shared" si="33"/>
        <v>0.13478879924062648</v>
      </c>
      <c r="H307" s="112">
        <f t="shared" si="34"/>
        <v>1.3815863803412312</v>
      </c>
      <c r="I307" s="81">
        <v>0</v>
      </c>
      <c r="J307" s="299">
        <v>17</v>
      </c>
      <c r="K307" s="18">
        <v>295</v>
      </c>
      <c r="L307" s="319">
        <f t="shared" ref="L307" si="40">K307/C307</f>
        <v>1.5649037186356161E-2</v>
      </c>
      <c r="M307" s="112">
        <f t="shared" si="35"/>
        <v>1.2367958075893165E-2</v>
      </c>
      <c r="N307" s="300">
        <v>884.57</v>
      </c>
      <c r="O307" s="433">
        <f t="shared" si="36"/>
        <v>21.310919429779439</v>
      </c>
      <c r="P307" s="112">
        <f t="shared" si="37"/>
        <v>0.85170056602766797</v>
      </c>
      <c r="Q307" s="81">
        <v>0</v>
      </c>
      <c r="R307" s="81"/>
      <c r="S307" s="18">
        <v>5282</v>
      </c>
      <c r="T307" s="18">
        <v>624</v>
      </c>
      <c r="U307" s="417">
        <f t="shared" si="38"/>
        <v>0.11813706929193488</v>
      </c>
      <c r="V307" s="431">
        <f t="shared" si="39"/>
        <v>6.2675835562449878E-2</v>
      </c>
      <c r="X307" s="125">
        <v>32142444.265992358</v>
      </c>
      <c r="Y307" s="247">
        <v>2384354.2785496386</v>
      </c>
      <c r="Z307" s="247">
        <v>0</v>
      </c>
      <c r="AA307" s="247">
        <v>0</v>
      </c>
      <c r="AB307" s="247">
        <v>462214.32728399563</v>
      </c>
      <c r="AC307" s="247">
        <v>640129.09184937831</v>
      </c>
      <c r="AD307" s="247">
        <v>0</v>
      </c>
      <c r="AE307" s="196">
        <v>0</v>
      </c>
      <c r="AF307" s="247">
        <v>478815.57192184456</v>
      </c>
      <c r="AG307" s="247">
        <v>3965513.2696048571</v>
      </c>
      <c r="AH307" s="71">
        <v>36107957.53559722</v>
      </c>
    </row>
    <row r="308" spans="1:34" s="258" customFormat="1" x14ac:dyDescent="0.25">
      <c r="A308" s="77"/>
      <c r="B308" s="82"/>
      <c r="C308" s="1"/>
      <c r="D308" s="2"/>
      <c r="E308" s="2"/>
      <c r="F308" s="2"/>
      <c r="G308" s="44"/>
      <c r="H308" s="81"/>
      <c r="I308" s="81"/>
      <c r="J308" s="299"/>
      <c r="K308" s="18"/>
      <c r="L308" s="81"/>
      <c r="M308" s="81"/>
      <c r="N308" s="44"/>
      <c r="O308" s="421"/>
      <c r="P308" s="81"/>
      <c r="Q308" s="81"/>
      <c r="R308" s="81"/>
      <c r="S308" s="44"/>
      <c r="T308" s="44"/>
      <c r="U308" s="417"/>
      <c r="V308" s="418"/>
      <c r="X308" s="91"/>
      <c r="Y308" s="247"/>
      <c r="Z308" s="247"/>
      <c r="AA308" s="247"/>
      <c r="AB308" s="247"/>
      <c r="AC308" s="247"/>
      <c r="AD308" s="247"/>
      <c r="AE308" s="247"/>
      <c r="AF308" s="247"/>
      <c r="AG308" s="247"/>
      <c r="AH308" s="71"/>
    </row>
  </sheetData>
  <pageMargins left="0.31496062992125984" right="0.31496062992125984" top="0.55118110236220474" bottom="0.55118110236220474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Y306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E18" sqref="E18"/>
    </sheetView>
  </sheetViews>
  <sheetFormatPr defaultRowHeight="15" x14ac:dyDescent="0.25"/>
  <cols>
    <col min="1" max="1" width="3.7109375" style="68" customWidth="1"/>
    <col min="2" max="2" width="10.85546875" style="69" customWidth="1"/>
    <col min="3" max="3" width="9.140625" style="99"/>
    <col min="4" max="4" width="9.140625" style="81"/>
    <col min="5" max="5" width="9.140625" style="80"/>
    <col min="6" max="6" width="10.140625" style="81" customWidth="1"/>
    <col min="7" max="7" width="10.42578125" style="80" customWidth="1"/>
    <col min="8" max="8" width="8.140625" style="15" customWidth="1"/>
    <col min="9" max="9" width="7.85546875" style="15" bestFit="1" customWidth="1"/>
    <col min="10" max="10" width="9.140625" style="80"/>
    <col min="11" max="11" width="9.140625" style="123"/>
    <col min="12" max="12" width="2.28515625" style="68" customWidth="1"/>
    <col min="13" max="13" width="9.5703125" style="99" bestFit="1" customWidth="1"/>
    <col min="14" max="14" width="9.28515625" style="79" bestFit="1" customWidth="1"/>
    <col min="15" max="15" width="9.5703125" style="79" bestFit="1" customWidth="1"/>
    <col min="16" max="16" width="11" style="153" customWidth="1"/>
    <col min="17" max="17" width="11" style="68" customWidth="1"/>
    <col min="18" max="18" width="9.140625" style="68"/>
    <col min="19" max="19" width="10" style="68" bestFit="1" customWidth="1"/>
    <col min="20" max="20" width="9.140625" style="68"/>
  </cols>
  <sheetData>
    <row r="1" spans="1:25" x14ac:dyDescent="0.25">
      <c r="A1" s="68" t="s">
        <v>395</v>
      </c>
      <c r="K1" s="149"/>
    </row>
    <row r="2" spans="1:25" ht="18" x14ac:dyDescent="0.25">
      <c r="A2" s="83" t="s">
        <v>1248</v>
      </c>
      <c r="D2" s="320"/>
      <c r="M2" s="205"/>
      <c r="N2" s="216"/>
      <c r="O2" s="216"/>
      <c r="P2" s="89"/>
      <c r="Y2" s="210"/>
    </row>
    <row r="3" spans="1:25" x14ac:dyDescent="0.25">
      <c r="D3" s="435"/>
      <c r="F3" s="297"/>
      <c r="H3" s="47"/>
      <c r="I3" s="47"/>
      <c r="Q3" s="191"/>
      <c r="U3" s="206"/>
      <c r="V3" s="210"/>
      <c r="Y3" s="210"/>
    </row>
    <row r="4" spans="1:25" x14ac:dyDescent="0.25">
      <c r="C4" s="119" t="s">
        <v>445</v>
      </c>
      <c r="M4" s="114" t="s">
        <v>795</v>
      </c>
      <c r="U4" s="206"/>
      <c r="X4" s="206"/>
    </row>
    <row r="5" spans="1:25" x14ac:dyDescent="0.25">
      <c r="C5" s="46" t="s">
        <v>392</v>
      </c>
      <c r="D5" s="108" t="s">
        <v>789</v>
      </c>
      <c r="E5" s="106" t="s">
        <v>786</v>
      </c>
      <c r="F5" s="108" t="s">
        <v>792</v>
      </c>
      <c r="G5" s="106" t="s">
        <v>792</v>
      </c>
      <c r="H5" s="15" t="s">
        <v>1142</v>
      </c>
      <c r="I5" s="15" t="s">
        <v>1143</v>
      </c>
      <c r="J5" s="80" t="s">
        <v>787</v>
      </c>
      <c r="K5" s="122" t="s">
        <v>787</v>
      </c>
      <c r="M5" s="152" t="s">
        <v>785</v>
      </c>
      <c r="N5" s="106" t="s">
        <v>786</v>
      </c>
      <c r="O5" s="106" t="s">
        <v>787</v>
      </c>
      <c r="P5" s="70" t="s">
        <v>788</v>
      </c>
      <c r="U5" s="206"/>
    </row>
    <row r="6" spans="1:25" x14ac:dyDescent="0.25">
      <c r="C6" s="132">
        <v>43465</v>
      </c>
      <c r="D6" s="108" t="s">
        <v>790</v>
      </c>
      <c r="E6" s="106" t="s">
        <v>781</v>
      </c>
      <c r="F6" s="108" t="s">
        <v>782</v>
      </c>
      <c r="G6" s="106" t="s">
        <v>793</v>
      </c>
      <c r="H6" s="15">
        <v>2017</v>
      </c>
      <c r="I6" s="15">
        <v>2017</v>
      </c>
      <c r="J6" s="80" t="s">
        <v>783</v>
      </c>
      <c r="K6" s="122" t="s">
        <v>783</v>
      </c>
      <c r="M6" s="318"/>
      <c r="N6" s="106" t="s">
        <v>781</v>
      </c>
      <c r="O6" s="106" t="s">
        <v>783</v>
      </c>
      <c r="P6" s="70"/>
      <c r="Y6" s="291"/>
    </row>
    <row r="7" spans="1:25" x14ac:dyDescent="0.25">
      <c r="D7" s="81" t="s">
        <v>1184</v>
      </c>
      <c r="E7" s="106" t="s">
        <v>784</v>
      </c>
      <c r="F7" s="108" t="s">
        <v>447</v>
      </c>
      <c r="G7" s="106" t="s">
        <v>794</v>
      </c>
      <c r="K7" s="122" t="s">
        <v>422</v>
      </c>
      <c r="M7" s="152" t="s">
        <v>418</v>
      </c>
      <c r="N7" s="106" t="s">
        <v>418</v>
      </c>
      <c r="O7" s="106" t="s">
        <v>418</v>
      </c>
      <c r="P7" s="70" t="s">
        <v>418</v>
      </c>
    </row>
    <row r="8" spans="1:25" x14ac:dyDescent="0.25">
      <c r="D8" s="81">
        <v>2021</v>
      </c>
      <c r="E8" s="120" t="s">
        <v>791</v>
      </c>
      <c r="F8" s="299" t="s">
        <v>1221</v>
      </c>
      <c r="J8" s="80" t="s">
        <v>448</v>
      </c>
      <c r="M8" s="154" t="s">
        <v>404</v>
      </c>
      <c r="N8" s="155"/>
      <c r="O8" s="156"/>
    </row>
    <row r="9" spans="1:25" x14ac:dyDescent="0.25">
      <c r="D9" s="81" t="s">
        <v>1223</v>
      </c>
      <c r="J9" s="121">
        <v>0.38969484742371185</v>
      </c>
      <c r="K9" s="438"/>
      <c r="M9" s="439">
        <v>215.7</v>
      </c>
      <c r="N9" s="440">
        <v>2739.62</v>
      </c>
      <c r="O9" s="441">
        <v>65.459999999999994</v>
      </c>
      <c r="U9" s="68"/>
    </row>
    <row r="10" spans="1:25" x14ac:dyDescent="0.25">
      <c r="E10" s="115">
        <v>4</v>
      </c>
      <c r="M10" s="205"/>
      <c r="N10" s="442"/>
      <c r="O10" s="216"/>
      <c r="P10" s="90"/>
    </row>
    <row r="11" spans="1:25" s="40" customFormat="1" x14ac:dyDescent="0.25">
      <c r="A11" s="68" t="s">
        <v>375</v>
      </c>
      <c r="B11" s="69" t="s">
        <v>415</v>
      </c>
      <c r="C11" s="150">
        <v>5488130</v>
      </c>
      <c r="D11" s="196"/>
      <c r="F11" s="196">
        <v>1995</v>
      </c>
      <c r="G11" s="116">
        <v>3.6351179727885455E-4</v>
      </c>
      <c r="H11" s="15">
        <v>2311814</v>
      </c>
      <c r="I11" s="15">
        <v>2312985</v>
      </c>
      <c r="J11" s="116">
        <v>0.99949372780195289</v>
      </c>
      <c r="K11" s="151"/>
      <c r="L11" s="69"/>
      <c r="M11" s="150">
        <v>120932535.24928251</v>
      </c>
      <c r="N11" s="107">
        <v>3605339.92</v>
      </c>
      <c r="O11" s="198">
        <v>217905714.70876297</v>
      </c>
      <c r="P11" s="90">
        <v>342443589.87804556</v>
      </c>
      <c r="Q11" s="69"/>
      <c r="R11" s="69"/>
      <c r="S11" s="259"/>
      <c r="T11" s="259"/>
    </row>
    <row r="12" spans="1:25" x14ac:dyDescent="0.25">
      <c r="G12" s="116"/>
      <c r="J12" s="116"/>
      <c r="K12" s="149"/>
      <c r="M12" s="205" t="s">
        <v>12</v>
      </c>
      <c r="N12" s="86"/>
      <c r="O12" s="86"/>
      <c r="P12" s="90"/>
    </row>
    <row r="13" spans="1:25" x14ac:dyDescent="0.25">
      <c r="A13" s="68">
        <v>5</v>
      </c>
      <c r="B13" s="69" t="s">
        <v>14</v>
      </c>
      <c r="C13" s="95">
        <v>9700</v>
      </c>
      <c r="D13" s="436">
        <v>0</v>
      </c>
      <c r="E13" s="115">
        <v>0</v>
      </c>
      <c r="F13" s="299">
        <v>0</v>
      </c>
      <c r="G13" s="116">
        <v>0</v>
      </c>
      <c r="H13" s="15">
        <v>3484</v>
      </c>
      <c r="I13" s="15">
        <v>3508</v>
      </c>
      <c r="J13" s="116">
        <v>0.9931584948688712</v>
      </c>
      <c r="K13" s="149">
        <v>0.60346364744515935</v>
      </c>
      <c r="M13" s="95">
        <v>0</v>
      </c>
      <c r="N13" s="86">
        <v>0</v>
      </c>
      <c r="O13" s="86">
        <v>383176.48450907326</v>
      </c>
      <c r="P13" s="90">
        <v>383176.48450907326</v>
      </c>
      <c r="S13" s="195"/>
      <c r="T13" s="195"/>
      <c r="U13" s="260"/>
    </row>
    <row r="14" spans="1:25" x14ac:dyDescent="0.25">
      <c r="A14" s="68">
        <v>9</v>
      </c>
      <c r="B14" s="69" t="s">
        <v>15</v>
      </c>
      <c r="C14" s="95">
        <v>2573</v>
      </c>
      <c r="D14" s="436">
        <v>0</v>
      </c>
      <c r="E14" s="115">
        <v>0</v>
      </c>
      <c r="F14" s="299">
        <v>0</v>
      </c>
      <c r="G14" s="116">
        <v>0</v>
      </c>
      <c r="H14" s="15">
        <v>750</v>
      </c>
      <c r="I14" s="15">
        <v>1004</v>
      </c>
      <c r="J14" s="116">
        <v>0.74701195219123506</v>
      </c>
      <c r="K14" s="149">
        <v>0.35731710476752321</v>
      </c>
      <c r="M14" s="95">
        <v>0</v>
      </c>
      <c r="N14" s="86">
        <v>0</v>
      </c>
      <c r="O14" s="86">
        <v>60182.412565705155</v>
      </c>
      <c r="P14" s="90">
        <v>60182.412565705155</v>
      </c>
      <c r="S14" s="195"/>
      <c r="T14" s="195"/>
      <c r="U14" s="260"/>
    </row>
    <row r="15" spans="1:25" x14ac:dyDescent="0.25">
      <c r="A15" s="68">
        <v>10</v>
      </c>
      <c r="B15" s="69" t="s">
        <v>16</v>
      </c>
      <c r="C15" s="95">
        <v>11544</v>
      </c>
      <c r="D15" s="436">
        <v>0</v>
      </c>
      <c r="E15" s="115">
        <v>0</v>
      </c>
      <c r="F15" s="299">
        <v>1</v>
      </c>
      <c r="G15" s="116">
        <v>8.6625086625086625E-5</v>
      </c>
      <c r="H15" s="15">
        <v>4314</v>
      </c>
      <c r="I15" s="15">
        <v>4354</v>
      </c>
      <c r="J15" s="116">
        <v>0.99081304547542493</v>
      </c>
      <c r="K15" s="149">
        <v>0.60111819805171307</v>
      </c>
      <c r="M15" s="95">
        <v>0</v>
      </c>
      <c r="N15" s="86">
        <v>0</v>
      </c>
      <c r="O15" s="86">
        <v>454247.13299010549</v>
      </c>
      <c r="P15" s="90">
        <v>454247.13299010549</v>
      </c>
      <c r="S15" s="195"/>
      <c r="T15" s="195"/>
      <c r="U15" s="260"/>
    </row>
    <row r="16" spans="1:25" x14ac:dyDescent="0.25">
      <c r="A16" s="68">
        <v>16</v>
      </c>
      <c r="B16" s="69" t="s">
        <v>17</v>
      </c>
      <c r="C16" s="95">
        <v>8149</v>
      </c>
      <c r="D16" s="436">
        <v>0</v>
      </c>
      <c r="E16" s="115">
        <v>0</v>
      </c>
      <c r="F16" s="299">
        <v>3</v>
      </c>
      <c r="G16" s="116">
        <v>3.6814333046999634E-4</v>
      </c>
      <c r="H16" s="15">
        <v>2254</v>
      </c>
      <c r="I16" s="15">
        <v>2988</v>
      </c>
      <c r="J16" s="116">
        <v>0.75435073627844718</v>
      </c>
      <c r="K16" s="149">
        <v>0.36465588885473532</v>
      </c>
      <c r="M16" s="95">
        <v>0</v>
      </c>
      <c r="N16" s="86">
        <v>0</v>
      </c>
      <c r="O16" s="86">
        <v>194519.68167362799</v>
      </c>
      <c r="P16" s="90">
        <v>194519.68167362799</v>
      </c>
      <c r="S16" s="195"/>
      <c r="T16" s="195"/>
      <c r="U16" s="260"/>
    </row>
    <row r="17" spans="1:21" x14ac:dyDescent="0.25">
      <c r="A17" s="68">
        <v>18</v>
      </c>
      <c r="B17" s="69" t="s">
        <v>18</v>
      </c>
      <c r="C17" s="95">
        <v>4958</v>
      </c>
      <c r="D17" s="436">
        <v>0</v>
      </c>
      <c r="E17" s="115">
        <v>0</v>
      </c>
      <c r="F17" s="299">
        <v>0</v>
      </c>
      <c r="G17" s="116">
        <v>0</v>
      </c>
      <c r="H17" s="15">
        <v>1331</v>
      </c>
      <c r="I17" s="15">
        <v>2217</v>
      </c>
      <c r="J17" s="116">
        <v>0.600360847992783</v>
      </c>
      <c r="K17" s="149">
        <v>0.21066600056907114</v>
      </c>
      <c r="M17" s="95">
        <v>0</v>
      </c>
      <c r="N17" s="86">
        <v>0</v>
      </c>
      <c r="O17" s="86">
        <v>68371.793737572429</v>
      </c>
      <c r="P17" s="90">
        <v>68371.793737572429</v>
      </c>
      <c r="S17" s="195"/>
      <c r="T17" s="195"/>
      <c r="U17" s="260"/>
    </row>
    <row r="18" spans="1:21" x14ac:dyDescent="0.25">
      <c r="A18" s="68">
        <v>19</v>
      </c>
      <c r="B18" s="69" t="s">
        <v>19</v>
      </c>
      <c r="C18" s="95">
        <v>3984</v>
      </c>
      <c r="D18" s="436">
        <v>0</v>
      </c>
      <c r="E18" s="115">
        <v>0</v>
      </c>
      <c r="F18" s="299">
        <v>0</v>
      </c>
      <c r="G18" s="116">
        <v>0</v>
      </c>
      <c r="H18" s="15">
        <v>1131</v>
      </c>
      <c r="I18" s="15">
        <v>1823</v>
      </c>
      <c r="J18" s="116">
        <v>0.62040592430060337</v>
      </c>
      <c r="K18" s="149">
        <v>0.23071107687689152</v>
      </c>
      <c r="M18" s="95">
        <v>0</v>
      </c>
      <c r="N18" s="86">
        <v>0</v>
      </c>
      <c r="O18" s="86">
        <v>60167.750815967491</v>
      </c>
      <c r="P18" s="90">
        <v>60167.750815967491</v>
      </c>
      <c r="S18" s="195"/>
      <c r="T18" s="195"/>
      <c r="U18" s="260"/>
    </row>
    <row r="19" spans="1:21" x14ac:dyDescent="0.25">
      <c r="A19" s="68">
        <v>20</v>
      </c>
      <c r="B19" s="69" t="s">
        <v>20</v>
      </c>
      <c r="C19" s="95">
        <v>16611</v>
      </c>
      <c r="D19" s="436">
        <v>0</v>
      </c>
      <c r="E19" s="115">
        <v>0</v>
      </c>
      <c r="F19" s="299">
        <v>0</v>
      </c>
      <c r="G19" s="116">
        <v>0</v>
      </c>
      <c r="H19" s="15">
        <v>4652</v>
      </c>
      <c r="I19" s="15">
        <v>6852</v>
      </c>
      <c r="J19" s="116">
        <v>0.67892586106246355</v>
      </c>
      <c r="K19" s="149">
        <v>0.2892310136387517</v>
      </c>
      <c r="M19" s="95">
        <v>0</v>
      </c>
      <c r="N19" s="86">
        <v>0</v>
      </c>
      <c r="O19" s="86">
        <v>314497.09542003926</v>
      </c>
      <c r="P19" s="90">
        <v>314497.09542003926</v>
      </c>
      <c r="S19" s="195"/>
      <c r="T19" s="195"/>
      <c r="U19" s="260"/>
    </row>
    <row r="20" spans="1:21" x14ac:dyDescent="0.25">
      <c r="A20" s="68">
        <v>46</v>
      </c>
      <c r="B20" s="69" t="s">
        <v>21</v>
      </c>
      <c r="C20" s="95">
        <v>1405</v>
      </c>
      <c r="D20" s="436">
        <v>0.16113333333333332</v>
      </c>
      <c r="E20" s="115">
        <v>0</v>
      </c>
      <c r="F20" s="299">
        <v>0</v>
      </c>
      <c r="G20" s="116">
        <v>0</v>
      </c>
      <c r="H20" s="15">
        <v>373</v>
      </c>
      <c r="I20" s="15">
        <v>466</v>
      </c>
      <c r="J20" s="116">
        <v>0.80042918454935619</v>
      </c>
      <c r="K20" s="149">
        <v>0.41073433712564433</v>
      </c>
      <c r="M20" s="95">
        <v>48832.826299999993</v>
      </c>
      <c r="N20" s="86">
        <v>0</v>
      </c>
      <c r="O20" s="86">
        <v>37775.77094008377</v>
      </c>
      <c r="P20" s="90">
        <v>86608.597240083764</v>
      </c>
      <c r="S20" s="195"/>
      <c r="T20" s="195"/>
      <c r="U20" s="260"/>
    </row>
    <row r="21" spans="1:21" x14ac:dyDescent="0.25">
      <c r="A21" s="68">
        <v>47</v>
      </c>
      <c r="B21" s="69" t="s">
        <v>22</v>
      </c>
      <c r="C21" s="95">
        <v>1852</v>
      </c>
      <c r="D21" s="436">
        <v>1.9019333333333333</v>
      </c>
      <c r="E21" s="115">
        <v>1</v>
      </c>
      <c r="F21" s="299">
        <v>196</v>
      </c>
      <c r="G21" s="116">
        <v>0.10583153347732181</v>
      </c>
      <c r="H21" s="15">
        <v>646</v>
      </c>
      <c r="I21" s="15">
        <v>725</v>
      </c>
      <c r="J21" s="116">
        <v>0.89103448275862074</v>
      </c>
      <c r="K21" s="149">
        <v>0.50133963533490888</v>
      </c>
      <c r="M21" s="95">
        <v>2279332.4431199995</v>
      </c>
      <c r="N21" s="86">
        <v>536965.52</v>
      </c>
      <c r="O21" s="86">
        <v>60778.366563750846</v>
      </c>
      <c r="P21" s="90">
        <v>2877076.3296837504</v>
      </c>
      <c r="S21" s="195"/>
      <c r="T21" s="195"/>
      <c r="U21" s="260"/>
    </row>
    <row r="22" spans="1:21" x14ac:dyDescent="0.25">
      <c r="A22" s="68">
        <v>49</v>
      </c>
      <c r="B22" s="69" t="s">
        <v>23</v>
      </c>
      <c r="C22" s="95">
        <v>283632</v>
      </c>
      <c r="D22" s="436">
        <v>0</v>
      </c>
      <c r="E22" s="115">
        <v>0</v>
      </c>
      <c r="F22" s="299">
        <v>15</v>
      </c>
      <c r="G22" s="116">
        <v>5.2885429006600101E-5</v>
      </c>
      <c r="H22" s="15">
        <v>120676</v>
      </c>
      <c r="I22" s="15">
        <v>131153</v>
      </c>
      <c r="J22" s="116">
        <v>0.9201162001631682</v>
      </c>
      <c r="K22" s="149">
        <v>0.53042135273945634</v>
      </c>
      <c r="M22" s="95">
        <v>0</v>
      </c>
      <c r="N22" s="86">
        <v>0</v>
      </c>
      <c r="O22" s="86">
        <v>9848094.9486081265</v>
      </c>
      <c r="P22" s="90">
        <v>9848094.9486081265</v>
      </c>
      <c r="S22" s="195"/>
      <c r="T22" s="195"/>
      <c r="U22" s="260"/>
    </row>
    <row r="23" spans="1:21" x14ac:dyDescent="0.25">
      <c r="A23" s="68">
        <v>50</v>
      </c>
      <c r="B23" s="69" t="s">
        <v>24</v>
      </c>
      <c r="C23" s="95">
        <v>11748</v>
      </c>
      <c r="D23" s="436">
        <v>0</v>
      </c>
      <c r="E23" s="115">
        <v>0</v>
      </c>
      <c r="F23" s="299">
        <v>0</v>
      </c>
      <c r="G23" s="116">
        <v>0</v>
      </c>
      <c r="H23" s="15">
        <v>4887</v>
      </c>
      <c r="I23" s="15">
        <v>4905</v>
      </c>
      <c r="J23" s="116">
        <v>0.9963302752293578</v>
      </c>
      <c r="K23" s="149">
        <v>0.60663542780564594</v>
      </c>
      <c r="M23" s="95">
        <v>0</v>
      </c>
      <c r="N23" s="86">
        <v>0</v>
      </c>
      <c r="O23" s="86">
        <v>466517.25176364329</v>
      </c>
      <c r="P23" s="90">
        <v>466517.25176364329</v>
      </c>
      <c r="S23" s="195"/>
      <c r="T23" s="195"/>
      <c r="U23" s="260"/>
    </row>
    <row r="24" spans="1:21" x14ac:dyDescent="0.25">
      <c r="A24" s="68">
        <v>51</v>
      </c>
      <c r="B24" s="69" t="s">
        <v>25</v>
      </c>
      <c r="C24" s="95">
        <v>9454</v>
      </c>
      <c r="D24" s="436">
        <v>0</v>
      </c>
      <c r="E24" s="115">
        <v>0</v>
      </c>
      <c r="F24" s="299">
        <v>0</v>
      </c>
      <c r="G24" s="116">
        <v>0</v>
      </c>
      <c r="H24" s="15">
        <v>3696</v>
      </c>
      <c r="I24" s="15">
        <v>4033</v>
      </c>
      <c r="J24" s="116">
        <v>0.91643937515497154</v>
      </c>
      <c r="K24" s="149">
        <v>0.52674452773125968</v>
      </c>
      <c r="M24" s="95">
        <v>0</v>
      </c>
      <c r="N24" s="86">
        <v>0</v>
      </c>
      <c r="O24" s="86">
        <v>325980.5074081152</v>
      </c>
      <c r="P24" s="90">
        <v>325980.5074081152</v>
      </c>
      <c r="S24" s="195"/>
      <c r="T24" s="195"/>
      <c r="U24" s="260"/>
    </row>
    <row r="25" spans="1:21" x14ac:dyDescent="0.25">
      <c r="A25" s="68">
        <v>52</v>
      </c>
      <c r="B25" s="69" t="s">
        <v>26</v>
      </c>
      <c r="C25" s="95">
        <v>2473</v>
      </c>
      <c r="D25" s="436">
        <v>0</v>
      </c>
      <c r="E25" s="115">
        <v>0</v>
      </c>
      <c r="F25" s="299">
        <v>0</v>
      </c>
      <c r="G25" s="116">
        <v>0</v>
      </c>
      <c r="H25" s="15">
        <v>916</v>
      </c>
      <c r="I25" s="15">
        <v>1023</v>
      </c>
      <c r="J25" s="116">
        <v>0.89540566959921797</v>
      </c>
      <c r="K25" s="149">
        <v>0.50571082217550611</v>
      </c>
      <c r="M25" s="95">
        <v>0</v>
      </c>
      <c r="N25" s="86">
        <v>0</v>
      </c>
      <c r="O25" s="86">
        <v>81865.772627692131</v>
      </c>
      <c r="P25" s="90">
        <v>81865.772627692131</v>
      </c>
      <c r="S25" s="195"/>
      <c r="T25" s="195"/>
      <c r="U25" s="260"/>
    </row>
    <row r="26" spans="1:21" x14ac:dyDescent="0.25">
      <c r="A26" s="68">
        <v>61</v>
      </c>
      <c r="B26" s="69" t="s">
        <v>27</v>
      </c>
      <c r="C26" s="95">
        <v>17028</v>
      </c>
      <c r="D26" s="436">
        <v>0</v>
      </c>
      <c r="E26" s="115">
        <v>0</v>
      </c>
      <c r="F26" s="299">
        <v>1</v>
      </c>
      <c r="G26" s="116">
        <v>5.8726802912849427E-5</v>
      </c>
      <c r="H26" s="15">
        <v>8304</v>
      </c>
      <c r="I26" s="15">
        <v>6457</v>
      </c>
      <c r="J26" s="116">
        <v>1.286046151463528</v>
      </c>
      <c r="K26" s="149">
        <v>0.89635130403981611</v>
      </c>
      <c r="M26" s="95">
        <v>0</v>
      </c>
      <c r="N26" s="86">
        <v>0</v>
      </c>
      <c r="O26" s="86">
        <v>999120.56253973662</v>
      </c>
      <c r="P26" s="90">
        <v>999120.56253973662</v>
      </c>
      <c r="S26" s="195"/>
      <c r="T26" s="195"/>
      <c r="U26" s="260"/>
    </row>
    <row r="27" spans="1:21" x14ac:dyDescent="0.25">
      <c r="A27" s="68">
        <v>69</v>
      </c>
      <c r="B27" s="69" t="s">
        <v>28</v>
      </c>
      <c r="C27" s="95">
        <v>7147</v>
      </c>
      <c r="D27" s="436">
        <v>0.1656</v>
      </c>
      <c r="E27" s="115">
        <v>0</v>
      </c>
      <c r="F27" s="299">
        <v>0</v>
      </c>
      <c r="G27" s="116">
        <v>0</v>
      </c>
      <c r="H27" s="15">
        <v>2858</v>
      </c>
      <c r="I27" s="15">
        <v>2717</v>
      </c>
      <c r="J27" s="116">
        <v>1.0518954729481045</v>
      </c>
      <c r="K27" s="149">
        <v>0.66220062552439263</v>
      </c>
      <c r="M27" s="95">
        <v>255290.26824</v>
      </c>
      <c r="N27" s="86">
        <v>0</v>
      </c>
      <c r="O27" s="86">
        <v>309805.67561097071</v>
      </c>
      <c r="P27" s="90">
        <v>565095.94385097071</v>
      </c>
      <c r="S27" s="195"/>
      <c r="T27" s="195"/>
      <c r="U27" s="260"/>
    </row>
    <row r="28" spans="1:21" x14ac:dyDescent="0.25">
      <c r="A28" s="68">
        <v>71</v>
      </c>
      <c r="B28" s="69" t="s">
        <v>29</v>
      </c>
      <c r="C28" s="95">
        <v>6854</v>
      </c>
      <c r="D28" s="436">
        <v>0.27553333333333335</v>
      </c>
      <c r="E28" s="115">
        <v>0</v>
      </c>
      <c r="F28" s="299">
        <v>2</v>
      </c>
      <c r="G28" s="116">
        <v>2.9180040852057191E-4</v>
      </c>
      <c r="H28" s="15">
        <v>2631</v>
      </c>
      <c r="I28" s="15">
        <v>2540</v>
      </c>
      <c r="J28" s="116">
        <v>1.0358267716535432</v>
      </c>
      <c r="K28" s="149">
        <v>0.64613192422983134</v>
      </c>
      <c r="M28" s="95">
        <v>407350.62916000001</v>
      </c>
      <c r="N28" s="86">
        <v>0</v>
      </c>
      <c r="O28" s="86">
        <v>289895.38413962087</v>
      </c>
      <c r="P28" s="90">
        <v>697246.01329962094</v>
      </c>
      <c r="S28" s="195"/>
      <c r="T28" s="195"/>
      <c r="U28" s="260"/>
    </row>
    <row r="29" spans="1:21" x14ac:dyDescent="0.25">
      <c r="A29" s="68">
        <v>72</v>
      </c>
      <c r="B29" s="69" t="s">
        <v>30</v>
      </c>
      <c r="C29" s="95">
        <v>974</v>
      </c>
      <c r="D29" s="436">
        <v>0.82786666666666664</v>
      </c>
      <c r="E29" s="115">
        <v>0</v>
      </c>
      <c r="F29" s="299">
        <v>0</v>
      </c>
      <c r="G29" s="116">
        <v>0</v>
      </c>
      <c r="H29" s="15">
        <v>246</v>
      </c>
      <c r="I29" s="15">
        <v>340</v>
      </c>
      <c r="J29" s="116">
        <v>0.72352941176470587</v>
      </c>
      <c r="K29" s="149">
        <v>0.33383456434099401</v>
      </c>
      <c r="M29" s="95">
        <v>173927.99815999999</v>
      </c>
      <c r="N29" s="86">
        <v>0</v>
      </c>
      <c r="O29" s="86">
        <v>21284.637506635667</v>
      </c>
      <c r="P29" s="90">
        <v>195212.63566663564</v>
      </c>
      <c r="S29" s="195"/>
      <c r="T29" s="195"/>
      <c r="U29" s="260"/>
    </row>
    <row r="30" spans="1:21" x14ac:dyDescent="0.25">
      <c r="A30" s="68">
        <v>74</v>
      </c>
      <c r="B30" s="69" t="s">
        <v>31</v>
      </c>
      <c r="C30" s="95">
        <v>1165</v>
      </c>
      <c r="D30" s="436">
        <v>0.87009999999999998</v>
      </c>
      <c r="E30" s="115">
        <v>0</v>
      </c>
      <c r="F30" s="299">
        <v>0</v>
      </c>
      <c r="G30" s="116">
        <v>0</v>
      </c>
      <c r="H30" s="15">
        <v>421</v>
      </c>
      <c r="I30" s="15">
        <v>452</v>
      </c>
      <c r="J30" s="116">
        <v>0.93141592920353977</v>
      </c>
      <c r="K30" s="149">
        <v>0.54172108177982792</v>
      </c>
      <c r="M30" s="95">
        <v>218647.86404999997</v>
      </c>
      <c r="N30" s="86">
        <v>0</v>
      </c>
      <c r="O30" s="86">
        <v>41312.137245503269</v>
      </c>
      <c r="P30" s="90">
        <v>259960.00129550323</v>
      </c>
      <c r="S30" s="195"/>
      <c r="T30" s="195"/>
      <c r="U30" s="260"/>
    </row>
    <row r="31" spans="1:21" x14ac:dyDescent="0.25">
      <c r="A31" s="68">
        <v>75</v>
      </c>
      <c r="B31" s="69" t="s">
        <v>32</v>
      </c>
      <c r="C31" s="95">
        <v>20286</v>
      </c>
      <c r="D31" s="436">
        <v>0</v>
      </c>
      <c r="E31" s="115">
        <v>0</v>
      </c>
      <c r="F31" s="299">
        <v>0</v>
      </c>
      <c r="G31" s="116">
        <v>0</v>
      </c>
      <c r="H31" s="15">
        <v>6272</v>
      </c>
      <c r="I31" s="15">
        <v>7641</v>
      </c>
      <c r="J31" s="116">
        <v>0.82083496924486321</v>
      </c>
      <c r="K31" s="149">
        <v>0.43114012182115136</v>
      </c>
      <c r="M31" s="95">
        <v>0</v>
      </c>
      <c r="N31" s="86">
        <v>0</v>
      </c>
      <c r="O31" s="86">
        <v>572520.26314733329</v>
      </c>
      <c r="P31" s="90">
        <v>572520.26314733329</v>
      </c>
      <c r="S31" s="195"/>
      <c r="T31" s="195"/>
      <c r="U31" s="260"/>
    </row>
    <row r="32" spans="1:21" x14ac:dyDescent="0.25">
      <c r="A32" s="68">
        <v>77</v>
      </c>
      <c r="B32" s="69" t="s">
        <v>33</v>
      </c>
      <c r="C32" s="95">
        <v>4939</v>
      </c>
      <c r="D32" s="436">
        <v>0.1226</v>
      </c>
      <c r="E32" s="115">
        <v>0</v>
      </c>
      <c r="F32" s="299">
        <v>0</v>
      </c>
      <c r="G32" s="116">
        <v>0</v>
      </c>
      <c r="H32" s="15">
        <v>1385</v>
      </c>
      <c r="I32" s="15">
        <v>1749</v>
      </c>
      <c r="J32" s="116">
        <v>0.79188107489994286</v>
      </c>
      <c r="K32" s="149">
        <v>0.40218622747623101</v>
      </c>
      <c r="M32" s="95">
        <v>130610.96597999999</v>
      </c>
      <c r="N32" s="86">
        <v>0</v>
      </c>
      <c r="O32" s="86">
        <v>130029.59851548415</v>
      </c>
      <c r="P32" s="90">
        <v>260640.56449548414</v>
      </c>
      <c r="S32" s="195"/>
      <c r="T32" s="195"/>
      <c r="U32" s="260"/>
    </row>
    <row r="33" spans="1:21" x14ac:dyDescent="0.25">
      <c r="A33" s="68">
        <v>78</v>
      </c>
      <c r="B33" s="69" t="s">
        <v>34</v>
      </c>
      <c r="C33" s="95">
        <v>8379</v>
      </c>
      <c r="D33" s="436">
        <v>0.49531666666666663</v>
      </c>
      <c r="E33" s="115">
        <v>0</v>
      </c>
      <c r="F33" s="299">
        <v>1</v>
      </c>
      <c r="G33" s="116">
        <v>1.1934598400763814E-4</v>
      </c>
      <c r="H33" s="15">
        <v>3518</v>
      </c>
      <c r="I33" s="15">
        <v>3254</v>
      </c>
      <c r="J33" s="116">
        <v>1.0811309157959434</v>
      </c>
      <c r="K33" s="149">
        <v>0.69143606837223159</v>
      </c>
      <c r="M33" s="95">
        <v>895210.72609499993</v>
      </c>
      <c r="N33" s="86">
        <v>0</v>
      </c>
      <c r="O33" s="86">
        <v>379245.31279368012</v>
      </c>
      <c r="P33" s="90">
        <v>1274456.0388886801</v>
      </c>
      <c r="S33" s="195"/>
      <c r="T33" s="195"/>
      <c r="U33" s="260"/>
    </row>
    <row r="34" spans="1:21" x14ac:dyDescent="0.25">
      <c r="A34" s="68">
        <v>79</v>
      </c>
      <c r="B34" s="69" t="s">
        <v>35</v>
      </c>
      <c r="C34" s="95">
        <v>7018</v>
      </c>
      <c r="D34" s="436">
        <v>0</v>
      </c>
      <c r="E34" s="115">
        <v>0</v>
      </c>
      <c r="F34" s="299">
        <v>0</v>
      </c>
      <c r="G34" s="116">
        <v>0</v>
      </c>
      <c r="H34" s="15">
        <v>3806</v>
      </c>
      <c r="I34" s="15">
        <v>2582</v>
      </c>
      <c r="J34" s="116">
        <v>1.4740511231603408</v>
      </c>
      <c r="K34" s="149">
        <v>1.084356275736629</v>
      </c>
      <c r="M34" s="95">
        <v>0</v>
      </c>
      <c r="N34" s="86">
        <v>0</v>
      </c>
      <c r="O34" s="86">
        <v>498151.407980613</v>
      </c>
      <c r="P34" s="90">
        <v>498151.407980613</v>
      </c>
      <c r="S34" s="195"/>
      <c r="T34" s="195"/>
      <c r="U34" s="260"/>
    </row>
    <row r="35" spans="1:21" x14ac:dyDescent="0.25">
      <c r="A35" s="68">
        <v>81</v>
      </c>
      <c r="B35" s="69" t="s">
        <v>36</v>
      </c>
      <c r="C35" s="95">
        <v>2780</v>
      </c>
      <c r="D35" s="436">
        <v>0.45048333333333335</v>
      </c>
      <c r="E35" s="115">
        <v>0</v>
      </c>
      <c r="F35" s="299">
        <v>0</v>
      </c>
      <c r="G35" s="116">
        <v>0</v>
      </c>
      <c r="H35" s="15">
        <v>1149</v>
      </c>
      <c r="I35" s="15">
        <v>999</v>
      </c>
      <c r="J35" s="116">
        <v>1.1501501501501501</v>
      </c>
      <c r="K35" s="149">
        <v>0.76045530272643824</v>
      </c>
      <c r="M35" s="95">
        <v>270130.52889999998</v>
      </c>
      <c r="N35" s="86">
        <v>0</v>
      </c>
      <c r="O35" s="86">
        <v>138386.74344379397</v>
      </c>
      <c r="P35" s="90">
        <v>408517.27234379394</v>
      </c>
      <c r="S35" s="195"/>
      <c r="T35" s="195"/>
      <c r="U35" s="260"/>
    </row>
    <row r="36" spans="1:21" x14ac:dyDescent="0.25">
      <c r="A36" s="68">
        <v>82</v>
      </c>
      <c r="B36" s="69" t="s">
        <v>37</v>
      </c>
      <c r="C36" s="95">
        <v>9475</v>
      </c>
      <c r="D36" s="436">
        <v>0</v>
      </c>
      <c r="E36" s="115">
        <v>0</v>
      </c>
      <c r="F36" s="299">
        <v>0</v>
      </c>
      <c r="G36" s="116">
        <v>0</v>
      </c>
      <c r="H36" s="15">
        <v>2724</v>
      </c>
      <c r="I36" s="15">
        <v>4181</v>
      </c>
      <c r="J36" s="116">
        <v>0.65151877541258074</v>
      </c>
      <c r="K36" s="149">
        <v>0.26182392798886889</v>
      </c>
      <c r="M36" s="95">
        <v>0</v>
      </c>
      <c r="N36" s="86">
        <v>0</v>
      </c>
      <c r="O36" s="86">
        <v>162391.9712402841</v>
      </c>
      <c r="P36" s="90">
        <v>162391.9712402841</v>
      </c>
      <c r="S36" s="195"/>
      <c r="T36" s="195"/>
      <c r="U36" s="260"/>
    </row>
    <row r="37" spans="1:21" x14ac:dyDescent="0.25">
      <c r="A37" s="68">
        <v>86</v>
      </c>
      <c r="B37" s="69" t="s">
        <v>38</v>
      </c>
      <c r="C37" s="95">
        <v>8417</v>
      </c>
      <c r="D37" s="436">
        <v>0</v>
      </c>
      <c r="E37" s="115">
        <v>0</v>
      </c>
      <c r="F37" s="299">
        <v>2</v>
      </c>
      <c r="G37" s="116">
        <v>2.3761435190685517E-4</v>
      </c>
      <c r="H37" s="15">
        <v>2123</v>
      </c>
      <c r="I37" s="15">
        <v>3707</v>
      </c>
      <c r="J37" s="116">
        <v>0.57270029673590506</v>
      </c>
      <c r="K37" s="149">
        <v>0.1830054493121932</v>
      </c>
      <c r="M37" s="95">
        <v>0</v>
      </c>
      <c r="N37" s="86">
        <v>0</v>
      </c>
      <c r="O37" s="86">
        <v>100831.76050470339</v>
      </c>
      <c r="P37" s="90">
        <v>100831.76050470339</v>
      </c>
      <c r="S37" s="195"/>
      <c r="T37" s="195"/>
      <c r="U37" s="260"/>
    </row>
    <row r="38" spans="1:21" x14ac:dyDescent="0.25">
      <c r="A38" s="68">
        <v>90</v>
      </c>
      <c r="B38" s="69" t="s">
        <v>39</v>
      </c>
      <c r="C38" s="95">
        <v>3329</v>
      </c>
      <c r="D38" s="436">
        <v>0.71026666666666671</v>
      </c>
      <c r="E38" s="115">
        <v>0</v>
      </c>
      <c r="F38" s="299">
        <v>0</v>
      </c>
      <c r="G38" s="116">
        <v>0</v>
      </c>
      <c r="H38" s="15">
        <v>1079</v>
      </c>
      <c r="I38" s="15">
        <v>1085</v>
      </c>
      <c r="J38" s="116">
        <v>0.99447004608294931</v>
      </c>
      <c r="K38" s="149">
        <v>0.60477519865923746</v>
      </c>
      <c r="M38" s="95">
        <v>510017.84708000004</v>
      </c>
      <c r="N38" s="86">
        <v>0</v>
      </c>
      <c r="O38" s="86">
        <v>131790.39781459392</v>
      </c>
      <c r="P38" s="90">
        <v>641808.24489459395</v>
      </c>
      <c r="S38" s="195"/>
      <c r="T38" s="195"/>
      <c r="U38" s="260"/>
    </row>
    <row r="39" spans="1:21" x14ac:dyDescent="0.25">
      <c r="A39" s="68">
        <v>91</v>
      </c>
      <c r="B39" s="69" t="s">
        <v>40</v>
      </c>
      <c r="C39" s="95">
        <v>648042</v>
      </c>
      <c r="D39" s="436">
        <v>0</v>
      </c>
      <c r="E39" s="115">
        <v>0</v>
      </c>
      <c r="F39" s="299">
        <v>67</v>
      </c>
      <c r="G39" s="116">
        <v>1.0338836063094676E-4</v>
      </c>
      <c r="H39" s="15">
        <v>397346</v>
      </c>
      <c r="I39" s="15">
        <v>309685</v>
      </c>
      <c r="J39" s="116">
        <v>1.283065049970131</v>
      </c>
      <c r="K39" s="149">
        <v>0.89337020254641919</v>
      </c>
      <c r="M39" s="95">
        <v>0</v>
      </c>
      <c r="N39" s="86">
        <v>0</v>
      </c>
      <c r="O39" s="86">
        <v>37897504.881795473</v>
      </c>
      <c r="P39" s="90">
        <v>37897504.881795473</v>
      </c>
      <c r="S39" s="195"/>
      <c r="T39" s="195"/>
      <c r="U39" s="260"/>
    </row>
    <row r="40" spans="1:21" x14ac:dyDescent="0.25">
      <c r="A40" s="68">
        <v>92</v>
      </c>
      <c r="B40" s="69" t="s">
        <v>41</v>
      </c>
      <c r="C40" s="95">
        <v>228166</v>
      </c>
      <c r="D40" s="436">
        <v>0</v>
      </c>
      <c r="E40" s="115">
        <v>0</v>
      </c>
      <c r="F40" s="299">
        <v>21</v>
      </c>
      <c r="G40" s="116">
        <v>9.2038252850994457E-5</v>
      </c>
      <c r="H40" s="15">
        <v>116320</v>
      </c>
      <c r="I40" s="15">
        <v>106531</v>
      </c>
      <c r="J40" s="116">
        <v>1.0918887459988174</v>
      </c>
      <c r="K40" s="149">
        <v>0.7021938985751055</v>
      </c>
      <c r="M40" s="95">
        <v>0</v>
      </c>
      <c r="N40" s="86">
        <v>0</v>
      </c>
      <c r="O40" s="86">
        <v>10487789.96465734</v>
      </c>
      <c r="P40" s="90">
        <v>10487789.96465734</v>
      </c>
      <c r="S40" s="195"/>
      <c r="T40" s="195"/>
      <c r="U40" s="260"/>
    </row>
    <row r="41" spans="1:21" x14ac:dyDescent="0.25">
      <c r="A41" s="68">
        <v>97</v>
      </c>
      <c r="B41" s="69" t="s">
        <v>42</v>
      </c>
      <c r="C41" s="95">
        <v>2152</v>
      </c>
      <c r="D41" s="436">
        <v>0</v>
      </c>
      <c r="E41" s="115">
        <v>0</v>
      </c>
      <c r="F41" s="299">
        <v>0</v>
      </c>
      <c r="G41" s="116">
        <v>0</v>
      </c>
      <c r="H41" s="15">
        <v>587</v>
      </c>
      <c r="I41" s="15">
        <v>739</v>
      </c>
      <c r="J41" s="116">
        <v>0.79431664411366709</v>
      </c>
      <c r="K41" s="149">
        <v>0.40462179668995524</v>
      </c>
      <c r="M41" s="95">
        <v>0</v>
      </c>
      <c r="N41" s="86">
        <v>0</v>
      </c>
      <c r="O41" s="86">
        <v>56999.04012997025</v>
      </c>
      <c r="P41" s="90">
        <v>56999.04012997025</v>
      </c>
      <c r="S41" s="195"/>
      <c r="T41" s="195"/>
      <c r="U41" s="260"/>
    </row>
    <row r="42" spans="1:21" s="432" customFormat="1" x14ac:dyDescent="0.25">
      <c r="A42" s="274">
        <v>98</v>
      </c>
      <c r="B42" s="274" t="s">
        <v>43</v>
      </c>
      <c r="C42" s="443">
        <v>23602</v>
      </c>
      <c r="D42" s="437">
        <v>0</v>
      </c>
      <c r="E42" s="196">
        <v>0</v>
      </c>
      <c r="F42" s="196">
        <v>0</v>
      </c>
      <c r="G42" s="319">
        <v>0</v>
      </c>
      <c r="H42" s="41">
        <v>6072</v>
      </c>
      <c r="I42" s="41">
        <v>9784</v>
      </c>
      <c r="J42" s="319">
        <v>0.62060506950122651</v>
      </c>
      <c r="K42" s="444">
        <v>0.23091022207751466</v>
      </c>
      <c r="L42" s="193"/>
      <c r="M42" s="443">
        <v>0</v>
      </c>
      <c r="N42" s="247">
        <v>0</v>
      </c>
      <c r="O42" s="247">
        <v>356753.27280405536</v>
      </c>
      <c r="P42" s="90">
        <v>356753.27280405536</v>
      </c>
      <c r="Q42" s="274"/>
      <c r="R42" s="274"/>
      <c r="S42" s="445"/>
      <c r="T42" s="194"/>
      <c r="U42" s="446"/>
    </row>
    <row r="43" spans="1:21" s="258" customFormat="1" x14ac:dyDescent="0.25">
      <c r="A43" s="193">
        <v>99</v>
      </c>
      <c r="B43" s="274" t="s">
        <v>44</v>
      </c>
      <c r="C43" s="443">
        <v>1666</v>
      </c>
      <c r="D43" s="436">
        <v>0</v>
      </c>
      <c r="E43" s="299">
        <v>0</v>
      </c>
      <c r="F43" s="299">
        <v>0</v>
      </c>
      <c r="G43" s="319">
        <v>0</v>
      </c>
      <c r="H43" s="18">
        <v>650</v>
      </c>
      <c r="I43" s="18">
        <v>674</v>
      </c>
      <c r="J43" s="319">
        <v>0.96439169139465875</v>
      </c>
      <c r="K43" s="444">
        <v>0.57469684397094689</v>
      </c>
      <c r="L43" s="193"/>
      <c r="M43" s="443">
        <v>0</v>
      </c>
      <c r="N43" s="247">
        <v>0</v>
      </c>
      <c r="O43" s="247">
        <v>62674.345906959403</v>
      </c>
      <c r="P43" s="90">
        <v>62674.345906959403</v>
      </c>
      <c r="Q43" s="193"/>
      <c r="R43" s="193"/>
      <c r="S43" s="194"/>
      <c r="T43" s="194"/>
      <c r="U43" s="446"/>
    </row>
    <row r="44" spans="1:21" s="258" customFormat="1" x14ac:dyDescent="0.25">
      <c r="A44" s="193">
        <v>102</v>
      </c>
      <c r="B44" s="274" t="s">
        <v>45</v>
      </c>
      <c r="C44" s="443">
        <v>10091</v>
      </c>
      <c r="D44" s="436">
        <v>0</v>
      </c>
      <c r="E44" s="299">
        <v>0</v>
      </c>
      <c r="F44" s="299">
        <v>0</v>
      </c>
      <c r="G44" s="319">
        <v>0</v>
      </c>
      <c r="H44" s="18">
        <v>4088</v>
      </c>
      <c r="I44" s="18">
        <v>4097</v>
      </c>
      <c r="J44" s="319">
        <v>0.99780327068586772</v>
      </c>
      <c r="K44" s="444">
        <v>0.60810842326215586</v>
      </c>
      <c r="L44" s="193"/>
      <c r="M44" s="443">
        <v>0</v>
      </c>
      <c r="N44" s="247">
        <v>0</v>
      </c>
      <c r="O44" s="247">
        <v>401690.19060960057</v>
      </c>
      <c r="P44" s="90">
        <v>401690.19060960057</v>
      </c>
      <c r="Q44" s="193"/>
      <c r="R44" s="193"/>
      <c r="S44" s="194"/>
      <c r="T44" s="194"/>
      <c r="U44" s="446"/>
    </row>
    <row r="45" spans="1:21" s="258" customFormat="1" x14ac:dyDescent="0.25">
      <c r="A45" s="193">
        <v>103</v>
      </c>
      <c r="B45" s="274" t="s">
        <v>46</v>
      </c>
      <c r="C45" s="443">
        <v>2235</v>
      </c>
      <c r="D45" s="436">
        <v>0</v>
      </c>
      <c r="E45" s="299">
        <v>0</v>
      </c>
      <c r="F45" s="299">
        <v>0</v>
      </c>
      <c r="G45" s="319">
        <v>0</v>
      </c>
      <c r="H45" s="18">
        <v>619</v>
      </c>
      <c r="I45" s="18">
        <v>908</v>
      </c>
      <c r="J45" s="319">
        <v>0.68171806167400884</v>
      </c>
      <c r="K45" s="444">
        <v>0.29202321425029698</v>
      </c>
      <c r="L45" s="193"/>
      <c r="M45" s="443">
        <v>0</v>
      </c>
      <c r="N45" s="247">
        <v>0</v>
      </c>
      <c r="O45" s="247">
        <v>42723.901516782622</v>
      </c>
      <c r="P45" s="90">
        <v>42723.901516782622</v>
      </c>
      <c r="Q45" s="193"/>
      <c r="R45" s="193"/>
      <c r="S45" s="194"/>
      <c r="T45" s="194"/>
      <c r="U45" s="446"/>
    </row>
    <row r="46" spans="1:21" s="258" customFormat="1" x14ac:dyDescent="0.25">
      <c r="A46" s="193">
        <v>105</v>
      </c>
      <c r="B46" s="274" t="s">
        <v>47</v>
      </c>
      <c r="C46" s="443">
        <v>2287</v>
      </c>
      <c r="D46" s="436">
        <v>1.4794166666666668</v>
      </c>
      <c r="E46" s="299">
        <v>0</v>
      </c>
      <c r="F46" s="299">
        <v>0</v>
      </c>
      <c r="G46" s="319">
        <v>0</v>
      </c>
      <c r="H46" s="18">
        <v>587</v>
      </c>
      <c r="I46" s="18">
        <v>730</v>
      </c>
      <c r="J46" s="319">
        <v>0.80410958904109586</v>
      </c>
      <c r="K46" s="444">
        <v>0.41441474161738401</v>
      </c>
      <c r="L46" s="193"/>
      <c r="M46" s="443">
        <v>1094707.4553375002</v>
      </c>
      <c r="N46" s="247">
        <v>0</v>
      </c>
      <c r="O46" s="247">
        <v>62040.796011608538</v>
      </c>
      <c r="P46" s="90">
        <v>1156748.2513491088</v>
      </c>
      <c r="Q46" s="193"/>
      <c r="R46" s="193"/>
      <c r="S46" s="194"/>
      <c r="T46" s="194"/>
      <c r="U46" s="446"/>
    </row>
    <row r="47" spans="1:21" s="258" customFormat="1" x14ac:dyDescent="0.25">
      <c r="A47" s="193">
        <v>106</v>
      </c>
      <c r="B47" s="274" t="s">
        <v>48</v>
      </c>
      <c r="C47" s="443">
        <v>46504</v>
      </c>
      <c r="D47" s="436">
        <v>0</v>
      </c>
      <c r="E47" s="299">
        <v>0</v>
      </c>
      <c r="F47" s="299">
        <v>0</v>
      </c>
      <c r="G47" s="319">
        <v>0</v>
      </c>
      <c r="H47" s="18">
        <v>19690</v>
      </c>
      <c r="I47" s="18">
        <v>20642</v>
      </c>
      <c r="J47" s="319">
        <v>0.9538804379420599</v>
      </c>
      <c r="K47" s="444">
        <v>0.56418559051834805</v>
      </c>
      <c r="L47" s="193"/>
      <c r="M47" s="443">
        <v>0</v>
      </c>
      <c r="N47" s="247">
        <v>0</v>
      </c>
      <c r="O47" s="247">
        <v>1717466.6034779155</v>
      </c>
      <c r="P47" s="90">
        <v>1717466.6034779155</v>
      </c>
      <c r="Q47" s="193"/>
      <c r="R47" s="193"/>
      <c r="S47" s="194"/>
      <c r="T47" s="194"/>
      <c r="U47" s="446"/>
    </row>
    <row r="48" spans="1:21" s="258" customFormat="1" x14ac:dyDescent="0.25">
      <c r="A48" s="193">
        <v>108</v>
      </c>
      <c r="B48" s="274" t="s">
        <v>49</v>
      </c>
      <c r="C48" s="443">
        <v>10510</v>
      </c>
      <c r="D48" s="436">
        <v>0</v>
      </c>
      <c r="E48" s="299">
        <v>0</v>
      </c>
      <c r="F48" s="299">
        <v>2</v>
      </c>
      <c r="G48" s="319">
        <v>1.9029495718363463E-4</v>
      </c>
      <c r="H48" s="18">
        <v>2856</v>
      </c>
      <c r="I48" s="18">
        <v>4311</v>
      </c>
      <c r="J48" s="319">
        <v>0.66249130132219902</v>
      </c>
      <c r="K48" s="444">
        <v>0.27279645389848717</v>
      </c>
      <c r="L48" s="193"/>
      <c r="M48" s="443">
        <v>0</v>
      </c>
      <c r="N48" s="247">
        <v>0</v>
      </c>
      <c r="O48" s="247">
        <v>187679.7592167691</v>
      </c>
      <c r="P48" s="90">
        <v>187679.7592167691</v>
      </c>
      <c r="Q48" s="193"/>
      <c r="R48" s="193"/>
      <c r="S48" s="194"/>
      <c r="T48" s="194"/>
      <c r="U48" s="446"/>
    </row>
    <row r="49" spans="1:21" s="258" customFormat="1" x14ac:dyDescent="0.25">
      <c r="A49" s="193">
        <v>109</v>
      </c>
      <c r="B49" s="274" t="s">
        <v>50</v>
      </c>
      <c r="C49" s="443">
        <v>67532</v>
      </c>
      <c r="D49" s="436">
        <v>0</v>
      </c>
      <c r="E49" s="299">
        <v>0</v>
      </c>
      <c r="F49" s="299">
        <v>7</v>
      </c>
      <c r="G49" s="319">
        <v>1.036545637623645E-4</v>
      </c>
      <c r="H49" s="18">
        <v>28038</v>
      </c>
      <c r="I49" s="18">
        <v>27621</v>
      </c>
      <c r="J49" s="319">
        <v>1.0150972086455958</v>
      </c>
      <c r="K49" s="444">
        <v>0.62540236122188397</v>
      </c>
      <c r="L49" s="193"/>
      <c r="M49" s="443">
        <v>0</v>
      </c>
      <c r="N49" s="247">
        <v>0</v>
      </c>
      <c r="O49" s="247">
        <v>2764681.6460110541</v>
      </c>
      <c r="P49" s="90">
        <v>2764681.6460110541</v>
      </c>
      <c r="Q49" s="193"/>
      <c r="R49" s="193"/>
      <c r="S49" s="194"/>
      <c r="T49" s="194"/>
      <c r="U49" s="446"/>
    </row>
    <row r="50" spans="1:21" s="258" customFormat="1" x14ac:dyDescent="0.25">
      <c r="A50" s="193">
        <v>111</v>
      </c>
      <c r="B50" s="274" t="s">
        <v>51</v>
      </c>
      <c r="C50" s="443">
        <v>18889</v>
      </c>
      <c r="D50" s="436">
        <v>0</v>
      </c>
      <c r="E50" s="299">
        <v>0</v>
      </c>
      <c r="F50" s="299">
        <v>2</v>
      </c>
      <c r="G50" s="319">
        <v>1.0588173010746995E-4</v>
      </c>
      <c r="H50" s="18">
        <v>6614</v>
      </c>
      <c r="I50" s="18">
        <v>6881</v>
      </c>
      <c r="J50" s="319">
        <v>0.9611975003633193</v>
      </c>
      <c r="K50" s="444">
        <v>0.57150265293960745</v>
      </c>
      <c r="L50" s="193"/>
      <c r="M50" s="443">
        <v>0</v>
      </c>
      <c r="N50" s="247">
        <v>0</v>
      </c>
      <c r="O50" s="247">
        <v>706648.13700068893</v>
      </c>
      <c r="P50" s="90">
        <v>706648.13700068893</v>
      </c>
      <c r="Q50" s="193"/>
      <c r="R50" s="193"/>
      <c r="S50" s="194"/>
      <c r="T50" s="194"/>
      <c r="U50" s="446"/>
    </row>
    <row r="51" spans="1:21" s="258" customFormat="1" x14ac:dyDescent="0.25">
      <c r="A51" s="193">
        <v>139</v>
      </c>
      <c r="B51" s="274" t="s">
        <v>52</v>
      </c>
      <c r="C51" s="443">
        <v>9862</v>
      </c>
      <c r="D51" s="436">
        <v>0</v>
      </c>
      <c r="E51" s="299">
        <v>0</v>
      </c>
      <c r="F51" s="299">
        <v>1</v>
      </c>
      <c r="G51" s="319">
        <v>1.0139931048468871E-4</v>
      </c>
      <c r="H51" s="18">
        <v>2427</v>
      </c>
      <c r="I51" s="18">
        <v>3597</v>
      </c>
      <c r="J51" s="319">
        <v>0.67472894078398671</v>
      </c>
      <c r="K51" s="444">
        <v>0.28503409336027485</v>
      </c>
      <c r="L51" s="193"/>
      <c r="M51" s="443">
        <v>0</v>
      </c>
      <c r="N51" s="247">
        <v>0</v>
      </c>
      <c r="O51" s="247">
        <v>184008.46773194775</v>
      </c>
      <c r="P51" s="90">
        <v>184008.46773194775</v>
      </c>
      <c r="Q51" s="193"/>
      <c r="R51" s="193"/>
      <c r="S51" s="194"/>
      <c r="T51" s="194"/>
      <c r="U51" s="446"/>
    </row>
    <row r="52" spans="1:21" s="258" customFormat="1" x14ac:dyDescent="0.25">
      <c r="A52" s="193">
        <v>140</v>
      </c>
      <c r="B52" s="274" t="s">
        <v>53</v>
      </c>
      <c r="C52" s="443">
        <v>21472</v>
      </c>
      <c r="D52" s="436">
        <v>5.8049999999999997E-2</v>
      </c>
      <c r="E52" s="299">
        <v>0</v>
      </c>
      <c r="F52" s="299">
        <v>2</v>
      </c>
      <c r="G52" s="319">
        <v>9.3144560357675112E-5</v>
      </c>
      <c r="H52" s="18">
        <v>9204</v>
      </c>
      <c r="I52" s="18">
        <v>8539</v>
      </c>
      <c r="J52" s="319">
        <v>1.0778779716594449</v>
      </c>
      <c r="K52" s="444">
        <v>0.68818312423573302</v>
      </c>
      <c r="L52" s="193"/>
      <c r="M52" s="443">
        <v>268859.17871999997</v>
      </c>
      <c r="N52" s="247">
        <v>0</v>
      </c>
      <c r="O52" s="247">
        <v>967280.69013337907</v>
      </c>
      <c r="P52" s="90">
        <v>1236139.868853379</v>
      </c>
      <c r="Q52" s="193"/>
      <c r="R52" s="193"/>
      <c r="S52" s="194"/>
      <c r="T52" s="194"/>
      <c r="U52" s="446"/>
    </row>
    <row r="53" spans="1:21" s="258" customFormat="1" x14ac:dyDescent="0.25">
      <c r="A53" s="193">
        <v>142</v>
      </c>
      <c r="B53" s="274" t="s">
        <v>54</v>
      </c>
      <c r="C53" s="443">
        <v>6765</v>
      </c>
      <c r="D53" s="436">
        <v>0</v>
      </c>
      <c r="E53" s="299">
        <v>0</v>
      </c>
      <c r="F53" s="299">
        <v>1</v>
      </c>
      <c r="G53" s="319">
        <v>1.4781966001478197E-4</v>
      </c>
      <c r="H53" s="18">
        <v>2149</v>
      </c>
      <c r="I53" s="18">
        <v>2619</v>
      </c>
      <c r="J53" s="319">
        <v>0.82054219167621234</v>
      </c>
      <c r="K53" s="444">
        <v>0.43084734425250049</v>
      </c>
      <c r="L53" s="193"/>
      <c r="M53" s="443">
        <v>0</v>
      </c>
      <c r="N53" s="247">
        <v>0</v>
      </c>
      <c r="O53" s="247">
        <v>190795.10230201014</v>
      </c>
      <c r="P53" s="90">
        <v>190795.10230201014</v>
      </c>
      <c r="Q53" s="193"/>
      <c r="R53" s="193"/>
      <c r="S53" s="194"/>
      <c r="T53" s="194"/>
      <c r="U53" s="446"/>
    </row>
    <row r="54" spans="1:21" s="258" customFormat="1" x14ac:dyDescent="0.25">
      <c r="A54" s="193">
        <v>143</v>
      </c>
      <c r="B54" s="274" t="s">
        <v>55</v>
      </c>
      <c r="C54" s="443">
        <v>7003</v>
      </c>
      <c r="D54" s="436">
        <v>0</v>
      </c>
      <c r="E54" s="299">
        <v>0</v>
      </c>
      <c r="F54" s="299">
        <v>0</v>
      </c>
      <c r="G54" s="319">
        <v>0</v>
      </c>
      <c r="H54" s="18">
        <v>2324</v>
      </c>
      <c r="I54" s="18">
        <v>2537</v>
      </c>
      <c r="J54" s="319">
        <v>0.91604256996452504</v>
      </c>
      <c r="K54" s="444">
        <v>0.52634772254081319</v>
      </c>
      <c r="L54" s="193"/>
      <c r="M54" s="443">
        <v>0</v>
      </c>
      <c r="N54" s="247">
        <v>0</v>
      </c>
      <c r="O54" s="247">
        <v>241286.41758840397</v>
      </c>
      <c r="P54" s="90">
        <v>241286.41758840397</v>
      </c>
      <c r="Q54" s="193"/>
      <c r="R54" s="193"/>
      <c r="S54" s="194"/>
      <c r="T54" s="194"/>
      <c r="U54" s="446"/>
    </row>
    <row r="55" spans="1:21" s="258" customFormat="1" x14ac:dyDescent="0.25">
      <c r="A55" s="193">
        <v>145</v>
      </c>
      <c r="B55" s="274" t="s">
        <v>56</v>
      </c>
      <c r="C55" s="443">
        <v>12187</v>
      </c>
      <c r="D55" s="436">
        <v>0</v>
      </c>
      <c r="E55" s="299">
        <v>0</v>
      </c>
      <c r="F55" s="299">
        <v>0</v>
      </c>
      <c r="G55" s="319">
        <v>0</v>
      </c>
      <c r="H55" s="18">
        <v>3246</v>
      </c>
      <c r="I55" s="18">
        <v>5189</v>
      </c>
      <c r="J55" s="319">
        <v>0.62555405665831565</v>
      </c>
      <c r="K55" s="444">
        <v>0.23585920923460379</v>
      </c>
      <c r="L55" s="193"/>
      <c r="M55" s="443">
        <v>0</v>
      </c>
      <c r="N55" s="247">
        <v>0</v>
      </c>
      <c r="O55" s="247">
        <v>188159.28333539091</v>
      </c>
      <c r="P55" s="90">
        <v>188159.28333539091</v>
      </c>
      <c r="Q55" s="193"/>
      <c r="R55" s="193"/>
      <c r="S55" s="194"/>
      <c r="T55" s="194"/>
      <c r="U55" s="446"/>
    </row>
    <row r="56" spans="1:21" s="258" customFormat="1" x14ac:dyDescent="0.25">
      <c r="A56" s="193">
        <v>146</v>
      </c>
      <c r="B56" s="274" t="s">
        <v>57</v>
      </c>
      <c r="C56" s="443">
        <v>4973</v>
      </c>
      <c r="D56" s="436">
        <v>1.3392166666666667</v>
      </c>
      <c r="E56" s="299">
        <v>0</v>
      </c>
      <c r="F56" s="299">
        <v>0</v>
      </c>
      <c r="G56" s="319">
        <v>0</v>
      </c>
      <c r="H56" s="18">
        <v>1513</v>
      </c>
      <c r="I56" s="18">
        <v>1566</v>
      </c>
      <c r="J56" s="319">
        <v>0.9661558109833972</v>
      </c>
      <c r="K56" s="444">
        <v>0.57646096355968535</v>
      </c>
      <c r="L56" s="193"/>
      <c r="M56" s="443">
        <v>2154818.5665825</v>
      </c>
      <c r="N56" s="247">
        <v>0</v>
      </c>
      <c r="O56" s="247">
        <v>187656.82473687036</v>
      </c>
      <c r="P56" s="90">
        <v>2342475.3913193704</v>
      </c>
      <c r="Q56" s="193"/>
      <c r="R56" s="193"/>
      <c r="S56" s="194"/>
      <c r="T56" s="194"/>
      <c r="U56" s="446"/>
    </row>
    <row r="57" spans="1:21" s="258" customFormat="1" x14ac:dyDescent="0.25">
      <c r="A57" s="193">
        <v>148</v>
      </c>
      <c r="B57" s="274" t="s">
        <v>58</v>
      </c>
      <c r="C57" s="443">
        <v>6930</v>
      </c>
      <c r="D57" s="436">
        <v>1.5751833333333334</v>
      </c>
      <c r="E57" s="299">
        <v>1</v>
      </c>
      <c r="F57" s="299">
        <v>454</v>
      </c>
      <c r="G57" s="319">
        <v>6.5512265512265508E-2</v>
      </c>
      <c r="H57" s="18">
        <v>3010</v>
      </c>
      <c r="I57" s="18">
        <v>2994</v>
      </c>
      <c r="J57" s="319">
        <v>1.0053440213760856</v>
      </c>
      <c r="K57" s="444">
        <v>0.61564917395237373</v>
      </c>
      <c r="L57" s="193"/>
      <c r="M57" s="443">
        <v>7063756.8655499993</v>
      </c>
      <c r="N57" s="247">
        <v>1243787.4799999997</v>
      </c>
      <c r="O57" s="247">
        <v>279281.73684357211</v>
      </c>
      <c r="P57" s="90">
        <v>8586826.0823935717</v>
      </c>
      <c r="Q57" s="193"/>
      <c r="R57" s="193"/>
      <c r="S57" s="194"/>
      <c r="T57" s="194"/>
      <c r="U57" s="446"/>
    </row>
    <row r="58" spans="1:21" s="258" customFormat="1" x14ac:dyDescent="0.25">
      <c r="A58" s="193">
        <v>149</v>
      </c>
      <c r="B58" s="274" t="s">
        <v>59</v>
      </c>
      <c r="C58" s="443">
        <v>5403</v>
      </c>
      <c r="D58" s="436">
        <v>0</v>
      </c>
      <c r="E58" s="299">
        <v>0</v>
      </c>
      <c r="F58" s="299">
        <v>0</v>
      </c>
      <c r="G58" s="319">
        <v>0</v>
      </c>
      <c r="H58" s="18">
        <v>1290</v>
      </c>
      <c r="I58" s="18">
        <v>2410</v>
      </c>
      <c r="J58" s="319">
        <v>0.53526970954356845</v>
      </c>
      <c r="K58" s="444">
        <v>0.1455748621198566</v>
      </c>
      <c r="L58" s="193"/>
      <c r="M58" s="443">
        <v>0</v>
      </c>
      <c r="N58" s="247">
        <v>0</v>
      </c>
      <c r="O58" s="247">
        <v>51486.972552998486</v>
      </c>
      <c r="P58" s="90">
        <v>51486.972552998486</v>
      </c>
      <c r="Q58" s="193"/>
      <c r="R58" s="193"/>
      <c r="S58" s="194"/>
      <c r="T58" s="194"/>
      <c r="U58" s="446"/>
    </row>
    <row r="59" spans="1:21" s="258" customFormat="1" x14ac:dyDescent="0.25">
      <c r="A59" s="193">
        <v>151</v>
      </c>
      <c r="B59" s="274" t="s">
        <v>60</v>
      </c>
      <c r="C59" s="443">
        <v>1976</v>
      </c>
      <c r="D59" s="436">
        <v>0.47971666666666668</v>
      </c>
      <c r="E59" s="299">
        <v>0</v>
      </c>
      <c r="F59" s="299">
        <v>0</v>
      </c>
      <c r="G59" s="319">
        <v>0</v>
      </c>
      <c r="H59" s="18">
        <v>698</v>
      </c>
      <c r="I59" s="18">
        <v>794</v>
      </c>
      <c r="J59" s="319">
        <v>0.87909319899244331</v>
      </c>
      <c r="K59" s="444">
        <v>0.48939835156873146</v>
      </c>
      <c r="L59" s="193"/>
      <c r="M59" s="443">
        <v>204466.37276</v>
      </c>
      <c r="N59" s="247">
        <v>0</v>
      </c>
      <c r="O59" s="247">
        <v>63303.167801129777</v>
      </c>
      <c r="P59" s="90">
        <v>267769.5405611298</v>
      </c>
      <c r="Q59" s="193"/>
      <c r="R59" s="193"/>
      <c r="S59" s="194"/>
      <c r="T59" s="194"/>
      <c r="U59" s="446"/>
    </row>
    <row r="60" spans="1:21" s="258" customFormat="1" x14ac:dyDescent="0.25">
      <c r="A60" s="193">
        <v>152</v>
      </c>
      <c r="B60" s="274" t="s">
        <v>61</v>
      </c>
      <c r="C60" s="443">
        <v>4601</v>
      </c>
      <c r="D60" s="436">
        <v>0</v>
      </c>
      <c r="E60" s="299">
        <v>0</v>
      </c>
      <c r="F60" s="299">
        <v>0</v>
      </c>
      <c r="G60" s="319">
        <v>0</v>
      </c>
      <c r="H60" s="18">
        <v>1304</v>
      </c>
      <c r="I60" s="18">
        <v>1829</v>
      </c>
      <c r="J60" s="319">
        <v>0.71295790049207219</v>
      </c>
      <c r="K60" s="444">
        <v>0.32326305306836034</v>
      </c>
      <c r="L60" s="193"/>
      <c r="M60" s="443">
        <v>0</v>
      </c>
      <c r="N60" s="247">
        <v>0</v>
      </c>
      <c r="O60" s="247">
        <v>97360.838287186227</v>
      </c>
      <c r="P60" s="90">
        <v>97360.838287186227</v>
      </c>
      <c r="Q60" s="193"/>
      <c r="R60" s="193"/>
      <c r="S60" s="194"/>
      <c r="T60" s="194"/>
      <c r="U60" s="446"/>
    </row>
    <row r="61" spans="1:21" s="258" customFormat="1" x14ac:dyDescent="0.25">
      <c r="A61" s="193">
        <v>153</v>
      </c>
      <c r="B61" s="274" t="s">
        <v>62</v>
      </c>
      <c r="C61" s="443">
        <v>26932</v>
      </c>
      <c r="D61" s="436">
        <v>0</v>
      </c>
      <c r="E61" s="299">
        <v>0</v>
      </c>
      <c r="F61" s="299">
        <v>1</v>
      </c>
      <c r="G61" s="319">
        <v>3.7130551017377097E-5</v>
      </c>
      <c r="H61" s="18">
        <v>10316</v>
      </c>
      <c r="I61" s="18">
        <v>9850</v>
      </c>
      <c r="J61" s="319">
        <v>1.0473096446700507</v>
      </c>
      <c r="K61" s="444">
        <v>0.65761479724633887</v>
      </c>
      <c r="L61" s="193"/>
      <c r="M61" s="443">
        <v>0</v>
      </c>
      <c r="N61" s="247">
        <v>0</v>
      </c>
      <c r="O61" s="247">
        <v>1159354.3173544374</v>
      </c>
      <c r="P61" s="90">
        <v>1159354.3173544374</v>
      </c>
      <c r="Q61" s="193"/>
      <c r="R61" s="193"/>
      <c r="S61" s="194"/>
      <c r="T61" s="194"/>
      <c r="U61" s="446"/>
    </row>
    <row r="62" spans="1:21" s="258" customFormat="1" x14ac:dyDescent="0.25">
      <c r="A62" s="193">
        <v>165</v>
      </c>
      <c r="B62" s="274" t="s">
        <v>63</v>
      </c>
      <c r="C62" s="443">
        <v>16447</v>
      </c>
      <c r="D62" s="436">
        <v>0</v>
      </c>
      <c r="E62" s="299">
        <v>0</v>
      </c>
      <c r="F62" s="299">
        <v>0</v>
      </c>
      <c r="G62" s="319">
        <v>0</v>
      </c>
      <c r="H62" s="18">
        <v>5043</v>
      </c>
      <c r="I62" s="18">
        <v>6919</v>
      </c>
      <c r="J62" s="319">
        <v>0.72886255239196418</v>
      </c>
      <c r="K62" s="444">
        <v>0.33916770496825233</v>
      </c>
      <c r="L62" s="193"/>
      <c r="M62" s="443">
        <v>0</v>
      </c>
      <c r="N62" s="247">
        <v>0</v>
      </c>
      <c r="O62" s="247">
        <v>365154.94480689691</v>
      </c>
      <c r="P62" s="90">
        <v>365154.94480689691</v>
      </c>
      <c r="Q62" s="193"/>
      <c r="R62" s="193"/>
      <c r="S62" s="194"/>
      <c r="T62" s="194"/>
      <c r="U62" s="446"/>
    </row>
    <row r="63" spans="1:21" s="258" customFormat="1" x14ac:dyDescent="0.25">
      <c r="A63" s="193">
        <v>167</v>
      </c>
      <c r="B63" s="274" t="s">
        <v>64</v>
      </c>
      <c r="C63" s="443">
        <v>76551</v>
      </c>
      <c r="D63" s="436">
        <v>0</v>
      </c>
      <c r="E63" s="299">
        <v>0</v>
      </c>
      <c r="F63" s="299">
        <v>3</v>
      </c>
      <c r="G63" s="319">
        <v>3.9189559901242307E-5</v>
      </c>
      <c r="H63" s="18">
        <v>34571</v>
      </c>
      <c r="I63" s="18">
        <v>29811</v>
      </c>
      <c r="J63" s="319">
        <v>1.1596726040723222</v>
      </c>
      <c r="K63" s="444">
        <v>0.76997775664861035</v>
      </c>
      <c r="L63" s="193"/>
      <c r="M63" s="443">
        <v>0</v>
      </c>
      <c r="N63" s="247">
        <v>0</v>
      </c>
      <c r="O63" s="247">
        <v>3858380.4521331405</v>
      </c>
      <c r="P63" s="90">
        <v>3858380.4521331405</v>
      </c>
      <c r="Q63" s="193"/>
      <c r="R63" s="193"/>
      <c r="S63" s="194"/>
      <c r="T63" s="194"/>
      <c r="U63" s="446"/>
    </row>
    <row r="64" spans="1:21" s="258" customFormat="1" x14ac:dyDescent="0.25">
      <c r="A64" s="193">
        <v>169</v>
      </c>
      <c r="B64" s="274" t="s">
        <v>65</v>
      </c>
      <c r="C64" s="443">
        <v>5195</v>
      </c>
      <c r="D64" s="436">
        <v>0</v>
      </c>
      <c r="E64" s="299">
        <v>0</v>
      </c>
      <c r="F64" s="299">
        <v>0</v>
      </c>
      <c r="G64" s="319">
        <v>0</v>
      </c>
      <c r="H64" s="18">
        <v>1701</v>
      </c>
      <c r="I64" s="18">
        <v>2194</v>
      </c>
      <c r="J64" s="319">
        <v>0.77529626253418416</v>
      </c>
      <c r="K64" s="444">
        <v>0.3856014151104723</v>
      </c>
      <c r="L64" s="193"/>
      <c r="M64" s="443">
        <v>0</v>
      </c>
      <c r="N64" s="247">
        <v>0</v>
      </c>
      <c r="O64" s="247">
        <v>131129.42954911821</v>
      </c>
      <c r="P64" s="90">
        <v>131129.42954911821</v>
      </c>
      <c r="Q64" s="193"/>
      <c r="R64" s="193"/>
      <c r="S64" s="194"/>
      <c r="T64" s="194"/>
      <c r="U64" s="446"/>
    </row>
    <row r="65" spans="1:21" s="258" customFormat="1" x14ac:dyDescent="0.25">
      <c r="A65" s="193">
        <v>171</v>
      </c>
      <c r="B65" s="274" t="s">
        <v>66</v>
      </c>
      <c r="C65" s="443">
        <v>4812</v>
      </c>
      <c r="D65" s="436">
        <v>0</v>
      </c>
      <c r="E65" s="299">
        <v>0</v>
      </c>
      <c r="F65" s="299">
        <v>0</v>
      </c>
      <c r="G65" s="319">
        <v>0</v>
      </c>
      <c r="H65" s="18">
        <v>1436</v>
      </c>
      <c r="I65" s="18">
        <v>1860</v>
      </c>
      <c r="J65" s="319">
        <v>0.77204301075268822</v>
      </c>
      <c r="K65" s="444">
        <v>0.38234816332897636</v>
      </c>
      <c r="L65" s="193"/>
      <c r="M65" s="443">
        <v>0</v>
      </c>
      <c r="N65" s="247">
        <v>0</v>
      </c>
      <c r="O65" s="247">
        <v>120437.19383252917</v>
      </c>
      <c r="P65" s="90">
        <v>120437.19383252917</v>
      </c>
      <c r="Q65" s="193"/>
      <c r="R65" s="193"/>
      <c r="S65" s="194"/>
      <c r="T65" s="194"/>
      <c r="U65" s="446"/>
    </row>
    <row r="66" spans="1:21" s="258" customFormat="1" x14ac:dyDescent="0.25">
      <c r="A66" s="193">
        <v>172</v>
      </c>
      <c r="B66" s="274" t="s">
        <v>67</v>
      </c>
      <c r="C66" s="443">
        <v>4467</v>
      </c>
      <c r="D66" s="436">
        <v>0.48133333333333334</v>
      </c>
      <c r="E66" s="299">
        <v>0</v>
      </c>
      <c r="F66" s="299">
        <v>0</v>
      </c>
      <c r="G66" s="319">
        <v>0</v>
      </c>
      <c r="H66" s="18">
        <v>1413</v>
      </c>
      <c r="I66" s="18">
        <v>1561</v>
      </c>
      <c r="J66" s="319">
        <v>0.90518898142216531</v>
      </c>
      <c r="K66" s="444">
        <v>0.51549413399845345</v>
      </c>
      <c r="L66" s="193"/>
      <c r="M66" s="443">
        <v>463780.02119999996</v>
      </c>
      <c r="N66" s="247">
        <v>0</v>
      </c>
      <c r="O66" s="247">
        <v>150735.54693354364</v>
      </c>
      <c r="P66" s="90">
        <v>614515.56813354359</v>
      </c>
      <c r="Q66" s="193"/>
      <c r="R66" s="193"/>
      <c r="S66" s="194"/>
      <c r="T66" s="194"/>
      <c r="U66" s="446"/>
    </row>
    <row r="67" spans="1:21" s="258" customFormat="1" x14ac:dyDescent="0.25">
      <c r="A67" s="193">
        <v>176</v>
      </c>
      <c r="B67" s="274" t="s">
        <v>68</v>
      </c>
      <c r="C67" s="443">
        <v>4709</v>
      </c>
      <c r="D67" s="436">
        <v>1.0774333333333335</v>
      </c>
      <c r="E67" s="299">
        <v>0</v>
      </c>
      <c r="F67" s="299">
        <v>0</v>
      </c>
      <c r="G67" s="319">
        <v>0</v>
      </c>
      <c r="H67" s="18">
        <v>1440</v>
      </c>
      <c r="I67" s="18">
        <v>1483</v>
      </c>
      <c r="J67" s="319">
        <v>0.97100472016183415</v>
      </c>
      <c r="K67" s="444">
        <v>0.58130987273812229</v>
      </c>
      <c r="L67" s="193"/>
      <c r="M67" s="443">
        <v>1641574.1404950004</v>
      </c>
      <c r="N67" s="247">
        <v>0</v>
      </c>
      <c r="O67" s="247">
        <v>179189.43096478109</v>
      </c>
      <c r="P67" s="90">
        <v>1820763.5714597814</v>
      </c>
      <c r="Q67" s="193"/>
      <c r="R67" s="193"/>
      <c r="S67" s="194"/>
      <c r="T67" s="194"/>
      <c r="U67" s="446"/>
    </row>
    <row r="68" spans="1:21" s="258" customFormat="1" x14ac:dyDescent="0.25">
      <c r="A68" s="193">
        <v>177</v>
      </c>
      <c r="B68" s="274" t="s">
        <v>69</v>
      </c>
      <c r="C68" s="443">
        <v>1884</v>
      </c>
      <c r="D68" s="436">
        <v>0</v>
      </c>
      <c r="E68" s="299">
        <v>0</v>
      </c>
      <c r="F68" s="299">
        <v>0</v>
      </c>
      <c r="G68" s="319">
        <v>0</v>
      </c>
      <c r="H68" s="18">
        <v>703</v>
      </c>
      <c r="I68" s="18">
        <v>706</v>
      </c>
      <c r="J68" s="319">
        <v>0.99575070821529743</v>
      </c>
      <c r="K68" s="444">
        <v>0.60605586079158558</v>
      </c>
      <c r="L68" s="193"/>
      <c r="M68" s="443">
        <v>0</v>
      </c>
      <c r="N68" s="247">
        <v>0</v>
      </c>
      <c r="O68" s="247">
        <v>74742.832963733978</v>
      </c>
      <c r="P68" s="90">
        <v>74742.832963733978</v>
      </c>
      <c r="Q68" s="193"/>
      <c r="R68" s="193"/>
      <c r="S68" s="194"/>
      <c r="T68" s="194"/>
      <c r="U68" s="446"/>
    </row>
    <row r="69" spans="1:21" s="258" customFormat="1" x14ac:dyDescent="0.25">
      <c r="A69" s="193">
        <v>178</v>
      </c>
      <c r="B69" s="274" t="s">
        <v>70</v>
      </c>
      <c r="C69" s="443">
        <v>6225</v>
      </c>
      <c r="D69" s="436">
        <v>0.44240000000000002</v>
      </c>
      <c r="E69" s="299">
        <v>0</v>
      </c>
      <c r="F69" s="299">
        <v>0</v>
      </c>
      <c r="G69" s="319">
        <v>0</v>
      </c>
      <c r="H69" s="18">
        <v>2101</v>
      </c>
      <c r="I69" s="18">
        <v>2337</v>
      </c>
      <c r="J69" s="319">
        <v>0.89901583226358583</v>
      </c>
      <c r="K69" s="444">
        <v>0.50932098483987398</v>
      </c>
      <c r="L69" s="193"/>
      <c r="M69" s="443">
        <v>594024.85800000001</v>
      </c>
      <c r="N69" s="247">
        <v>0</v>
      </c>
      <c r="O69" s="247">
        <v>207542.44413092296</v>
      </c>
      <c r="P69" s="90">
        <v>801567.30213092291</v>
      </c>
      <c r="Q69" s="193"/>
      <c r="R69" s="193"/>
      <c r="S69" s="194"/>
      <c r="T69" s="194"/>
      <c r="U69" s="446"/>
    </row>
    <row r="70" spans="1:21" s="258" customFormat="1" x14ac:dyDescent="0.25">
      <c r="A70" s="193">
        <v>179</v>
      </c>
      <c r="B70" s="274" t="s">
        <v>71</v>
      </c>
      <c r="C70" s="443">
        <v>141305</v>
      </c>
      <c r="D70" s="436">
        <v>0</v>
      </c>
      <c r="E70" s="299">
        <v>0</v>
      </c>
      <c r="F70" s="299">
        <v>14</v>
      </c>
      <c r="G70" s="319">
        <v>9.907646580092707E-5</v>
      </c>
      <c r="H70" s="18">
        <v>63342</v>
      </c>
      <c r="I70" s="18">
        <v>59127</v>
      </c>
      <c r="J70" s="319">
        <v>1.0712872291846365</v>
      </c>
      <c r="K70" s="444">
        <v>0.68159238176092463</v>
      </c>
      <c r="L70" s="193"/>
      <c r="M70" s="443">
        <v>0</v>
      </c>
      <c r="N70" s="247">
        <v>0</v>
      </c>
      <c r="O70" s="247">
        <v>6304610.4570994582</v>
      </c>
      <c r="P70" s="90">
        <v>6304610.4570994582</v>
      </c>
      <c r="Q70" s="193"/>
      <c r="R70" s="193"/>
      <c r="S70" s="194"/>
      <c r="T70" s="194"/>
      <c r="U70" s="446"/>
    </row>
    <row r="71" spans="1:21" s="258" customFormat="1" x14ac:dyDescent="0.25">
      <c r="A71" s="193">
        <v>181</v>
      </c>
      <c r="B71" s="274" t="s">
        <v>72</v>
      </c>
      <c r="C71" s="443">
        <v>1809</v>
      </c>
      <c r="D71" s="436">
        <v>0</v>
      </c>
      <c r="E71" s="299">
        <v>0</v>
      </c>
      <c r="F71" s="299">
        <v>0</v>
      </c>
      <c r="G71" s="319">
        <v>0</v>
      </c>
      <c r="H71" s="18">
        <v>458</v>
      </c>
      <c r="I71" s="18">
        <v>708</v>
      </c>
      <c r="J71" s="319">
        <v>0.64689265536723162</v>
      </c>
      <c r="K71" s="444">
        <v>0.25719780794351976</v>
      </c>
      <c r="L71" s="193"/>
      <c r="M71" s="443">
        <v>0</v>
      </c>
      <c r="N71" s="247">
        <v>0</v>
      </c>
      <c r="O71" s="247">
        <v>30456.628830940888</v>
      </c>
      <c r="P71" s="90">
        <v>30456.628830940888</v>
      </c>
      <c r="Q71" s="193"/>
      <c r="R71" s="193"/>
      <c r="S71" s="194"/>
      <c r="T71" s="194"/>
      <c r="U71" s="446"/>
    </row>
    <row r="72" spans="1:21" s="258" customFormat="1" x14ac:dyDescent="0.25">
      <c r="A72" s="193">
        <v>182</v>
      </c>
      <c r="B72" s="274" t="s">
        <v>73</v>
      </c>
      <c r="C72" s="443">
        <v>20607</v>
      </c>
      <c r="D72" s="436">
        <v>0</v>
      </c>
      <c r="E72" s="299">
        <v>0</v>
      </c>
      <c r="F72" s="299">
        <v>1</v>
      </c>
      <c r="G72" s="319">
        <v>4.8527199495317128E-5</v>
      </c>
      <c r="H72" s="18">
        <v>7695</v>
      </c>
      <c r="I72" s="18">
        <v>7582</v>
      </c>
      <c r="J72" s="319">
        <v>1.0149037193352677</v>
      </c>
      <c r="K72" s="444">
        <v>0.62520887191155583</v>
      </c>
      <c r="L72" s="193"/>
      <c r="M72" s="443">
        <v>0</v>
      </c>
      <c r="N72" s="247">
        <v>0</v>
      </c>
      <c r="O72" s="247">
        <v>843365.6419690944</v>
      </c>
      <c r="P72" s="90">
        <v>843365.6419690944</v>
      </c>
      <c r="Q72" s="193"/>
      <c r="R72" s="193"/>
      <c r="S72" s="194"/>
      <c r="T72" s="194"/>
      <c r="U72" s="446"/>
    </row>
    <row r="73" spans="1:21" s="258" customFormat="1" x14ac:dyDescent="0.25">
      <c r="A73" s="193">
        <v>186</v>
      </c>
      <c r="B73" s="274" t="s">
        <v>74</v>
      </c>
      <c r="C73" s="443">
        <v>43410</v>
      </c>
      <c r="D73" s="436">
        <v>0</v>
      </c>
      <c r="E73" s="299">
        <v>0</v>
      </c>
      <c r="F73" s="299">
        <v>1</v>
      </c>
      <c r="G73" s="319">
        <v>2.3036166781847499E-5</v>
      </c>
      <c r="H73" s="18">
        <v>12893</v>
      </c>
      <c r="I73" s="18">
        <v>20081</v>
      </c>
      <c r="J73" s="319">
        <v>0.64204969872018325</v>
      </c>
      <c r="K73" s="444">
        <v>0.25235485129647139</v>
      </c>
      <c r="L73" s="193"/>
      <c r="M73" s="443">
        <v>0</v>
      </c>
      <c r="N73" s="247">
        <v>0</v>
      </c>
      <c r="O73" s="247">
        <v>717096.23924428714</v>
      </c>
      <c r="P73" s="90">
        <v>717096.23924428714</v>
      </c>
      <c r="Q73" s="193"/>
      <c r="R73" s="193"/>
      <c r="S73" s="194"/>
      <c r="T73" s="194"/>
      <c r="U73" s="446"/>
    </row>
    <row r="74" spans="1:21" s="258" customFormat="1" x14ac:dyDescent="0.25">
      <c r="A74" s="193">
        <v>202</v>
      </c>
      <c r="B74" s="274" t="s">
        <v>75</v>
      </c>
      <c r="C74" s="443">
        <v>33458</v>
      </c>
      <c r="D74" s="436">
        <v>0</v>
      </c>
      <c r="E74" s="299">
        <v>0</v>
      </c>
      <c r="F74" s="299">
        <v>0</v>
      </c>
      <c r="G74" s="319">
        <v>0</v>
      </c>
      <c r="H74" s="18">
        <v>9407</v>
      </c>
      <c r="I74" s="18">
        <v>14712</v>
      </c>
      <c r="J74" s="319">
        <v>0.63941000543773785</v>
      </c>
      <c r="K74" s="444">
        <v>0.249715158014026</v>
      </c>
      <c r="L74" s="193"/>
      <c r="M74" s="443">
        <v>0</v>
      </c>
      <c r="N74" s="247">
        <v>0</v>
      </c>
      <c r="O74" s="247">
        <v>546916.32028230652</v>
      </c>
      <c r="P74" s="90">
        <v>546916.32028230652</v>
      </c>
      <c r="Q74" s="193"/>
      <c r="R74" s="193"/>
      <c r="S74" s="194"/>
      <c r="T74" s="194"/>
      <c r="U74" s="446"/>
    </row>
    <row r="75" spans="1:21" s="258" customFormat="1" x14ac:dyDescent="0.25">
      <c r="A75" s="193">
        <v>204</v>
      </c>
      <c r="B75" s="274" t="s">
        <v>76</v>
      </c>
      <c r="C75" s="443">
        <v>2990</v>
      </c>
      <c r="D75" s="436">
        <v>0.24099999999999999</v>
      </c>
      <c r="E75" s="299">
        <v>0</v>
      </c>
      <c r="F75" s="299">
        <v>0</v>
      </c>
      <c r="G75" s="319">
        <v>0</v>
      </c>
      <c r="H75" s="18">
        <v>857</v>
      </c>
      <c r="I75" s="18">
        <v>914</v>
      </c>
      <c r="J75" s="319">
        <v>0.93763676148796504</v>
      </c>
      <c r="K75" s="444">
        <v>0.54794191406425319</v>
      </c>
      <c r="L75" s="193"/>
      <c r="M75" s="443">
        <v>155431.26300000001</v>
      </c>
      <c r="N75" s="247">
        <v>0</v>
      </c>
      <c r="O75" s="247">
        <v>107246.15030699156</v>
      </c>
      <c r="P75" s="90">
        <v>262677.41330699157</v>
      </c>
      <c r="Q75" s="193"/>
      <c r="R75" s="193"/>
      <c r="S75" s="194"/>
      <c r="T75" s="194"/>
      <c r="U75" s="446"/>
    </row>
    <row r="76" spans="1:21" s="258" customFormat="1" x14ac:dyDescent="0.25">
      <c r="A76" s="193">
        <v>205</v>
      </c>
      <c r="B76" s="274" t="s">
        <v>77</v>
      </c>
      <c r="C76" s="443">
        <v>36973</v>
      </c>
      <c r="D76" s="436">
        <v>0.1089</v>
      </c>
      <c r="E76" s="299">
        <v>0</v>
      </c>
      <c r="F76" s="299">
        <v>2</v>
      </c>
      <c r="G76" s="319">
        <v>5.4093527709409569E-5</v>
      </c>
      <c r="H76" s="18">
        <v>15452</v>
      </c>
      <c r="I76" s="18">
        <v>14713</v>
      </c>
      <c r="J76" s="319">
        <v>1.0502276897981377</v>
      </c>
      <c r="K76" s="444">
        <v>0.66053284237442589</v>
      </c>
      <c r="L76" s="193"/>
      <c r="M76" s="443">
        <v>868485.78728999989</v>
      </c>
      <c r="N76" s="247">
        <v>0</v>
      </c>
      <c r="O76" s="247">
        <v>1598656.3159314375</v>
      </c>
      <c r="P76" s="90">
        <v>2467142.1032214374</v>
      </c>
      <c r="Q76" s="193"/>
      <c r="R76" s="193"/>
      <c r="S76" s="194"/>
      <c r="T76" s="194"/>
      <c r="U76" s="446"/>
    </row>
    <row r="77" spans="1:21" s="258" customFormat="1" x14ac:dyDescent="0.25">
      <c r="A77" s="193">
        <v>208</v>
      </c>
      <c r="B77" s="274" t="s">
        <v>78</v>
      </c>
      <c r="C77" s="443">
        <v>12387</v>
      </c>
      <c r="D77" s="436">
        <v>0</v>
      </c>
      <c r="E77" s="299">
        <v>0</v>
      </c>
      <c r="F77" s="299">
        <v>1</v>
      </c>
      <c r="G77" s="319">
        <v>8.0729797368208603E-5</v>
      </c>
      <c r="H77" s="18">
        <v>4588</v>
      </c>
      <c r="I77" s="18">
        <v>4980</v>
      </c>
      <c r="J77" s="319">
        <v>0.92128514056224897</v>
      </c>
      <c r="K77" s="444">
        <v>0.53159029313853712</v>
      </c>
      <c r="L77" s="193"/>
      <c r="M77" s="443">
        <v>0</v>
      </c>
      <c r="N77" s="247">
        <v>0</v>
      </c>
      <c r="O77" s="247">
        <v>431041.59459406807</v>
      </c>
      <c r="P77" s="90">
        <v>431041.59459406807</v>
      </c>
      <c r="Q77" s="193"/>
      <c r="R77" s="193"/>
      <c r="S77" s="194"/>
      <c r="T77" s="194"/>
      <c r="U77" s="446"/>
    </row>
    <row r="78" spans="1:21" s="258" customFormat="1" x14ac:dyDescent="0.25">
      <c r="A78" s="193">
        <v>211</v>
      </c>
      <c r="B78" s="274" t="s">
        <v>79</v>
      </c>
      <c r="C78" s="443">
        <v>31676</v>
      </c>
      <c r="D78" s="436">
        <v>0</v>
      </c>
      <c r="E78" s="299">
        <v>0</v>
      </c>
      <c r="F78" s="299">
        <v>0</v>
      </c>
      <c r="G78" s="319">
        <v>0</v>
      </c>
      <c r="H78" s="18">
        <v>8801</v>
      </c>
      <c r="I78" s="18">
        <v>13752</v>
      </c>
      <c r="J78" s="319">
        <v>0.63997963932518909</v>
      </c>
      <c r="K78" s="444">
        <v>0.25028479190147723</v>
      </c>
      <c r="L78" s="193"/>
      <c r="M78" s="443">
        <v>0</v>
      </c>
      <c r="N78" s="247">
        <v>0</v>
      </c>
      <c r="O78" s="247">
        <v>518968.25912903226</v>
      </c>
      <c r="P78" s="90">
        <v>518968.25912903226</v>
      </c>
      <c r="Q78" s="193"/>
      <c r="R78" s="193"/>
      <c r="S78" s="194"/>
      <c r="T78" s="194"/>
      <c r="U78" s="446"/>
    </row>
    <row r="79" spans="1:21" s="258" customFormat="1" x14ac:dyDescent="0.25">
      <c r="A79" s="193">
        <v>213</v>
      </c>
      <c r="B79" s="274" t="s">
        <v>80</v>
      </c>
      <c r="C79" s="443">
        <v>5452</v>
      </c>
      <c r="D79" s="436">
        <v>0.56253333333333333</v>
      </c>
      <c r="E79" s="299">
        <v>0</v>
      </c>
      <c r="F79" s="299">
        <v>0</v>
      </c>
      <c r="G79" s="319">
        <v>0</v>
      </c>
      <c r="H79" s="18">
        <v>1632</v>
      </c>
      <c r="I79" s="18">
        <v>1875</v>
      </c>
      <c r="J79" s="319">
        <v>0.87039999999999995</v>
      </c>
      <c r="K79" s="444">
        <v>0.4807051525762881</v>
      </c>
      <c r="L79" s="193"/>
      <c r="M79" s="443">
        <v>661537.17487999995</v>
      </c>
      <c r="N79" s="247">
        <v>0</v>
      </c>
      <c r="O79" s="247">
        <v>171557.86203623409</v>
      </c>
      <c r="P79" s="90">
        <v>833095.03691623406</v>
      </c>
      <c r="Q79" s="193"/>
      <c r="R79" s="193"/>
      <c r="S79" s="194"/>
      <c r="T79" s="194"/>
      <c r="U79" s="446"/>
    </row>
    <row r="80" spans="1:21" s="258" customFormat="1" x14ac:dyDescent="0.25">
      <c r="A80" s="193">
        <v>214</v>
      </c>
      <c r="B80" s="274" t="s">
        <v>81</v>
      </c>
      <c r="C80" s="443">
        <v>11471</v>
      </c>
      <c r="D80" s="436">
        <v>0</v>
      </c>
      <c r="E80" s="299">
        <v>0</v>
      </c>
      <c r="F80" s="299">
        <v>0</v>
      </c>
      <c r="G80" s="319">
        <v>0</v>
      </c>
      <c r="H80" s="18">
        <v>5036</v>
      </c>
      <c r="I80" s="18">
        <v>4514</v>
      </c>
      <c r="J80" s="319">
        <v>1.1156402303943287</v>
      </c>
      <c r="K80" s="444">
        <v>0.72594538297061684</v>
      </c>
      <c r="L80" s="193"/>
      <c r="M80" s="443">
        <v>0</v>
      </c>
      <c r="N80" s="247">
        <v>0</v>
      </c>
      <c r="O80" s="247">
        <v>545106.33368814213</v>
      </c>
      <c r="P80" s="90">
        <v>545106.33368814213</v>
      </c>
      <c r="Q80" s="193"/>
      <c r="R80" s="193"/>
      <c r="S80" s="194"/>
      <c r="T80" s="194"/>
      <c r="U80" s="446"/>
    </row>
    <row r="81" spans="1:21" s="258" customFormat="1" x14ac:dyDescent="0.25">
      <c r="A81" s="193">
        <v>216</v>
      </c>
      <c r="B81" s="274" t="s">
        <v>82</v>
      </c>
      <c r="C81" s="443">
        <v>1353</v>
      </c>
      <c r="D81" s="436">
        <v>0.94976666666666665</v>
      </c>
      <c r="E81" s="299">
        <v>0</v>
      </c>
      <c r="F81" s="299">
        <v>0</v>
      </c>
      <c r="G81" s="319">
        <v>0</v>
      </c>
      <c r="H81" s="18">
        <v>398</v>
      </c>
      <c r="I81" s="18">
        <v>451</v>
      </c>
      <c r="J81" s="319">
        <v>0.8824833702882483</v>
      </c>
      <c r="K81" s="444">
        <v>0.49278852286453645</v>
      </c>
      <c r="L81" s="193"/>
      <c r="M81" s="443">
        <v>277181.89850999997</v>
      </c>
      <c r="N81" s="247">
        <v>0</v>
      </c>
      <c r="O81" s="247">
        <v>43644.988364182085</v>
      </c>
      <c r="P81" s="90">
        <v>320826.88687418203</v>
      </c>
      <c r="Q81" s="193"/>
      <c r="R81" s="193"/>
      <c r="S81" s="194"/>
      <c r="T81" s="194"/>
      <c r="U81" s="446"/>
    </row>
    <row r="82" spans="1:21" s="258" customFormat="1" x14ac:dyDescent="0.25">
      <c r="A82" s="193">
        <v>217</v>
      </c>
      <c r="B82" s="274" t="s">
        <v>83</v>
      </c>
      <c r="C82" s="443">
        <v>5502</v>
      </c>
      <c r="D82" s="436">
        <v>0</v>
      </c>
      <c r="E82" s="299">
        <v>0</v>
      </c>
      <c r="F82" s="299">
        <v>0</v>
      </c>
      <c r="G82" s="319">
        <v>0</v>
      </c>
      <c r="H82" s="18">
        <v>2085</v>
      </c>
      <c r="I82" s="18">
        <v>2199</v>
      </c>
      <c r="J82" s="319">
        <v>0.94815825375170537</v>
      </c>
      <c r="K82" s="444">
        <v>0.55846340632799352</v>
      </c>
      <c r="L82" s="193"/>
      <c r="M82" s="443">
        <v>0</v>
      </c>
      <c r="N82" s="247">
        <v>0</v>
      </c>
      <c r="O82" s="247">
        <v>201136.69420942393</v>
      </c>
      <c r="P82" s="90">
        <v>201136.69420942393</v>
      </c>
      <c r="Q82" s="193"/>
      <c r="R82" s="193"/>
      <c r="S82" s="194"/>
      <c r="T82" s="194"/>
      <c r="U82" s="446"/>
    </row>
    <row r="83" spans="1:21" s="258" customFormat="1" x14ac:dyDescent="0.25">
      <c r="A83" s="193">
        <v>218</v>
      </c>
      <c r="B83" s="274" t="s">
        <v>84</v>
      </c>
      <c r="C83" s="443">
        <v>1274</v>
      </c>
      <c r="D83" s="436">
        <v>6.2266666666666665E-2</v>
      </c>
      <c r="E83" s="299">
        <v>0</v>
      </c>
      <c r="F83" s="299">
        <v>0</v>
      </c>
      <c r="G83" s="319">
        <v>0</v>
      </c>
      <c r="H83" s="18">
        <v>418</v>
      </c>
      <c r="I83" s="18">
        <v>536</v>
      </c>
      <c r="J83" s="319">
        <v>0.77985074626865669</v>
      </c>
      <c r="K83" s="444">
        <v>0.39015589884494484</v>
      </c>
      <c r="L83" s="193"/>
      <c r="M83" s="443">
        <v>17110.992079999996</v>
      </c>
      <c r="N83" s="247">
        <v>0</v>
      </c>
      <c r="O83" s="247">
        <v>32537.456946308972</v>
      </c>
      <c r="P83" s="90">
        <v>49648.449026308968</v>
      </c>
      <c r="Q83" s="193"/>
      <c r="R83" s="193"/>
      <c r="S83" s="194"/>
      <c r="T83" s="194"/>
      <c r="U83" s="446"/>
    </row>
    <row r="84" spans="1:21" s="258" customFormat="1" x14ac:dyDescent="0.25">
      <c r="A84" s="193">
        <v>224</v>
      </c>
      <c r="B84" s="274" t="s">
        <v>85</v>
      </c>
      <c r="C84" s="443">
        <v>8778</v>
      </c>
      <c r="D84" s="436">
        <v>0</v>
      </c>
      <c r="E84" s="299">
        <v>0</v>
      </c>
      <c r="F84" s="299">
        <v>0</v>
      </c>
      <c r="G84" s="319">
        <v>0</v>
      </c>
      <c r="H84" s="18">
        <v>2781</v>
      </c>
      <c r="I84" s="18">
        <v>3580</v>
      </c>
      <c r="J84" s="319">
        <v>0.77681564245810053</v>
      </c>
      <c r="K84" s="444">
        <v>0.38712079503438868</v>
      </c>
      <c r="L84" s="193"/>
      <c r="M84" s="443">
        <v>0</v>
      </c>
      <c r="N84" s="247">
        <v>0</v>
      </c>
      <c r="O84" s="247">
        <v>222442.65933862457</v>
      </c>
      <c r="P84" s="90">
        <v>222442.65933862457</v>
      </c>
      <c r="Q84" s="193"/>
      <c r="R84" s="193"/>
      <c r="S84" s="194"/>
      <c r="T84" s="194"/>
      <c r="U84" s="446"/>
    </row>
    <row r="85" spans="1:21" s="258" customFormat="1" x14ac:dyDescent="0.25">
      <c r="A85" s="193">
        <v>226</v>
      </c>
      <c r="B85" s="274" t="s">
        <v>86</v>
      </c>
      <c r="C85" s="443">
        <v>4031</v>
      </c>
      <c r="D85" s="436">
        <v>0.97543333333333337</v>
      </c>
      <c r="E85" s="299">
        <v>0</v>
      </c>
      <c r="F85" s="299">
        <v>0</v>
      </c>
      <c r="G85" s="319">
        <v>0</v>
      </c>
      <c r="H85" s="18">
        <v>1414</v>
      </c>
      <c r="I85" s="18">
        <v>1395</v>
      </c>
      <c r="J85" s="319">
        <v>1.0136200716845878</v>
      </c>
      <c r="K85" s="444">
        <v>0.62392522426087593</v>
      </c>
      <c r="L85" s="193"/>
      <c r="M85" s="443">
        <v>848126.31007000001</v>
      </c>
      <c r="N85" s="247">
        <v>0</v>
      </c>
      <c r="O85" s="247">
        <v>164634.68722105134</v>
      </c>
      <c r="P85" s="90">
        <v>1012760.9972910513</v>
      </c>
      <c r="Q85" s="193"/>
      <c r="R85" s="193"/>
      <c r="S85" s="194"/>
      <c r="T85" s="194"/>
      <c r="U85" s="446"/>
    </row>
    <row r="86" spans="1:21" s="258" customFormat="1" x14ac:dyDescent="0.25">
      <c r="A86" s="193">
        <v>230</v>
      </c>
      <c r="B86" s="274" t="s">
        <v>87</v>
      </c>
      <c r="C86" s="443">
        <v>2390</v>
      </c>
      <c r="D86" s="436">
        <v>0.55879999999999996</v>
      </c>
      <c r="E86" s="299">
        <v>0</v>
      </c>
      <c r="F86" s="299">
        <v>0</v>
      </c>
      <c r="G86" s="319">
        <v>0</v>
      </c>
      <c r="H86" s="18">
        <v>753</v>
      </c>
      <c r="I86" s="18">
        <v>864</v>
      </c>
      <c r="J86" s="319">
        <v>0.87152777777777779</v>
      </c>
      <c r="K86" s="444">
        <v>0.48183293035406594</v>
      </c>
      <c r="L86" s="193"/>
      <c r="M86" s="443">
        <v>288074.2524</v>
      </c>
      <c r="N86" s="247">
        <v>0</v>
      </c>
      <c r="O86" s="247">
        <v>75382.472854135398</v>
      </c>
      <c r="P86" s="90">
        <v>363456.72525413538</v>
      </c>
      <c r="Q86" s="193"/>
      <c r="R86" s="193"/>
      <c r="S86" s="194"/>
      <c r="T86" s="194"/>
      <c r="U86" s="446"/>
    </row>
    <row r="87" spans="1:21" s="258" customFormat="1" x14ac:dyDescent="0.25">
      <c r="A87" s="193">
        <v>231</v>
      </c>
      <c r="B87" s="274" t="s">
        <v>88</v>
      </c>
      <c r="C87" s="443">
        <v>1262</v>
      </c>
      <c r="D87" s="436">
        <v>0.40968333333333334</v>
      </c>
      <c r="E87" s="299">
        <v>0</v>
      </c>
      <c r="F87" s="299">
        <v>0</v>
      </c>
      <c r="G87" s="319">
        <v>0</v>
      </c>
      <c r="H87" s="18">
        <v>459</v>
      </c>
      <c r="I87" s="18">
        <v>439</v>
      </c>
      <c r="J87" s="319">
        <v>1.0455580865603644</v>
      </c>
      <c r="K87" s="444">
        <v>0.65586323913665256</v>
      </c>
      <c r="L87" s="193"/>
      <c r="M87" s="443">
        <v>111521.29308999999</v>
      </c>
      <c r="N87" s="247">
        <v>0</v>
      </c>
      <c r="O87" s="247">
        <v>54181.203233963213</v>
      </c>
      <c r="P87" s="90">
        <v>165702.49632396322</v>
      </c>
      <c r="Q87" s="193"/>
      <c r="R87" s="193"/>
      <c r="S87" s="194"/>
      <c r="T87" s="194"/>
      <c r="U87" s="446"/>
    </row>
    <row r="88" spans="1:21" s="258" customFormat="1" x14ac:dyDescent="0.25">
      <c r="A88" s="193">
        <v>232</v>
      </c>
      <c r="B88" s="274" t="s">
        <v>89</v>
      </c>
      <c r="C88" s="443">
        <v>13375</v>
      </c>
      <c r="D88" s="436">
        <v>0</v>
      </c>
      <c r="E88" s="299">
        <v>0</v>
      </c>
      <c r="F88" s="299">
        <v>0</v>
      </c>
      <c r="G88" s="319">
        <v>0</v>
      </c>
      <c r="H88" s="18">
        <v>5369</v>
      </c>
      <c r="I88" s="18">
        <v>5258</v>
      </c>
      <c r="J88" s="319">
        <v>1.0211106884747052</v>
      </c>
      <c r="K88" s="444">
        <v>0.63141584105099335</v>
      </c>
      <c r="L88" s="193"/>
      <c r="M88" s="443">
        <v>0</v>
      </c>
      <c r="N88" s="247">
        <v>0</v>
      </c>
      <c r="O88" s="247">
        <v>552821.93277577346</v>
      </c>
      <c r="P88" s="90">
        <v>552821.93277577346</v>
      </c>
      <c r="Q88" s="193"/>
      <c r="R88" s="193"/>
      <c r="S88" s="194"/>
      <c r="T88" s="194"/>
      <c r="U88" s="446"/>
    </row>
    <row r="89" spans="1:21" s="258" customFormat="1" x14ac:dyDescent="0.25">
      <c r="A89" s="193">
        <v>233</v>
      </c>
      <c r="B89" s="274" t="s">
        <v>90</v>
      </c>
      <c r="C89" s="443">
        <v>16022</v>
      </c>
      <c r="D89" s="436">
        <v>0</v>
      </c>
      <c r="E89" s="299">
        <v>0</v>
      </c>
      <c r="F89" s="299">
        <v>0</v>
      </c>
      <c r="G89" s="319">
        <v>0</v>
      </c>
      <c r="H89" s="18">
        <v>6724</v>
      </c>
      <c r="I89" s="18">
        <v>6392</v>
      </c>
      <c r="J89" s="319">
        <v>1.0519399249061328</v>
      </c>
      <c r="K89" s="444">
        <v>0.6622450774824209</v>
      </c>
      <c r="L89" s="193"/>
      <c r="M89" s="443">
        <v>0</v>
      </c>
      <c r="N89" s="247">
        <v>0</v>
      </c>
      <c r="O89" s="247">
        <v>694562.71673297219</v>
      </c>
      <c r="P89" s="90">
        <v>694562.71673297219</v>
      </c>
      <c r="Q89" s="193"/>
      <c r="R89" s="193"/>
      <c r="S89" s="194"/>
      <c r="T89" s="194"/>
      <c r="U89" s="446"/>
    </row>
    <row r="90" spans="1:21" s="258" customFormat="1" x14ac:dyDescent="0.25">
      <c r="A90" s="193">
        <v>235</v>
      </c>
      <c r="B90" s="274" t="s">
        <v>91</v>
      </c>
      <c r="C90" s="443">
        <v>9615</v>
      </c>
      <c r="D90" s="436">
        <v>0</v>
      </c>
      <c r="E90" s="299">
        <v>0</v>
      </c>
      <c r="F90" s="299">
        <v>3</v>
      </c>
      <c r="G90" s="319">
        <v>3.1201248049921997E-4</v>
      </c>
      <c r="H90" s="18">
        <v>2348</v>
      </c>
      <c r="I90" s="18">
        <v>4206</v>
      </c>
      <c r="J90" s="319">
        <v>0.55825011887779363</v>
      </c>
      <c r="K90" s="444">
        <v>0.16855527145408178</v>
      </c>
      <c r="L90" s="193"/>
      <c r="M90" s="443">
        <v>0</v>
      </c>
      <c r="N90" s="247">
        <v>0</v>
      </c>
      <c r="O90" s="247">
        <v>106088.333887129</v>
      </c>
      <c r="P90" s="90">
        <v>106088.333887129</v>
      </c>
      <c r="Q90" s="193"/>
      <c r="R90" s="193"/>
      <c r="S90" s="194"/>
      <c r="T90" s="194"/>
      <c r="U90" s="446"/>
    </row>
    <row r="91" spans="1:21" s="258" customFormat="1" x14ac:dyDescent="0.25">
      <c r="A91" s="193">
        <v>236</v>
      </c>
      <c r="B91" s="274" t="s">
        <v>92</v>
      </c>
      <c r="C91" s="443">
        <v>4273</v>
      </c>
      <c r="D91" s="436">
        <v>7.4399999999999994E-2</v>
      </c>
      <c r="E91" s="299">
        <v>0</v>
      </c>
      <c r="F91" s="299">
        <v>1</v>
      </c>
      <c r="G91" s="319">
        <v>2.3402761525860051E-4</v>
      </c>
      <c r="H91" s="18">
        <v>1706</v>
      </c>
      <c r="I91" s="18">
        <v>1925</v>
      </c>
      <c r="J91" s="319">
        <v>0.88623376623376626</v>
      </c>
      <c r="K91" s="444">
        <v>0.49653891881005441</v>
      </c>
      <c r="L91" s="193"/>
      <c r="M91" s="443">
        <v>68573.445839999986</v>
      </c>
      <c r="N91" s="247">
        <v>0</v>
      </c>
      <c r="O91" s="247">
        <v>138887.18897293322</v>
      </c>
      <c r="P91" s="90">
        <v>207460.63481293322</v>
      </c>
      <c r="Q91" s="193"/>
      <c r="R91" s="193"/>
      <c r="S91" s="194"/>
      <c r="T91" s="194"/>
      <c r="U91" s="446"/>
    </row>
    <row r="92" spans="1:21" s="258" customFormat="1" x14ac:dyDescent="0.25">
      <c r="A92" s="193">
        <v>239</v>
      </c>
      <c r="B92" s="274" t="s">
        <v>93</v>
      </c>
      <c r="C92" s="443">
        <v>2244</v>
      </c>
      <c r="D92" s="436">
        <v>1.0552833333333334</v>
      </c>
      <c r="E92" s="299">
        <v>0</v>
      </c>
      <c r="F92" s="299">
        <v>0</v>
      </c>
      <c r="G92" s="319">
        <v>0</v>
      </c>
      <c r="H92" s="18">
        <v>1036</v>
      </c>
      <c r="I92" s="18">
        <v>820</v>
      </c>
      <c r="J92" s="319">
        <v>1.2634146341463415</v>
      </c>
      <c r="K92" s="444">
        <v>0.87371978672262962</v>
      </c>
      <c r="L92" s="193"/>
      <c r="M92" s="443">
        <v>766184.45409000001</v>
      </c>
      <c r="N92" s="247">
        <v>0</v>
      </c>
      <c r="O92" s="247">
        <v>128342.6566040093</v>
      </c>
      <c r="P92" s="90">
        <v>894527.11069400935</v>
      </c>
      <c r="Q92" s="193"/>
      <c r="R92" s="193"/>
      <c r="S92" s="194"/>
      <c r="T92" s="194"/>
      <c r="U92" s="446"/>
    </row>
    <row r="93" spans="1:21" s="258" customFormat="1" x14ac:dyDescent="0.25">
      <c r="A93" s="193">
        <v>240</v>
      </c>
      <c r="B93" s="274" t="s">
        <v>94</v>
      </c>
      <c r="C93" s="443">
        <v>21021</v>
      </c>
      <c r="D93" s="436">
        <v>9.4166666666666669E-3</v>
      </c>
      <c r="E93" s="299">
        <v>0</v>
      </c>
      <c r="F93" s="299">
        <v>4</v>
      </c>
      <c r="G93" s="319">
        <v>1.9028590457161886E-4</v>
      </c>
      <c r="H93" s="18">
        <v>8872</v>
      </c>
      <c r="I93" s="18">
        <v>7309</v>
      </c>
      <c r="J93" s="319">
        <v>1.2138459433575044</v>
      </c>
      <c r="K93" s="444">
        <v>0.82415109593379254</v>
      </c>
      <c r="L93" s="193"/>
      <c r="M93" s="443">
        <v>42697.329675000001</v>
      </c>
      <c r="N93" s="247">
        <v>0</v>
      </c>
      <c r="O93" s="247">
        <v>1134060.4730818835</v>
      </c>
      <c r="P93" s="90">
        <v>1176757.8027568834</v>
      </c>
      <c r="Q93" s="193"/>
      <c r="R93" s="193"/>
      <c r="S93" s="194"/>
      <c r="T93" s="194"/>
      <c r="U93" s="446"/>
    </row>
    <row r="94" spans="1:21" s="258" customFormat="1" x14ac:dyDescent="0.25">
      <c r="A94" s="193">
        <v>241</v>
      </c>
      <c r="B94" s="274" t="s">
        <v>95</v>
      </c>
      <c r="C94" s="443">
        <v>8147</v>
      </c>
      <c r="D94" s="436">
        <v>8.0999999999999996E-3</v>
      </c>
      <c r="E94" s="299">
        <v>0</v>
      </c>
      <c r="F94" s="299">
        <v>1</v>
      </c>
      <c r="G94" s="319">
        <v>1.2274456855284154E-4</v>
      </c>
      <c r="H94" s="18">
        <v>2622</v>
      </c>
      <c r="I94" s="18">
        <v>3309</v>
      </c>
      <c r="J94" s="319">
        <v>0.7923844061650045</v>
      </c>
      <c r="K94" s="444">
        <v>0.40268955874129264</v>
      </c>
      <c r="L94" s="193"/>
      <c r="M94" s="443">
        <v>14234.193989999996</v>
      </c>
      <c r="N94" s="247">
        <v>0</v>
      </c>
      <c r="O94" s="247">
        <v>214755.39672337525</v>
      </c>
      <c r="P94" s="90">
        <v>228989.59071337525</v>
      </c>
      <c r="Q94" s="193"/>
      <c r="R94" s="193"/>
      <c r="S94" s="194"/>
      <c r="T94" s="194"/>
      <c r="U94" s="446"/>
    </row>
    <row r="95" spans="1:21" s="258" customFormat="1" x14ac:dyDescent="0.25">
      <c r="A95" s="193">
        <v>244</v>
      </c>
      <c r="B95" s="274" t="s">
        <v>96</v>
      </c>
      <c r="C95" s="443">
        <v>17923</v>
      </c>
      <c r="D95" s="436">
        <v>0</v>
      </c>
      <c r="E95" s="299">
        <v>0</v>
      </c>
      <c r="F95" s="299">
        <v>8</v>
      </c>
      <c r="G95" s="319">
        <v>4.4635384701221896E-4</v>
      </c>
      <c r="H95" s="18">
        <v>6089</v>
      </c>
      <c r="I95" s="18">
        <v>7489</v>
      </c>
      <c r="J95" s="319">
        <v>0.81305915342502333</v>
      </c>
      <c r="K95" s="444">
        <v>0.42336430600131147</v>
      </c>
      <c r="L95" s="193"/>
      <c r="M95" s="443">
        <v>0</v>
      </c>
      <c r="N95" s="247">
        <v>0</v>
      </c>
      <c r="O95" s="247">
        <v>496707.76055997011</v>
      </c>
      <c r="P95" s="90">
        <v>496707.76055997011</v>
      </c>
      <c r="Q95" s="193"/>
      <c r="R95" s="193"/>
      <c r="S95" s="194"/>
      <c r="T95" s="194"/>
      <c r="U95" s="446"/>
    </row>
    <row r="96" spans="1:21" s="258" customFormat="1" x14ac:dyDescent="0.25">
      <c r="A96" s="193">
        <v>245</v>
      </c>
      <c r="B96" s="274" t="s">
        <v>97</v>
      </c>
      <c r="C96" s="443">
        <v>36254</v>
      </c>
      <c r="D96" s="436">
        <v>0</v>
      </c>
      <c r="E96" s="299">
        <v>0</v>
      </c>
      <c r="F96" s="299">
        <v>0</v>
      </c>
      <c r="G96" s="319">
        <v>0</v>
      </c>
      <c r="H96" s="18">
        <v>11741</v>
      </c>
      <c r="I96" s="18">
        <v>16260</v>
      </c>
      <c r="J96" s="319">
        <v>0.72207872078720792</v>
      </c>
      <c r="K96" s="444">
        <v>0.33238387336349606</v>
      </c>
      <c r="L96" s="193"/>
      <c r="M96" s="443">
        <v>0</v>
      </c>
      <c r="N96" s="247">
        <v>0</v>
      </c>
      <c r="O96" s="247">
        <v>788809.03409447533</v>
      </c>
      <c r="P96" s="90">
        <v>788809.03409447533</v>
      </c>
      <c r="Q96" s="193"/>
      <c r="R96" s="193"/>
      <c r="S96" s="194"/>
      <c r="T96" s="194"/>
      <c r="U96" s="446"/>
    </row>
    <row r="97" spans="1:21" s="258" customFormat="1" x14ac:dyDescent="0.25">
      <c r="A97" s="193">
        <v>249</v>
      </c>
      <c r="B97" s="274" t="s">
        <v>98</v>
      </c>
      <c r="C97" s="443">
        <v>9762</v>
      </c>
      <c r="D97" s="436">
        <v>0</v>
      </c>
      <c r="E97" s="299">
        <v>0</v>
      </c>
      <c r="F97" s="299">
        <v>0</v>
      </c>
      <c r="G97" s="319">
        <v>0</v>
      </c>
      <c r="H97" s="18">
        <v>3271</v>
      </c>
      <c r="I97" s="18">
        <v>3397</v>
      </c>
      <c r="J97" s="319">
        <v>0.96290844863114511</v>
      </c>
      <c r="K97" s="444">
        <v>0.57321360120743325</v>
      </c>
      <c r="L97" s="193"/>
      <c r="M97" s="443">
        <v>0</v>
      </c>
      <c r="N97" s="247">
        <v>0</v>
      </c>
      <c r="O97" s="247">
        <v>366295.25351464661</v>
      </c>
      <c r="P97" s="90">
        <v>366295.25351464661</v>
      </c>
      <c r="Q97" s="193"/>
      <c r="R97" s="193"/>
      <c r="S97" s="194"/>
      <c r="T97" s="194"/>
      <c r="U97" s="446"/>
    </row>
    <row r="98" spans="1:21" s="258" customFormat="1" x14ac:dyDescent="0.25">
      <c r="A98" s="193">
        <v>250</v>
      </c>
      <c r="B98" s="274" t="s">
        <v>99</v>
      </c>
      <c r="C98" s="443">
        <v>1910</v>
      </c>
      <c r="D98" s="436">
        <v>0.53744999999999998</v>
      </c>
      <c r="E98" s="299">
        <v>0</v>
      </c>
      <c r="F98" s="299">
        <v>0</v>
      </c>
      <c r="G98" s="319">
        <v>0</v>
      </c>
      <c r="H98" s="18">
        <v>666</v>
      </c>
      <c r="I98" s="18">
        <v>721</v>
      </c>
      <c r="J98" s="319">
        <v>0.92371705963938977</v>
      </c>
      <c r="K98" s="444">
        <v>0.53402221221567792</v>
      </c>
      <c r="L98" s="193"/>
      <c r="M98" s="443">
        <v>221422.41314999995</v>
      </c>
      <c r="N98" s="247">
        <v>0</v>
      </c>
      <c r="O98" s="247">
        <v>66768.049562229106</v>
      </c>
      <c r="P98" s="90">
        <v>288190.46271222905</v>
      </c>
      <c r="Q98" s="193"/>
      <c r="R98" s="193"/>
      <c r="S98" s="194"/>
      <c r="T98" s="194"/>
      <c r="U98" s="446"/>
    </row>
    <row r="99" spans="1:21" s="258" customFormat="1" x14ac:dyDescent="0.25">
      <c r="A99" s="193">
        <v>256</v>
      </c>
      <c r="B99" s="274" t="s">
        <v>100</v>
      </c>
      <c r="C99" s="443">
        <v>1615</v>
      </c>
      <c r="D99" s="436">
        <v>1.2863666666666667</v>
      </c>
      <c r="E99" s="299">
        <v>0</v>
      </c>
      <c r="F99" s="299">
        <v>0</v>
      </c>
      <c r="G99" s="319">
        <v>0</v>
      </c>
      <c r="H99" s="18">
        <v>434</v>
      </c>
      <c r="I99" s="18">
        <v>498</v>
      </c>
      <c r="J99" s="319">
        <v>0.87148594377510036</v>
      </c>
      <c r="K99" s="444">
        <v>0.4817910963513885</v>
      </c>
      <c r="L99" s="193"/>
      <c r="M99" s="443">
        <v>672169.35502499994</v>
      </c>
      <c r="N99" s="247">
        <v>0</v>
      </c>
      <c r="O99" s="247">
        <v>50933.942944966453</v>
      </c>
      <c r="P99" s="90">
        <v>723103.29796996643</v>
      </c>
      <c r="Q99" s="193"/>
      <c r="R99" s="193"/>
      <c r="S99" s="194"/>
      <c r="T99" s="194"/>
      <c r="U99" s="446"/>
    </row>
    <row r="100" spans="1:21" s="258" customFormat="1" x14ac:dyDescent="0.25">
      <c r="A100" s="193">
        <v>257</v>
      </c>
      <c r="B100" s="274" t="s">
        <v>101</v>
      </c>
      <c r="C100" s="443">
        <v>39262</v>
      </c>
      <c r="D100" s="436">
        <v>0</v>
      </c>
      <c r="E100" s="299">
        <v>0</v>
      </c>
      <c r="F100" s="299">
        <v>7</v>
      </c>
      <c r="G100" s="319">
        <v>1.7828944017115786E-4</v>
      </c>
      <c r="H100" s="18">
        <v>10863</v>
      </c>
      <c r="I100" s="18">
        <v>18086</v>
      </c>
      <c r="J100" s="319">
        <v>0.60063032179586417</v>
      </c>
      <c r="K100" s="444">
        <v>0.21093547437215232</v>
      </c>
      <c r="L100" s="193"/>
      <c r="M100" s="443">
        <v>0</v>
      </c>
      <c r="N100" s="247">
        <v>0</v>
      </c>
      <c r="O100" s="247">
        <v>542123.26301557163</v>
      </c>
      <c r="P100" s="90">
        <v>542123.26301557163</v>
      </c>
      <c r="Q100" s="193"/>
      <c r="R100" s="193"/>
      <c r="S100" s="194"/>
      <c r="T100" s="194"/>
      <c r="U100" s="446"/>
    </row>
    <row r="101" spans="1:21" s="258" customFormat="1" x14ac:dyDescent="0.25">
      <c r="A101" s="193">
        <v>260</v>
      </c>
      <c r="B101" s="274" t="s">
        <v>102</v>
      </c>
      <c r="C101" s="443">
        <v>10358</v>
      </c>
      <c r="D101" s="436">
        <v>0.59483333333333333</v>
      </c>
      <c r="E101" s="299">
        <v>0</v>
      </c>
      <c r="F101" s="299">
        <v>2</v>
      </c>
      <c r="G101" s="319">
        <v>1.9308746862328635E-4</v>
      </c>
      <c r="H101" s="18">
        <v>3404</v>
      </c>
      <c r="I101" s="18">
        <v>3436</v>
      </c>
      <c r="J101" s="319">
        <v>0.9906868451688009</v>
      </c>
      <c r="K101" s="444">
        <v>0.60099199774508905</v>
      </c>
      <c r="L101" s="193"/>
      <c r="M101" s="443">
        <v>1328988.8868999998</v>
      </c>
      <c r="N101" s="247">
        <v>0</v>
      </c>
      <c r="O101" s="247">
        <v>407493.41687365214</v>
      </c>
      <c r="P101" s="90">
        <v>1736482.3037736518</v>
      </c>
      <c r="Q101" s="193"/>
      <c r="R101" s="193"/>
      <c r="S101" s="194"/>
      <c r="T101" s="194"/>
      <c r="U101" s="446"/>
    </row>
    <row r="102" spans="1:21" s="258" customFormat="1" x14ac:dyDescent="0.25">
      <c r="A102" s="193">
        <v>261</v>
      </c>
      <c r="B102" s="274" t="s">
        <v>103</v>
      </c>
      <c r="C102" s="443">
        <v>6436</v>
      </c>
      <c r="D102" s="436">
        <v>1.5701833333333333</v>
      </c>
      <c r="E102" s="299">
        <v>0</v>
      </c>
      <c r="F102" s="299">
        <v>17</v>
      </c>
      <c r="G102" s="319">
        <v>2.6413921690490987E-3</v>
      </c>
      <c r="H102" s="18">
        <v>3437</v>
      </c>
      <c r="I102" s="18">
        <v>3048</v>
      </c>
      <c r="J102" s="319">
        <v>1.1276246719160106</v>
      </c>
      <c r="K102" s="444">
        <v>0.73792982449229871</v>
      </c>
      <c r="L102" s="193"/>
      <c r="M102" s="443">
        <v>6539398.4268599991</v>
      </c>
      <c r="N102" s="247">
        <v>0</v>
      </c>
      <c r="O102" s="247">
        <v>310890.24829930713</v>
      </c>
      <c r="P102" s="90">
        <v>6850288.6751593063</v>
      </c>
      <c r="Q102" s="193"/>
      <c r="R102" s="193"/>
      <c r="S102" s="194"/>
      <c r="T102" s="194"/>
      <c r="U102" s="446"/>
    </row>
    <row r="103" spans="1:21" s="258" customFormat="1" x14ac:dyDescent="0.25">
      <c r="A103" s="193">
        <v>263</v>
      </c>
      <c r="B103" s="274" t="s">
        <v>104</v>
      </c>
      <c r="C103" s="443">
        <v>8153</v>
      </c>
      <c r="D103" s="436">
        <v>0.3081666666666667</v>
      </c>
      <c r="E103" s="299">
        <v>0</v>
      </c>
      <c r="F103" s="299">
        <v>0</v>
      </c>
      <c r="G103" s="319">
        <v>0</v>
      </c>
      <c r="H103" s="18">
        <v>2585</v>
      </c>
      <c r="I103" s="18">
        <v>3012</v>
      </c>
      <c r="J103" s="319">
        <v>0.85823373173970785</v>
      </c>
      <c r="K103" s="444">
        <v>0.468538884315996</v>
      </c>
      <c r="L103" s="193"/>
      <c r="M103" s="443">
        <v>541942.54715</v>
      </c>
      <c r="N103" s="247">
        <v>0</v>
      </c>
      <c r="O103" s="247">
        <v>250057.0379098015</v>
      </c>
      <c r="P103" s="90">
        <v>791999.58505980147</v>
      </c>
      <c r="Q103" s="193"/>
      <c r="R103" s="193"/>
      <c r="S103" s="194"/>
      <c r="T103" s="194"/>
      <c r="U103" s="446"/>
    </row>
    <row r="104" spans="1:21" s="258" customFormat="1" x14ac:dyDescent="0.25">
      <c r="A104" s="193">
        <v>265</v>
      </c>
      <c r="B104" s="274" t="s">
        <v>105</v>
      </c>
      <c r="C104" s="443">
        <v>1103</v>
      </c>
      <c r="D104" s="436">
        <v>1.1837666666666666</v>
      </c>
      <c r="E104" s="299">
        <v>0</v>
      </c>
      <c r="F104" s="299">
        <v>0</v>
      </c>
      <c r="G104" s="319">
        <v>0</v>
      </c>
      <c r="H104" s="18">
        <v>231</v>
      </c>
      <c r="I104" s="18">
        <v>350</v>
      </c>
      <c r="J104" s="319">
        <v>0.66</v>
      </c>
      <c r="K104" s="444">
        <v>0.27030515257628818</v>
      </c>
      <c r="L104" s="193"/>
      <c r="M104" s="443">
        <v>422457.49861499993</v>
      </c>
      <c r="N104" s="247">
        <v>0</v>
      </c>
      <c r="O104" s="247">
        <v>19516.675342271137</v>
      </c>
      <c r="P104" s="90">
        <v>441974.17395727109</v>
      </c>
      <c r="Q104" s="193"/>
      <c r="R104" s="193"/>
      <c r="S104" s="194"/>
      <c r="T104" s="194"/>
      <c r="U104" s="446"/>
    </row>
    <row r="105" spans="1:21" s="258" customFormat="1" x14ac:dyDescent="0.25">
      <c r="A105" s="193">
        <v>271</v>
      </c>
      <c r="B105" s="274" t="s">
        <v>106</v>
      </c>
      <c r="C105" s="443">
        <v>7226</v>
      </c>
      <c r="D105" s="436">
        <v>0</v>
      </c>
      <c r="E105" s="299">
        <v>0</v>
      </c>
      <c r="F105" s="299">
        <v>0</v>
      </c>
      <c r="G105" s="319">
        <v>0</v>
      </c>
      <c r="H105" s="18">
        <v>2308</v>
      </c>
      <c r="I105" s="18">
        <v>2751</v>
      </c>
      <c r="J105" s="319">
        <v>0.83896764812795344</v>
      </c>
      <c r="K105" s="444">
        <v>0.44927280070424158</v>
      </c>
      <c r="L105" s="193"/>
      <c r="M105" s="443">
        <v>0</v>
      </c>
      <c r="N105" s="247">
        <v>0</v>
      </c>
      <c r="O105" s="247">
        <v>212512.30658140406</v>
      </c>
      <c r="P105" s="90">
        <v>212512.30658140406</v>
      </c>
      <c r="Q105" s="193"/>
      <c r="R105" s="193"/>
      <c r="S105" s="194"/>
      <c r="T105" s="194"/>
      <c r="U105" s="446"/>
    </row>
    <row r="106" spans="1:21" s="258" customFormat="1" x14ac:dyDescent="0.25">
      <c r="A106" s="193">
        <v>272</v>
      </c>
      <c r="B106" s="274" t="s">
        <v>107</v>
      </c>
      <c r="C106" s="443">
        <v>47657</v>
      </c>
      <c r="D106" s="436">
        <v>0</v>
      </c>
      <c r="E106" s="299">
        <v>0</v>
      </c>
      <c r="F106" s="299">
        <v>1</v>
      </c>
      <c r="G106" s="319">
        <v>2.0983276328765973E-5</v>
      </c>
      <c r="H106" s="18">
        <v>20525</v>
      </c>
      <c r="I106" s="18">
        <v>19686</v>
      </c>
      <c r="J106" s="319">
        <v>1.0426191201869348</v>
      </c>
      <c r="K106" s="444">
        <v>0.65292427276322296</v>
      </c>
      <c r="L106" s="193"/>
      <c r="M106" s="443">
        <v>0</v>
      </c>
      <c r="N106" s="247">
        <v>0</v>
      </c>
      <c r="O106" s="247">
        <v>2036880.3339108548</v>
      </c>
      <c r="P106" s="90">
        <v>2036880.3339108548</v>
      </c>
      <c r="Q106" s="193"/>
      <c r="R106" s="193"/>
      <c r="S106" s="194"/>
      <c r="T106" s="194"/>
      <c r="U106" s="446"/>
    </row>
    <row r="107" spans="1:21" s="258" customFormat="1" x14ac:dyDescent="0.25">
      <c r="A107" s="193">
        <v>273</v>
      </c>
      <c r="B107" s="274" t="s">
        <v>108</v>
      </c>
      <c r="C107" s="443">
        <v>3834</v>
      </c>
      <c r="D107" s="436">
        <v>1.7158500000000001</v>
      </c>
      <c r="E107" s="299">
        <v>0</v>
      </c>
      <c r="F107" s="299">
        <v>3</v>
      </c>
      <c r="G107" s="319">
        <v>7.8247261345852897E-4</v>
      </c>
      <c r="H107" s="18">
        <v>1469</v>
      </c>
      <c r="I107" s="18">
        <v>1600</v>
      </c>
      <c r="J107" s="319">
        <v>0.91812499999999997</v>
      </c>
      <c r="K107" s="444">
        <v>0.52843015257628811</v>
      </c>
      <c r="L107" s="193"/>
      <c r="M107" s="443">
        <v>4256991.9351899996</v>
      </c>
      <c r="N107" s="247">
        <v>0</v>
      </c>
      <c r="O107" s="247">
        <v>132622.03887782639</v>
      </c>
      <c r="P107" s="90">
        <v>4389613.9740678258</v>
      </c>
      <c r="Q107" s="193"/>
      <c r="R107" s="193"/>
      <c r="S107" s="194"/>
      <c r="T107" s="194"/>
      <c r="U107" s="446"/>
    </row>
    <row r="108" spans="1:21" s="258" customFormat="1" x14ac:dyDescent="0.25">
      <c r="A108" s="193">
        <v>275</v>
      </c>
      <c r="B108" s="274" t="s">
        <v>109</v>
      </c>
      <c r="C108" s="443">
        <v>2698</v>
      </c>
      <c r="D108" s="436">
        <v>0.23499999999999999</v>
      </c>
      <c r="E108" s="299">
        <v>0</v>
      </c>
      <c r="F108" s="299">
        <v>0</v>
      </c>
      <c r="G108" s="319">
        <v>0</v>
      </c>
      <c r="H108" s="18">
        <v>767</v>
      </c>
      <c r="I108" s="18">
        <v>988</v>
      </c>
      <c r="J108" s="319">
        <v>0.77631578947368418</v>
      </c>
      <c r="K108" s="444">
        <v>0.38662094204997233</v>
      </c>
      <c r="L108" s="193"/>
      <c r="M108" s="443">
        <v>136760.27099999998</v>
      </c>
      <c r="N108" s="247">
        <v>0</v>
      </c>
      <c r="O108" s="247">
        <v>68281.542126063025</v>
      </c>
      <c r="P108" s="90">
        <v>205041.813126063</v>
      </c>
      <c r="Q108" s="193"/>
      <c r="R108" s="193"/>
      <c r="S108" s="194"/>
      <c r="T108" s="194"/>
      <c r="U108" s="446"/>
    </row>
    <row r="109" spans="1:21" s="258" customFormat="1" x14ac:dyDescent="0.25">
      <c r="A109" s="193">
        <v>276</v>
      </c>
      <c r="B109" s="274" t="s">
        <v>110</v>
      </c>
      <c r="C109" s="443">
        <v>14849</v>
      </c>
      <c r="D109" s="436">
        <v>0</v>
      </c>
      <c r="E109" s="299">
        <v>0</v>
      </c>
      <c r="F109" s="299">
        <v>0</v>
      </c>
      <c r="G109" s="319">
        <v>0</v>
      </c>
      <c r="H109" s="18">
        <v>3300</v>
      </c>
      <c r="I109" s="18">
        <v>6416</v>
      </c>
      <c r="J109" s="319">
        <v>0.51433915211970072</v>
      </c>
      <c r="K109" s="444">
        <v>0.12464430469598886</v>
      </c>
      <c r="L109" s="193"/>
      <c r="M109" s="443">
        <v>0</v>
      </c>
      <c r="N109" s="247">
        <v>0</v>
      </c>
      <c r="O109" s="247">
        <v>121156.20113699614</v>
      </c>
      <c r="P109" s="90">
        <v>121156.20113699614</v>
      </c>
      <c r="Q109" s="193"/>
      <c r="R109" s="193"/>
      <c r="S109" s="194"/>
      <c r="T109" s="194"/>
      <c r="U109" s="446"/>
    </row>
    <row r="110" spans="1:21" s="258" customFormat="1" x14ac:dyDescent="0.25">
      <c r="A110" s="193">
        <v>280</v>
      </c>
      <c r="B110" s="274" t="s">
        <v>111</v>
      </c>
      <c r="C110" s="443">
        <v>2122</v>
      </c>
      <c r="D110" s="436">
        <v>0.34433333333333332</v>
      </c>
      <c r="E110" s="299">
        <v>0</v>
      </c>
      <c r="F110" s="299">
        <v>0</v>
      </c>
      <c r="G110" s="319">
        <v>0</v>
      </c>
      <c r="H110" s="18">
        <v>731</v>
      </c>
      <c r="I110" s="18">
        <v>946</v>
      </c>
      <c r="J110" s="319">
        <v>0.77272727272727271</v>
      </c>
      <c r="K110" s="444">
        <v>0.38303242530356085</v>
      </c>
      <c r="L110" s="193"/>
      <c r="M110" s="443">
        <v>157606.66939999998</v>
      </c>
      <c r="N110" s="247">
        <v>0</v>
      </c>
      <c r="O110" s="247">
        <v>53205.54803310745</v>
      </c>
      <c r="P110" s="90">
        <v>210812.21743310743</v>
      </c>
      <c r="Q110" s="193"/>
      <c r="R110" s="193"/>
      <c r="S110" s="194"/>
      <c r="T110" s="194"/>
      <c r="U110" s="446"/>
    </row>
    <row r="111" spans="1:21" s="258" customFormat="1" x14ac:dyDescent="0.25">
      <c r="A111" s="193">
        <v>284</v>
      </c>
      <c r="B111" s="274" t="s">
        <v>112</v>
      </c>
      <c r="C111" s="443">
        <v>2340</v>
      </c>
      <c r="D111" s="436">
        <v>0</v>
      </c>
      <c r="E111" s="299">
        <v>0</v>
      </c>
      <c r="F111" s="299">
        <v>0</v>
      </c>
      <c r="G111" s="319">
        <v>0</v>
      </c>
      <c r="H111" s="18">
        <v>924</v>
      </c>
      <c r="I111" s="18">
        <v>919</v>
      </c>
      <c r="J111" s="319">
        <v>1.0054406964091405</v>
      </c>
      <c r="K111" s="444">
        <v>0.61574584898542861</v>
      </c>
      <c r="L111" s="193"/>
      <c r="M111" s="443">
        <v>0</v>
      </c>
      <c r="N111" s="247">
        <v>0</v>
      </c>
      <c r="O111" s="247">
        <v>94317.732462531596</v>
      </c>
      <c r="P111" s="90">
        <v>94317.732462531596</v>
      </c>
      <c r="Q111" s="193"/>
      <c r="R111" s="193"/>
      <c r="S111" s="194"/>
      <c r="T111" s="194"/>
      <c r="U111" s="446"/>
    </row>
    <row r="112" spans="1:21" s="258" customFormat="1" x14ac:dyDescent="0.25">
      <c r="A112" s="193">
        <v>285</v>
      </c>
      <c r="B112" s="274" t="s">
        <v>113</v>
      </c>
      <c r="C112" s="443">
        <v>52883</v>
      </c>
      <c r="D112" s="436">
        <v>0</v>
      </c>
      <c r="E112" s="299">
        <v>0</v>
      </c>
      <c r="F112" s="299">
        <v>3</v>
      </c>
      <c r="G112" s="319">
        <v>5.6729005540532875E-5</v>
      </c>
      <c r="H112" s="18">
        <v>21729</v>
      </c>
      <c r="I112" s="18">
        <v>19507</v>
      </c>
      <c r="J112" s="319">
        <v>1.1139078279591941</v>
      </c>
      <c r="K112" s="444">
        <v>0.72421298053548222</v>
      </c>
      <c r="L112" s="193"/>
      <c r="M112" s="443">
        <v>0</v>
      </c>
      <c r="N112" s="247">
        <v>0</v>
      </c>
      <c r="O112" s="247">
        <v>2507023.4135506065</v>
      </c>
      <c r="P112" s="90">
        <v>2507023.4135506065</v>
      </c>
      <c r="Q112" s="193"/>
      <c r="R112" s="193"/>
      <c r="S112" s="194"/>
      <c r="T112" s="194"/>
      <c r="U112" s="446"/>
    </row>
    <row r="113" spans="1:21" s="258" customFormat="1" x14ac:dyDescent="0.25">
      <c r="A113" s="193">
        <v>286</v>
      </c>
      <c r="B113" s="274" t="s">
        <v>114</v>
      </c>
      <c r="C113" s="443">
        <v>83177</v>
      </c>
      <c r="D113" s="436">
        <v>0</v>
      </c>
      <c r="E113" s="299">
        <v>0</v>
      </c>
      <c r="F113" s="299">
        <v>1</v>
      </c>
      <c r="G113" s="319">
        <v>1.2022554311889103E-5</v>
      </c>
      <c r="H113" s="18">
        <v>31329</v>
      </c>
      <c r="I113" s="18">
        <v>32210</v>
      </c>
      <c r="J113" s="319">
        <v>0.97264824588637067</v>
      </c>
      <c r="K113" s="444">
        <v>0.58295339846265881</v>
      </c>
      <c r="L113" s="193"/>
      <c r="M113" s="443">
        <v>0</v>
      </c>
      <c r="N113" s="247">
        <v>0</v>
      </c>
      <c r="O113" s="247">
        <v>3174045.0883743642</v>
      </c>
      <c r="P113" s="90">
        <v>3174045.0883743642</v>
      </c>
      <c r="Q113" s="193"/>
      <c r="R113" s="193"/>
      <c r="S113" s="194"/>
      <c r="T113" s="194"/>
      <c r="U113" s="446"/>
    </row>
    <row r="114" spans="1:21" s="258" customFormat="1" x14ac:dyDescent="0.25">
      <c r="A114" s="193">
        <v>287</v>
      </c>
      <c r="B114" s="274" t="s">
        <v>115</v>
      </c>
      <c r="C114" s="443">
        <v>6596</v>
      </c>
      <c r="D114" s="436">
        <v>0.48620000000000002</v>
      </c>
      <c r="E114" s="299">
        <v>0</v>
      </c>
      <c r="F114" s="299">
        <v>0</v>
      </c>
      <c r="G114" s="319">
        <v>0</v>
      </c>
      <c r="H114" s="18">
        <v>2445</v>
      </c>
      <c r="I114" s="18">
        <v>2604</v>
      </c>
      <c r="J114" s="319">
        <v>0.93894009216589858</v>
      </c>
      <c r="K114" s="444">
        <v>0.54924524474218672</v>
      </c>
      <c r="L114" s="193"/>
      <c r="M114" s="443">
        <v>691744.55064000003</v>
      </c>
      <c r="N114" s="247">
        <v>0</v>
      </c>
      <c r="O114" s="247">
        <v>237149.90418255207</v>
      </c>
      <c r="P114" s="90">
        <v>928894.45482255216</v>
      </c>
      <c r="Q114" s="193"/>
      <c r="R114" s="193"/>
      <c r="S114" s="194"/>
      <c r="T114" s="194"/>
      <c r="U114" s="446"/>
    </row>
    <row r="115" spans="1:21" s="258" customFormat="1" x14ac:dyDescent="0.25">
      <c r="A115" s="193">
        <v>288</v>
      </c>
      <c r="B115" s="274" t="s">
        <v>116</v>
      </c>
      <c r="C115" s="443">
        <v>6509</v>
      </c>
      <c r="D115" s="436">
        <v>0</v>
      </c>
      <c r="E115" s="299">
        <v>0</v>
      </c>
      <c r="F115" s="299">
        <v>0</v>
      </c>
      <c r="G115" s="319">
        <v>0</v>
      </c>
      <c r="H115" s="18">
        <v>2443</v>
      </c>
      <c r="I115" s="18">
        <v>2872</v>
      </c>
      <c r="J115" s="319">
        <v>0.85062674094707524</v>
      </c>
      <c r="K115" s="444">
        <v>0.46093189352336339</v>
      </c>
      <c r="L115" s="193"/>
      <c r="M115" s="443">
        <v>0</v>
      </c>
      <c r="N115" s="247">
        <v>0</v>
      </c>
      <c r="O115" s="247">
        <v>196393.46479100623</v>
      </c>
      <c r="P115" s="90">
        <v>196393.46479100623</v>
      </c>
      <c r="Q115" s="193"/>
      <c r="R115" s="193"/>
      <c r="S115" s="194"/>
      <c r="T115" s="194"/>
      <c r="U115" s="446"/>
    </row>
    <row r="116" spans="1:21" s="258" customFormat="1" x14ac:dyDescent="0.25">
      <c r="A116" s="193">
        <v>290</v>
      </c>
      <c r="B116" s="274" t="s">
        <v>117</v>
      </c>
      <c r="C116" s="443">
        <v>8329</v>
      </c>
      <c r="D116" s="436">
        <v>1.3105500000000001</v>
      </c>
      <c r="E116" s="299">
        <v>0</v>
      </c>
      <c r="F116" s="299">
        <v>0</v>
      </c>
      <c r="G116" s="319">
        <v>0</v>
      </c>
      <c r="H116" s="18">
        <v>2711</v>
      </c>
      <c r="I116" s="18">
        <v>2777</v>
      </c>
      <c r="J116" s="319">
        <v>0.97623334533669426</v>
      </c>
      <c r="K116" s="444">
        <v>0.5865384979129824</v>
      </c>
      <c r="L116" s="193"/>
      <c r="M116" s="443">
        <v>3531732.9808725002</v>
      </c>
      <c r="N116" s="247">
        <v>0</v>
      </c>
      <c r="O116" s="247">
        <v>319790.37310121383</v>
      </c>
      <c r="P116" s="90">
        <v>3851523.3539737142</v>
      </c>
      <c r="Q116" s="193"/>
      <c r="R116" s="193"/>
      <c r="S116" s="194"/>
      <c r="T116" s="194"/>
      <c r="U116" s="446"/>
    </row>
    <row r="117" spans="1:21" s="258" customFormat="1" x14ac:dyDescent="0.25">
      <c r="A117" s="193">
        <v>291</v>
      </c>
      <c r="B117" s="274" t="s">
        <v>118</v>
      </c>
      <c r="C117" s="443">
        <v>2238</v>
      </c>
      <c r="D117" s="436">
        <v>0.70821666666666672</v>
      </c>
      <c r="E117" s="299">
        <v>0</v>
      </c>
      <c r="F117" s="299">
        <v>0</v>
      </c>
      <c r="G117" s="319">
        <v>0</v>
      </c>
      <c r="H117" s="18">
        <v>591</v>
      </c>
      <c r="I117" s="18">
        <v>700</v>
      </c>
      <c r="J117" s="319">
        <v>0.84428571428571431</v>
      </c>
      <c r="K117" s="444">
        <v>0.45459086686200245</v>
      </c>
      <c r="L117" s="193"/>
      <c r="M117" s="443">
        <v>341882.10573000001</v>
      </c>
      <c r="N117" s="247">
        <v>0</v>
      </c>
      <c r="O117" s="247">
        <v>66597.325608032581</v>
      </c>
      <c r="P117" s="90">
        <v>408479.43133803259</v>
      </c>
      <c r="Q117" s="193"/>
      <c r="R117" s="193"/>
      <c r="S117" s="194"/>
      <c r="T117" s="194"/>
      <c r="U117" s="446"/>
    </row>
    <row r="118" spans="1:21" s="258" customFormat="1" x14ac:dyDescent="0.25">
      <c r="A118" s="193">
        <v>297</v>
      </c>
      <c r="B118" s="274" t="s">
        <v>119</v>
      </c>
      <c r="C118" s="443">
        <v>118664</v>
      </c>
      <c r="D118" s="436">
        <v>0</v>
      </c>
      <c r="E118" s="299">
        <v>0</v>
      </c>
      <c r="F118" s="299">
        <v>2</v>
      </c>
      <c r="G118" s="319">
        <v>1.6854311332838939E-5</v>
      </c>
      <c r="H118" s="18">
        <v>51833</v>
      </c>
      <c r="I118" s="18">
        <v>49635</v>
      </c>
      <c r="J118" s="319">
        <v>1.044283267855344</v>
      </c>
      <c r="K118" s="444">
        <v>0.65458842043163212</v>
      </c>
      <c r="L118" s="193"/>
      <c r="M118" s="443">
        <v>0</v>
      </c>
      <c r="N118" s="247">
        <v>0</v>
      </c>
      <c r="O118" s="247">
        <v>5084676.2178846132</v>
      </c>
      <c r="P118" s="90">
        <v>5084676.2178846132</v>
      </c>
      <c r="Q118" s="193"/>
      <c r="R118" s="193"/>
      <c r="S118" s="194"/>
      <c r="T118" s="194"/>
      <c r="U118" s="446"/>
    </row>
    <row r="119" spans="1:21" s="258" customFormat="1" x14ac:dyDescent="0.25">
      <c r="A119" s="193">
        <v>300</v>
      </c>
      <c r="B119" s="274" t="s">
        <v>120</v>
      </c>
      <c r="C119" s="443">
        <v>3572</v>
      </c>
      <c r="D119" s="436">
        <v>0</v>
      </c>
      <c r="E119" s="299">
        <v>0</v>
      </c>
      <c r="F119" s="299">
        <v>0</v>
      </c>
      <c r="G119" s="319">
        <v>0</v>
      </c>
      <c r="H119" s="18">
        <v>1345</v>
      </c>
      <c r="I119" s="18">
        <v>1406</v>
      </c>
      <c r="J119" s="319">
        <v>0.95661450924608815</v>
      </c>
      <c r="K119" s="444">
        <v>0.5669196618223763</v>
      </c>
      <c r="L119" s="193"/>
      <c r="M119" s="443">
        <v>0</v>
      </c>
      <c r="N119" s="247">
        <v>0</v>
      </c>
      <c r="O119" s="247">
        <v>132558.9241166529</v>
      </c>
      <c r="P119" s="90">
        <v>132558.9241166529</v>
      </c>
      <c r="Q119" s="193"/>
      <c r="R119" s="193"/>
      <c r="S119" s="194"/>
      <c r="T119" s="194"/>
      <c r="U119" s="446"/>
    </row>
    <row r="120" spans="1:21" s="432" customFormat="1" x14ac:dyDescent="0.25">
      <c r="A120" s="274">
        <v>301</v>
      </c>
      <c r="B120" s="274" t="s">
        <v>121</v>
      </c>
      <c r="C120" s="443">
        <v>20952</v>
      </c>
      <c r="D120" s="436">
        <v>0</v>
      </c>
      <c r="E120" s="196">
        <v>0</v>
      </c>
      <c r="F120" s="196">
        <v>0</v>
      </c>
      <c r="G120" s="319">
        <v>0</v>
      </c>
      <c r="H120" s="41">
        <v>7248</v>
      </c>
      <c r="I120" s="41">
        <v>8187</v>
      </c>
      <c r="J120" s="319">
        <v>0.88530597288384028</v>
      </c>
      <c r="K120" s="444">
        <v>0.49561112546012842</v>
      </c>
      <c r="L120" s="193"/>
      <c r="M120" s="443">
        <v>0</v>
      </c>
      <c r="N120" s="247">
        <v>0</v>
      </c>
      <c r="O120" s="247">
        <v>679739.53991993435</v>
      </c>
      <c r="P120" s="90">
        <v>679739.53991993435</v>
      </c>
      <c r="Q120" s="274"/>
      <c r="R120" s="274"/>
      <c r="S120" s="445"/>
      <c r="T120" s="194"/>
      <c r="U120" s="446"/>
    </row>
    <row r="121" spans="1:21" s="258" customFormat="1" x14ac:dyDescent="0.25">
      <c r="A121" s="193">
        <v>304</v>
      </c>
      <c r="B121" s="274" t="s">
        <v>122</v>
      </c>
      <c r="C121" s="443">
        <v>926</v>
      </c>
      <c r="D121" s="436">
        <v>0.54339999999999999</v>
      </c>
      <c r="E121" s="299">
        <v>0</v>
      </c>
      <c r="F121" s="299">
        <v>0</v>
      </c>
      <c r="G121" s="319">
        <v>0</v>
      </c>
      <c r="H121" s="18">
        <v>276</v>
      </c>
      <c r="I121" s="18">
        <v>337</v>
      </c>
      <c r="J121" s="319">
        <v>0.81899109792284863</v>
      </c>
      <c r="K121" s="444">
        <v>0.42929625049913678</v>
      </c>
      <c r="L121" s="193"/>
      <c r="M121" s="443">
        <v>108537.73788</v>
      </c>
      <c r="N121" s="247">
        <v>0</v>
      </c>
      <c r="O121" s="247">
        <v>26022.204348405652</v>
      </c>
      <c r="P121" s="90">
        <v>134559.94222840565</v>
      </c>
      <c r="Q121" s="193"/>
      <c r="R121" s="193"/>
      <c r="S121" s="194"/>
      <c r="T121" s="194"/>
      <c r="U121" s="446"/>
    </row>
    <row r="122" spans="1:21" s="258" customFormat="1" x14ac:dyDescent="0.25">
      <c r="A122" s="193">
        <v>305</v>
      </c>
      <c r="B122" s="274" t="s">
        <v>123</v>
      </c>
      <c r="C122" s="443">
        <v>15207</v>
      </c>
      <c r="D122" s="436">
        <v>0.77481666666666671</v>
      </c>
      <c r="E122" s="299">
        <v>0</v>
      </c>
      <c r="F122" s="299">
        <v>5</v>
      </c>
      <c r="G122" s="319">
        <v>3.2879594923390545E-4</v>
      </c>
      <c r="H122" s="18">
        <v>5939</v>
      </c>
      <c r="I122" s="18">
        <v>5840</v>
      </c>
      <c r="J122" s="319">
        <v>1.0169520547945206</v>
      </c>
      <c r="K122" s="444">
        <v>0.6272572073708087</v>
      </c>
      <c r="L122" s="193"/>
      <c r="M122" s="443">
        <v>2541514.8116850001</v>
      </c>
      <c r="N122" s="247">
        <v>0</v>
      </c>
      <c r="O122" s="247">
        <v>624403.32507385709</v>
      </c>
      <c r="P122" s="90">
        <v>3165918.1367588574</v>
      </c>
      <c r="Q122" s="193"/>
      <c r="R122" s="193"/>
      <c r="S122" s="194"/>
      <c r="T122" s="194"/>
      <c r="U122" s="446"/>
    </row>
    <row r="123" spans="1:21" s="258" customFormat="1" x14ac:dyDescent="0.25">
      <c r="A123" s="193">
        <v>309</v>
      </c>
      <c r="B123" s="274" t="s">
        <v>124</v>
      </c>
      <c r="C123" s="443">
        <v>6803</v>
      </c>
      <c r="D123" s="436">
        <v>6.3600000000000004E-2</v>
      </c>
      <c r="E123" s="299">
        <v>0</v>
      </c>
      <c r="F123" s="299">
        <v>0</v>
      </c>
      <c r="G123" s="319">
        <v>0</v>
      </c>
      <c r="H123" s="18">
        <v>2462</v>
      </c>
      <c r="I123" s="18">
        <v>2226</v>
      </c>
      <c r="J123" s="319">
        <v>1.106019766397125</v>
      </c>
      <c r="K123" s="444">
        <v>0.71632491897341311</v>
      </c>
      <c r="L123" s="193"/>
      <c r="M123" s="443">
        <v>93327.091560000001</v>
      </c>
      <c r="N123" s="247">
        <v>0</v>
      </c>
      <c r="O123" s="247">
        <v>318996.9504203854</v>
      </c>
      <c r="P123" s="90">
        <v>412324.04198038543</v>
      </c>
      <c r="Q123" s="193"/>
      <c r="R123" s="193"/>
      <c r="S123" s="194"/>
      <c r="T123" s="194"/>
      <c r="U123" s="446"/>
    </row>
    <row r="124" spans="1:21" s="258" customFormat="1" x14ac:dyDescent="0.25">
      <c r="A124" s="193">
        <v>312</v>
      </c>
      <c r="B124" s="274" t="s">
        <v>125</v>
      </c>
      <c r="C124" s="443">
        <v>1343</v>
      </c>
      <c r="D124" s="436">
        <v>0.84475</v>
      </c>
      <c r="E124" s="299">
        <v>0</v>
      </c>
      <c r="F124" s="299">
        <v>0</v>
      </c>
      <c r="G124" s="319">
        <v>0</v>
      </c>
      <c r="H124" s="18">
        <v>483</v>
      </c>
      <c r="I124" s="18">
        <v>454</v>
      </c>
      <c r="J124" s="319">
        <v>1.0638766519823788</v>
      </c>
      <c r="K124" s="444">
        <v>0.67418180455866694</v>
      </c>
      <c r="L124" s="193"/>
      <c r="M124" s="443">
        <v>244711.48822500001</v>
      </c>
      <c r="N124" s="247">
        <v>0</v>
      </c>
      <c r="O124" s="247">
        <v>59269.196664169081</v>
      </c>
      <c r="P124" s="90">
        <v>303980.68488916906</v>
      </c>
      <c r="Q124" s="193"/>
      <c r="R124" s="193"/>
      <c r="S124" s="194"/>
      <c r="T124" s="194"/>
      <c r="U124" s="446"/>
    </row>
    <row r="125" spans="1:21" s="258" customFormat="1" x14ac:dyDescent="0.25">
      <c r="A125" s="193">
        <v>316</v>
      </c>
      <c r="B125" s="274" t="s">
        <v>126</v>
      </c>
      <c r="C125" s="443">
        <v>4451</v>
      </c>
      <c r="D125" s="436">
        <v>0</v>
      </c>
      <c r="E125" s="299">
        <v>0</v>
      </c>
      <c r="F125" s="299">
        <v>1</v>
      </c>
      <c r="G125" s="319">
        <v>2.2466861379465288E-4</v>
      </c>
      <c r="H125" s="18">
        <v>1731</v>
      </c>
      <c r="I125" s="18">
        <v>1817</v>
      </c>
      <c r="J125" s="319">
        <v>0.9526692350027518</v>
      </c>
      <c r="K125" s="444">
        <v>0.56297438757903995</v>
      </c>
      <c r="L125" s="193"/>
      <c r="M125" s="443">
        <v>0</v>
      </c>
      <c r="N125" s="247">
        <v>0</v>
      </c>
      <c r="O125" s="247">
        <v>164029.60248202251</v>
      </c>
      <c r="P125" s="90">
        <v>164029.60248202251</v>
      </c>
      <c r="Q125" s="193"/>
      <c r="R125" s="193"/>
      <c r="S125" s="194"/>
      <c r="T125" s="194"/>
      <c r="U125" s="446"/>
    </row>
    <row r="126" spans="1:21" s="258" customFormat="1" x14ac:dyDescent="0.25">
      <c r="A126" s="193">
        <v>317</v>
      </c>
      <c r="B126" s="274" t="s">
        <v>127</v>
      </c>
      <c r="C126" s="443">
        <v>2613</v>
      </c>
      <c r="D126" s="436">
        <v>0.91866666666666674</v>
      </c>
      <c r="E126" s="299">
        <v>0</v>
      </c>
      <c r="F126" s="299">
        <v>0</v>
      </c>
      <c r="G126" s="319">
        <v>0</v>
      </c>
      <c r="H126" s="18">
        <v>903</v>
      </c>
      <c r="I126" s="18">
        <v>900</v>
      </c>
      <c r="J126" s="319">
        <v>1.0033333333333334</v>
      </c>
      <c r="K126" s="444">
        <v>0.61363848590962156</v>
      </c>
      <c r="L126" s="193"/>
      <c r="M126" s="443">
        <v>517782.67320000002</v>
      </c>
      <c r="N126" s="247">
        <v>0</v>
      </c>
      <c r="O126" s="247">
        <v>104961.00982661331</v>
      </c>
      <c r="P126" s="90">
        <v>622743.68302661332</v>
      </c>
      <c r="Q126" s="193"/>
      <c r="R126" s="193"/>
      <c r="S126" s="194"/>
      <c r="T126" s="194"/>
      <c r="U126" s="446"/>
    </row>
    <row r="127" spans="1:21" s="258" customFormat="1" x14ac:dyDescent="0.25">
      <c r="A127" s="193">
        <v>320</v>
      </c>
      <c r="B127" s="274" t="s">
        <v>128</v>
      </c>
      <c r="C127" s="443">
        <v>7370</v>
      </c>
      <c r="D127" s="436">
        <v>1.35585</v>
      </c>
      <c r="E127" s="299">
        <v>0</v>
      </c>
      <c r="F127" s="299">
        <v>1</v>
      </c>
      <c r="G127" s="319">
        <v>1.3568521031207599E-4</v>
      </c>
      <c r="H127" s="18">
        <v>2279</v>
      </c>
      <c r="I127" s="18">
        <v>2449</v>
      </c>
      <c r="J127" s="319">
        <v>0.93058391180073496</v>
      </c>
      <c r="K127" s="444">
        <v>0.54088906437702311</v>
      </c>
      <c r="L127" s="193"/>
      <c r="M127" s="443">
        <v>3233110.4214749997</v>
      </c>
      <c r="N127" s="247">
        <v>0</v>
      </c>
      <c r="O127" s="247">
        <v>260946.62839586387</v>
      </c>
      <c r="P127" s="90">
        <v>3494057.0498708636</v>
      </c>
      <c r="Q127" s="193"/>
      <c r="R127" s="193"/>
      <c r="S127" s="194"/>
      <c r="T127" s="194"/>
      <c r="U127" s="446"/>
    </row>
    <row r="128" spans="1:21" s="258" customFormat="1" x14ac:dyDescent="0.25">
      <c r="A128" s="193">
        <v>322</v>
      </c>
      <c r="B128" s="274" t="s">
        <v>129</v>
      </c>
      <c r="C128" s="443">
        <v>6724</v>
      </c>
      <c r="D128" s="436">
        <v>0.34639999999999999</v>
      </c>
      <c r="E128" s="299">
        <v>0</v>
      </c>
      <c r="F128" s="299">
        <v>0</v>
      </c>
      <c r="G128" s="319">
        <v>0</v>
      </c>
      <c r="H128" s="18">
        <v>2234</v>
      </c>
      <c r="I128" s="18">
        <v>2536</v>
      </c>
      <c r="J128" s="319">
        <v>0.88091482649842268</v>
      </c>
      <c r="K128" s="444">
        <v>0.49121997907471082</v>
      </c>
      <c r="L128" s="193"/>
      <c r="M128" s="443">
        <v>502407.05952000001</v>
      </c>
      <c r="N128" s="247">
        <v>0</v>
      </c>
      <c r="O128" s="247">
        <v>216211.96709847034</v>
      </c>
      <c r="P128" s="90">
        <v>718619.02661847032</v>
      </c>
      <c r="Q128" s="193"/>
      <c r="R128" s="193"/>
      <c r="S128" s="194"/>
      <c r="T128" s="194"/>
      <c r="U128" s="446"/>
    </row>
    <row r="129" spans="1:21" s="432" customFormat="1" x14ac:dyDescent="0.25">
      <c r="A129" s="274">
        <v>398</v>
      </c>
      <c r="B129" s="274" t="s">
        <v>130</v>
      </c>
      <c r="C129" s="443">
        <v>119951</v>
      </c>
      <c r="D129" s="437">
        <v>0</v>
      </c>
      <c r="E129" s="196">
        <v>0</v>
      </c>
      <c r="F129" s="196">
        <v>14</v>
      </c>
      <c r="G129" s="319">
        <v>1.1671432501604822E-4</v>
      </c>
      <c r="H129" s="41">
        <v>50573</v>
      </c>
      <c r="I129" s="41">
        <v>47187</v>
      </c>
      <c r="J129" s="319">
        <v>1.0717570517303494</v>
      </c>
      <c r="K129" s="444">
        <v>0.68206220430663755</v>
      </c>
      <c r="L129" s="274"/>
      <c r="M129" s="443">
        <v>0</v>
      </c>
      <c r="N129" s="247">
        <v>0</v>
      </c>
      <c r="O129" s="247">
        <v>5355547.2854666971</v>
      </c>
      <c r="P129" s="90">
        <v>5355547.2854666971</v>
      </c>
      <c r="Q129" s="274"/>
      <c r="R129" s="274"/>
      <c r="S129" s="445"/>
      <c r="T129" s="194"/>
      <c r="U129" s="446"/>
    </row>
    <row r="130" spans="1:21" s="258" customFormat="1" x14ac:dyDescent="0.25">
      <c r="A130" s="193">
        <v>399</v>
      </c>
      <c r="B130" s="274" t="s">
        <v>131</v>
      </c>
      <c r="C130" s="443">
        <v>8058</v>
      </c>
      <c r="D130" s="436">
        <v>0</v>
      </c>
      <c r="E130" s="299">
        <v>0</v>
      </c>
      <c r="F130" s="299">
        <v>0</v>
      </c>
      <c r="G130" s="319">
        <v>0</v>
      </c>
      <c r="H130" s="18">
        <v>1857</v>
      </c>
      <c r="I130" s="18">
        <v>3444</v>
      </c>
      <c r="J130" s="319">
        <v>0.53919860627177696</v>
      </c>
      <c r="K130" s="444">
        <v>0.1495037588480651</v>
      </c>
      <c r="L130" s="193"/>
      <c r="M130" s="443">
        <v>0</v>
      </c>
      <c r="N130" s="247">
        <v>0</v>
      </c>
      <c r="O130" s="247">
        <v>78859.746364698003</v>
      </c>
      <c r="P130" s="90">
        <v>78859.746364698003</v>
      </c>
      <c r="Q130" s="193"/>
      <c r="R130" s="193"/>
      <c r="S130" s="194"/>
      <c r="T130" s="194"/>
      <c r="U130" s="446"/>
    </row>
    <row r="131" spans="1:21" s="258" customFormat="1" x14ac:dyDescent="0.25">
      <c r="A131" s="193">
        <v>400</v>
      </c>
      <c r="B131" s="274" t="s">
        <v>132</v>
      </c>
      <c r="C131" s="443">
        <v>8647</v>
      </c>
      <c r="D131" s="436">
        <v>0</v>
      </c>
      <c r="E131" s="299">
        <v>0</v>
      </c>
      <c r="F131" s="299">
        <v>0</v>
      </c>
      <c r="G131" s="319">
        <v>0</v>
      </c>
      <c r="H131" s="18">
        <v>3823</v>
      </c>
      <c r="I131" s="18">
        <v>3802</v>
      </c>
      <c r="J131" s="319">
        <v>1.0055234087322462</v>
      </c>
      <c r="K131" s="444">
        <v>0.61582856130853436</v>
      </c>
      <c r="L131" s="193"/>
      <c r="M131" s="443">
        <v>0</v>
      </c>
      <c r="N131" s="247">
        <v>0</v>
      </c>
      <c r="O131" s="247">
        <v>348579.05402830028</v>
      </c>
      <c r="P131" s="90">
        <v>348579.05402830028</v>
      </c>
      <c r="Q131" s="193"/>
      <c r="R131" s="193"/>
      <c r="S131" s="194"/>
      <c r="T131" s="194"/>
      <c r="U131" s="446"/>
    </row>
    <row r="132" spans="1:21" s="258" customFormat="1" x14ac:dyDescent="0.25">
      <c r="A132" s="193">
        <v>402</v>
      </c>
      <c r="B132" s="274" t="s">
        <v>133</v>
      </c>
      <c r="C132" s="443">
        <v>9617</v>
      </c>
      <c r="D132" s="436">
        <v>0</v>
      </c>
      <c r="E132" s="299">
        <v>0</v>
      </c>
      <c r="F132" s="299">
        <v>0</v>
      </c>
      <c r="G132" s="319">
        <v>0</v>
      </c>
      <c r="H132" s="18">
        <v>3014</v>
      </c>
      <c r="I132" s="18">
        <v>3653</v>
      </c>
      <c r="J132" s="319">
        <v>0.82507528059129487</v>
      </c>
      <c r="K132" s="444">
        <v>0.43538043316758301</v>
      </c>
      <c r="L132" s="193"/>
      <c r="M132" s="443">
        <v>0</v>
      </c>
      <c r="N132" s="247">
        <v>0</v>
      </c>
      <c r="O132" s="247">
        <v>274084.53034307738</v>
      </c>
      <c r="P132" s="90">
        <v>274084.53034307738</v>
      </c>
      <c r="Q132" s="193"/>
      <c r="R132" s="193"/>
      <c r="S132" s="194"/>
      <c r="T132" s="194"/>
      <c r="U132" s="446"/>
    </row>
    <row r="133" spans="1:21" s="258" customFormat="1" x14ac:dyDescent="0.25">
      <c r="A133" s="193">
        <v>403</v>
      </c>
      <c r="B133" s="274" t="s">
        <v>134</v>
      </c>
      <c r="C133" s="443">
        <v>3078</v>
      </c>
      <c r="D133" s="436">
        <v>0</v>
      </c>
      <c r="E133" s="299">
        <v>0</v>
      </c>
      <c r="F133" s="299">
        <v>0</v>
      </c>
      <c r="G133" s="319">
        <v>0</v>
      </c>
      <c r="H133" s="18">
        <v>1018</v>
      </c>
      <c r="I133" s="18">
        <v>1093</v>
      </c>
      <c r="J133" s="319">
        <v>0.93138151875571817</v>
      </c>
      <c r="K133" s="444">
        <v>0.54168667133200632</v>
      </c>
      <c r="L133" s="193"/>
      <c r="M133" s="443">
        <v>0</v>
      </c>
      <c r="N133" s="247">
        <v>0</v>
      </c>
      <c r="O133" s="247">
        <v>109142.21565760006</v>
      </c>
      <c r="P133" s="90">
        <v>109142.21565760006</v>
      </c>
      <c r="Q133" s="193"/>
      <c r="R133" s="193"/>
      <c r="S133" s="194"/>
      <c r="T133" s="194"/>
      <c r="U133" s="446"/>
    </row>
    <row r="134" spans="1:21" s="258" customFormat="1" x14ac:dyDescent="0.25">
      <c r="A134" s="193">
        <v>405</v>
      </c>
      <c r="B134" s="274" t="s">
        <v>135</v>
      </c>
      <c r="C134" s="443">
        <v>72699</v>
      </c>
      <c r="D134" s="436">
        <v>0</v>
      </c>
      <c r="E134" s="299">
        <v>0</v>
      </c>
      <c r="F134" s="299">
        <v>1</v>
      </c>
      <c r="G134" s="319">
        <v>1.3755347391298366E-5</v>
      </c>
      <c r="H134" s="18">
        <v>31544</v>
      </c>
      <c r="I134" s="18">
        <v>29152</v>
      </c>
      <c r="J134" s="319">
        <v>1.0820526893523601</v>
      </c>
      <c r="K134" s="444">
        <v>0.69235784192864824</v>
      </c>
      <c r="L134" s="193"/>
      <c r="M134" s="443">
        <v>0</v>
      </c>
      <c r="N134" s="247">
        <v>0</v>
      </c>
      <c r="O134" s="247">
        <v>3294845.4912392721</v>
      </c>
      <c r="P134" s="90">
        <v>3294845.4912392721</v>
      </c>
      <c r="Q134" s="193"/>
      <c r="R134" s="193"/>
      <c r="S134" s="194"/>
      <c r="T134" s="194"/>
      <c r="U134" s="446"/>
    </row>
    <row r="135" spans="1:21" s="258" customFormat="1" x14ac:dyDescent="0.25">
      <c r="A135" s="193">
        <v>407</v>
      </c>
      <c r="B135" s="274" t="s">
        <v>136</v>
      </c>
      <c r="C135" s="443">
        <v>2665</v>
      </c>
      <c r="D135" s="436">
        <v>0</v>
      </c>
      <c r="E135" s="299">
        <v>0</v>
      </c>
      <c r="F135" s="299">
        <v>0</v>
      </c>
      <c r="G135" s="319">
        <v>0</v>
      </c>
      <c r="H135" s="18">
        <v>893</v>
      </c>
      <c r="I135" s="18">
        <v>1078</v>
      </c>
      <c r="J135" s="319">
        <v>0.82838589981447119</v>
      </c>
      <c r="K135" s="444">
        <v>0.43869105239075934</v>
      </c>
      <c r="L135" s="193"/>
      <c r="M135" s="443">
        <v>0</v>
      </c>
      <c r="N135" s="247">
        <v>0</v>
      </c>
      <c r="O135" s="247">
        <v>76530.048911515114</v>
      </c>
      <c r="P135" s="90">
        <v>76530.048911515114</v>
      </c>
      <c r="Q135" s="193"/>
      <c r="R135" s="193"/>
      <c r="S135" s="194"/>
      <c r="T135" s="194"/>
      <c r="U135" s="446"/>
    </row>
    <row r="136" spans="1:21" s="258" customFormat="1" x14ac:dyDescent="0.25">
      <c r="A136" s="193">
        <v>408</v>
      </c>
      <c r="B136" s="274" t="s">
        <v>137</v>
      </c>
      <c r="C136" s="443">
        <v>14427</v>
      </c>
      <c r="D136" s="436">
        <v>0</v>
      </c>
      <c r="E136" s="299">
        <v>0</v>
      </c>
      <c r="F136" s="299">
        <v>0</v>
      </c>
      <c r="G136" s="319">
        <v>0</v>
      </c>
      <c r="H136" s="18">
        <v>4645</v>
      </c>
      <c r="I136" s="18">
        <v>5782</v>
      </c>
      <c r="J136" s="319">
        <v>0.80335524040124529</v>
      </c>
      <c r="K136" s="444">
        <v>0.41366039297753343</v>
      </c>
      <c r="L136" s="193"/>
      <c r="M136" s="443">
        <v>0</v>
      </c>
      <c r="N136" s="247">
        <v>0</v>
      </c>
      <c r="O136" s="247">
        <v>390657.32592181081</v>
      </c>
      <c r="P136" s="90">
        <v>390657.32592181081</v>
      </c>
      <c r="Q136" s="193"/>
      <c r="R136" s="193"/>
      <c r="S136" s="194"/>
      <c r="T136" s="194"/>
      <c r="U136" s="446"/>
    </row>
    <row r="137" spans="1:21" s="258" customFormat="1" x14ac:dyDescent="0.25">
      <c r="A137" s="193">
        <v>410</v>
      </c>
      <c r="B137" s="274" t="s">
        <v>138</v>
      </c>
      <c r="C137" s="443">
        <v>18927</v>
      </c>
      <c r="D137" s="436">
        <v>0</v>
      </c>
      <c r="E137" s="299">
        <v>0</v>
      </c>
      <c r="F137" s="299">
        <v>2</v>
      </c>
      <c r="G137" s="319">
        <v>1.0566914989168912E-4</v>
      </c>
      <c r="H137" s="18">
        <v>5639</v>
      </c>
      <c r="I137" s="18">
        <v>7589</v>
      </c>
      <c r="J137" s="319">
        <v>0.74304915008565031</v>
      </c>
      <c r="K137" s="444">
        <v>0.35335430266193846</v>
      </c>
      <c r="L137" s="193"/>
      <c r="M137" s="443">
        <v>0</v>
      </c>
      <c r="N137" s="247">
        <v>0</v>
      </c>
      <c r="O137" s="247">
        <v>437792.348589145</v>
      </c>
      <c r="P137" s="90">
        <v>437792.348589145</v>
      </c>
      <c r="Q137" s="193"/>
      <c r="R137" s="193"/>
      <c r="S137" s="194"/>
      <c r="T137" s="194"/>
      <c r="U137" s="446"/>
    </row>
    <row r="138" spans="1:21" s="258" customFormat="1" x14ac:dyDescent="0.25">
      <c r="A138" s="193">
        <v>416</v>
      </c>
      <c r="B138" s="274" t="s">
        <v>139</v>
      </c>
      <c r="C138" s="443">
        <v>3043</v>
      </c>
      <c r="D138" s="436">
        <v>0</v>
      </c>
      <c r="E138" s="299">
        <v>0</v>
      </c>
      <c r="F138" s="299">
        <v>0</v>
      </c>
      <c r="G138" s="319">
        <v>0</v>
      </c>
      <c r="H138" s="18">
        <v>550</v>
      </c>
      <c r="I138" s="18">
        <v>1208</v>
      </c>
      <c r="J138" s="319">
        <v>0.45529801324503311</v>
      </c>
      <c r="K138" s="444">
        <v>6.5603165821321252E-2</v>
      </c>
      <c r="L138" s="193"/>
      <c r="M138" s="443">
        <v>0</v>
      </c>
      <c r="N138" s="247">
        <v>0</v>
      </c>
      <c r="O138" s="247">
        <v>13067.808183081605</v>
      </c>
      <c r="P138" s="90">
        <v>13067.808183081605</v>
      </c>
      <c r="Q138" s="193"/>
      <c r="R138" s="193"/>
      <c r="S138" s="194"/>
      <c r="T138" s="194"/>
      <c r="U138" s="446"/>
    </row>
    <row r="139" spans="1:21" s="258" customFormat="1" x14ac:dyDescent="0.25">
      <c r="A139" s="193">
        <v>418</v>
      </c>
      <c r="B139" s="274" t="s">
        <v>140</v>
      </c>
      <c r="C139" s="443">
        <v>23206</v>
      </c>
      <c r="D139" s="436">
        <v>0</v>
      </c>
      <c r="E139" s="299">
        <v>0</v>
      </c>
      <c r="F139" s="299">
        <v>0</v>
      </c>
      <c r="G139" s="319">
        <v>0</v>
      </c>
      <c r="H139" s="18">
        <v>7230</v>
      </c>
      <c r="I139" s="18">
        <v>9957</v>
      </c>
      <c r="J139" s="319">
        <v>0.72612232600180782</v>
      </c>
      <c r="K139" s="444">
        <v>0.33642747857809596</v>
      </c>
      <c r="L139" s="193"/>
      <c r="M139" s="443">
        <v>0</v>
      </c>
      <c r="N139" s="247">
        <v>0</v>
      </c>
      <c r="O139" s="247">
        <v>511055.12700364046</v>
      </c>
      <c r="P139" s="90">
        <v>511055.12700364046</v>
      </c>
      <c r="Q139" s="193"/>
      <c r="R139" s="193"/>
      <c r="S139" s="194"/>
      <c r="T139" s="194"/>
      <c r="U139" s="446"/>
    </row>
    <row r="140" spans="1:21" s="258" customFormat="1" x14ac:dyDescent="0.25">
      <c r="A140" s="193">
        <v>420</v>
      </c>
      <c r="B140" s="274" t="s">
        <v>141</v>
      </c>
      <c r="C140" s="443">
        <v>9650</v>
      </c>
      <c r="D140" s="436">
        <v>0</v>
      </c>
      <c r="E140" s="299">
        <v>0</v>
      </c>
      <c r="F140" s="299">
        <v>0</v>
      </c>
      <c r="G140" s="319">
        <v>0</v>
      </c>
      <c r="H140" s="18">
        <v>2863</v>
      </c>
      <c r="I140" s="18">
        <v>3705</v>
      </c>
      <c r="J140" s="319">
        <v>0.77273954116059385</v>
      </c>
      <c r="K140" s="444">
        <v>0.38304469373688199</v>
      </c>
      <c r="L140" s="193"/>
      <c r="M140" s="443">
        <v>0</v>
      </c>
      <c r="N140" s="247">
        <v>0</v>
      </c>
      <c r="O140" s="247">
        <v>241965.11954195722</v>
      </c>
      <c r="P140" s="90">
        <v>241965.11954195722</v>
      </c>
      <c r="Q140" s="193"/>
      <c r="R140" s="193"/>
      <c r="S140" s="194"/>
      <c r="T140" s="194"/>
      <c r="U140" s="446"/>
    </row>
    <row r="141" spans="1:21" s="258" customFormat="1" x14ac:dyDescent="0.25">
      <c r="A141" s="193">
        <v>421</v>
      </c>
      <c r="B141" s="274" t="s">
        <v>142</v>
      </c>
      <c r="C141" s="443">
        <v>737</v>
      </c>
      <c r="D141" s="436">
        <v>0.85698333333333343</v>
      </c>
      <c r="E141" s="299">
        <v>0</v>
      </c>
      <c r="F141" s="299">
        <v>0</v>
      </c>
      <c r="G141" s="319">
        <v>0</v>
      </c>
      <c r="H141" s="18">
        <v>288</v>
      </c>
      <c r="I141" s="18">
        <v>272</v>
      </c>
      <c r="J141" s="319">
        <v>1.0588235294117647</v>
      </c>
      <c r="K141" s="444">
        <v>0.66912868198805286</v>
      </c>
      <c r="L141" s="193"/>
      <c r="M141" s="443">
        <v>136235.41178500003</v>
      </c>
      <c r="N141" s="247">
        <v>0</v>
      </c>
      <c r="O141" s="247">
        <v>32281.457516405259</v>
      </c>
      <c r="P141" s="90">
        <v>168516.8693014053</v>
      </c>
      <c r="Q141" s="193"/>
      <c r="R141" s="193"/>
      <c r="S141" s="194"/>
      <c r="T141" s="194"/>
      <c r="U141" s="446"/>
    </row>
    <row r="142" spans="1:21" s="258" customFormat="1" x14ac:dyDescent="0.25">
      <c r="A142" s="193">
        <v>422</v>
      </c>
      <c r="B142" s="274" t="s">
        <v>143</v>
      </c>
      <c r="C142" s="443">
        <v>11098</v>
      </c>
      <c r="D142" s="436">
        <v>0.89428333333333332</v>
      </c>
      <c r="E142" s="299">
        <v>0</v>
      </c>
      <c r="F142" s="299">
        <v>0</v>
      </c>
      <c r="G142" s="319">
        <v>0</v>
      </c>
      <c r="H142" s="18">
        <v>3532</v>
      </c>
      <c r="I142" s="18">
        <v>3444</v>
      </c>
      <c r="J142" s="319">
        <v>1.0255516840882695</v>
      </c>
      <c r="K142" s="444">
        <v>0.63585683666455761</v>
      </c>
      <c r="L142" s="193"/>
      <c r="M142" s="443">
        <v>2140769.9626699998</v>
      </c>
      <c r="N142" s="247">
        <v>0</v>
      </c>
      <c r="O142" s="247">
        <v>461934.14628443134</v>
      </c>
      <c r="P142" s="90">
        <v>2602704.108954431</v>
      </c>
      <c r="Q142" s="193"/>
      <c r="R142" s="193"/>
      <c r="S142" s="194"/>
      <c r="T142" s="194"/>
      <c r="U142" s="446"/>
    </row>
    <row r="143" spans="1:21" s="258" customFormat="1" x14ac:dyDescent="0.25">
      <c r="A143" s="193">
        <v>423</v>
      </c>
      <c r="B143" s="274" t="s">
        <v>144</v>
      </c>
      <c r="C143" s="443">
        <v>19831</v>
      </c>
      <c r="D143" s="436">
        <v>0</v>
      </c>
      <c r="E143" s="299">
        <v>0</v>
      </c>
      <c r="F143" s="299">
        <v>1</v>
      </c>
      <c r="G143" s="319">
        <v>5.0426100549644499E-5</v>
      </c>
      <c r="H143" s="18">
        <v>6463</v>
      </c>
      <c r="I143" s="18">
        <v>9059</v>
      </c>
      <c r="J143" s="319">
        <v>0.71343415388011922</v>
      </c>
      <c r="K143" s="444">
        <v>0.32373930645640736</v>
      </c>
      <c r="L143" s="193"/>
      <c r="M143" s="443">
        <v>0</v>
      </c>
      <c r="N143" s="247">
        <v>0</v>
      </c>
      <c r="O143" s="247">
        <v>420258.05623762088</v>
      </c>
      <c r="P143" s="90">
        <v>420258.05623762088</v>
      </c>
      <c r="Q143" s="193"/>
      <c r="R143" s="193"/>
      <c r="S143" s="194"/>
      <c r="T143" s="194"/>
      <c r="U143" s="446"/>
    </row>
    <row r="144" spans="1:21" s="258" customFormat="1" x14ac:dyDescent="0.25">
      <c r="A144" s="193">
        <v>425</v>
      </c>
      <c r="B144" s="274" t="s">
        <v>145</v>
      </c>
      <c r="C144" s="443">
        <v>10161</v>
      </c>
      <c r="D144" s="436">
        <v>0</v>
      </c>
      <c r="E144" s="299">
        <v>0</v>
      </c>
      <c r="F144" s="299">
        <v>2</v>
      </c>
      <c r="G144" s="319">
        <v>1.9683102056884165E-4</v>
      </c>
      <c r="H144" s="18">
        <v>2386</v>
      </c>
      <c r="I144" s="18">
        <v>3986</v>
      </c>
      <c r="J144" s="319">
        <v>0.59859508278976414</v>
      </c>
      <c r="K144" s="444">
        <v>0.20890023536605229</v>
      </c>
      <c r="L144" s="193"/>
      <c r="M144" s="443">
        <v>0</v>
      </c>
      <c r="N144" s="247">
        <v>0</v>
      </c>
      <c r="O144" s="247">
        <v>138947.70618515476</v>
      </c>
      <c r="P144" s="90">
        <v>138947.70618515476</v>
      </c>
      <c r="Q144" s="193"/>
      <c r="R144" s="193"/>
      <c r="S144" s="194"/>
      <c r="T144" s="194"/>
      <c r="U144" s="446"/>
    </row>
    <row r="145" spans="1:21" s="258" customFormat="1" x14ac:dyDescent="0.25">
      <c r="A145" s="193">
        <v>426</v>
      </c>
      <c r="B145" s="274" t="s">
        <v>146</v>
      </c>
      <c r="C145" s="443">
        <v>12145</v>
      </c>
      <c r="D145" s="436">
        <v>0</v>
      </c>
      <c r="E145" s="299">
        <v>0</v>
      </c>
      <c r="F145" s="299">
        <v>1</v>
      </c>
      <c r="G145" s="319">
        <v>8.2338410868670233E-5</v>
      </c>
      <c r="H145" s="18">
        <v>3255</v>
      </c>
      <c r="I145" s="18">
        <v>5012</v>
      </c>
      <c r="J145" s="319">
        <v>0.6494413407821229</v>
      </c>
      <c r="K145" s="444">
        <v>0.25974649335841105</v>
      </c>
      <c r="L145" s="193"/>
      <c r="M145" s="443">
        <v>0</v>
      </c>
      <c r="N145" s="247">
        <v>0</v>
      </c>
      <c r="O145" s="247">
        <v>206501.50125390905</v>
      </c>
      <c r="P145" s="90">
        <v>206501.50125390905</v>
      </c>
      <c r="Q145" s="193"/>
      <c r="R145" s="193"/>
      <c r="S145" s="194"/>
      <c r="T145" s="194"/>
      <c r="U145" s="446"/>
    </row>
    <row r="146" spans="1:21" s="258" customFormat="1" x14ac:dyDescent="0.25">
      <c r="A146" s="193">
        <v>430</v>
      </c>
      <c r="B146" s="274" t="s">
        <v>147</v>
      </c>
      <c r="C146" s="443">
        <v>16032</v>
      </c>
      <c r="D146" s="436">
        <v>0</v>
      </c>
      <c r="E146" s="299">
        <v>0</v>
      </c>
      <c r="F146" s="299">
        <v>0</v>
      </c>
      <c r="G146" s="319">
        <v>0</v>
      </c>
      <c r="H146" s="18">
        <v>6546</v>
      </c>
      <c r="I146" s="18">
        <v>6281</v>
      </c>
      <c r="J146" s="319">
        <v>1.0421907339595606</v>
      </c>
      <c r="K146" s="444">
        <v>0.65249588653584878</v>
      </c>
      <c r="L146" s="193"/>
      <c r="M146" s="443">
        <v>0</v>
      </c>
      <c r="N146" s="247">
        <v>0</v>
      </c>
      <c r="O146" s="247">
        <v>684764.88790563087</v>
      </c>
      <c r="P146" s="90">
        <v>684764.88790563087</v>
      </c>
      <c r="Q146" s="193"/>
      <c r="R146" s="193"/>
      <c r="S146" s="194"/>
      <c r="T146" s="194"/>
      <c r="U146" s="446"/>
    </row>
    <row r="147" spans="1:21" s="258" customFormat="1" x14ac:dyDescent="0.25">
      <c r="A147" s="193">
        <v>433</v>
      </c>
      <c r="B147" s="274" t="s">
        <v>148</v>
      </c>
      <c r="C147" s="443">
        <v>7861</v>
      </c>
      <c r="D147" s="436">
        <v>0</v>
      </c>
      <c r="E147" s="299">
        <v>0</v>
      </c>
      <c r="F147" s="299">
        <v>0</v>
      </c>
      <c r="G147" s="319">
        <v>0</v>
      </c>
      <c r="H147" s="18">
        <v>2062</v>
      </c>
      <c r="I147" s="18">
        <v>3335</v>
      </c>
      <c r="J147" s="319">
        <v>0.6182908545727136</v>
      </c>
      <c r="K147" s="444">
        <v>0.22859600714900175</v>
      </c>
      <c r="L147" s="193"/>
      <c r="M147" s="443">
        <v>0</v>
      </c>
      <c r="N147" s="247">
        <v>0</v>
      </c>
      <c r="O147" s="247">
        <v>117631.17567050089</v>
      </c>
      <c r="P147" s="90">
        <v>117631.17567050089</v>
      </c>
      <c r="Q147" s="193"/>
      <c r="R147" s="193"/>
      <c r="S147" s="194"/>
      <c r="T147" s="194"/>
      <c r="U147" s="446"/>
    </row>
    <row r="148" spans="1:21" s="258" customFormat="1" x14ac:dyDescent="0.25">
      <c r="A148" s="193">
        <v>434</v>
      </c>
      <c r="B148" s="274" t="s">
        <v>149</v>
      </c>
      <c r="C148" s="443">
        <v>14891</v>
      </c>
      <c r="D148" s="436">
        <v>0</v>
      </c>
      <c r="E148" s="299">
        <v>0</v>
      </c>
      <c r="F148" s="299">
        <v>0</v>
      </c>
      <c r="G148" s="319">
        <v>0</v>
      </c>
      <c r="H148" s="18">
        <v>4881</v>
      </c>
      <c r="I148" s="18">
        <v>6037</v>
      </c>
      <c r="J148" s="319">
        <v>0.80851416266357468</v>
      </c>
      <c r="K148" s="444">
        <v>0.41881931523986282</v>
      </c>
      <c r="L148" s="193"/>
      <c r="M148" s="443">
        <v>0</v>
      </c>
      <c r="N148" s="247">
        <v>0</v>
      </c>
      <c r="O148" s="247">
        <v>408250.35118508071</v>
      </c>
      <c r="P148" s="90">
        <v>408250.35118508071</v>
      </c>
      <c r="Q148" s="193"/>
      <c r="R148" s="193"/>
      <c r="S148" s="194"/>
      <c r="T148" s="194"/>
      <c r="U148" s="446"/>
    </row>
    <row r="149" spans="1:21" s="258" customFormat="1" x14ac:dyDescent="0.25">
      <c r="A149" s="193">
        <v>435</v>
      </c>
      <c r="B149" s="274" t="s">
        <v>150</v>
      </c>
      <c r="C149" s="443">
        <v>707</v>
      </c>
      <c r="D149" s="436">
        <v>0.42913333333333331</v>
      </c>
      <c r="E149" s="299">
        <v>0</v>
      </c>
      <c r="F149" s="299">
        <v>0</v>
      </c>
      <c r="G149" s="319">
        <v>0</v>
      </c>
      <c r="H149" s="18">
        <v>167</v>
      </c>
      <c r="I149" s="18">
        <v>238</v>
      </c>
      <c r="J149" s="319">
        <v>0.70168067226890751</v>
      </c>
      <c r="K149" s="444">
        <v>0.31198582484519566</v>
      </c>
      <c r="L149" s="193"/>
      <c r="M149" s="443">
        <v>65442.790419999998</v>
      </c>
      <c r="N149" s="247">
        <v>0</v>
      </c>
      <c r="O149" s="247">
        <v>14438.77261071712</v>
      </c>
      <c r="P149" s="90">
        <v>79881.563030717123</v>
      </c>
      <c r="Q149" s="193"/>
      <c r="R149" s="193"/>
      <c r="S149" s="194"/>
      <c r="T149" s="194"/>
      <c r="U149" s="446"/>
    </row>
    <row r="150" spans="1:21" s="258" customFormat="1" x14ac:dyDescent="0.25">
      <c r="A150" s="193">
        <v>436</v>
      </c>
      <c r="B150" s="274" t="s">
        <v>151</v>
      </c>
      <c r="C150" s="443">
        <v>2052</v>
      </c>
      <c r="D150" s="436">
        <v>0</v>
      </c>
      <c r="E150" s="299">
        <v>0</v>
      </c>
      <c r="F150" s="299">
        <v>0</v>
      </c>
      <c r="G150" s="319">
        <v>0</v>
      </c>
      <c r="H150" s="18">
        <v>478</v>
      </c>
      <c r="I150" s="18">
        <v>741</v>
      </c>
      <c r="J150" s="319">
        <v>0.64507422402159242</v>
      </c>
      <c r="K150" s="444">
        <v>0.25537937659788057</v>
      </c>
      <c r="L150" s="193"/>
      <c r="M150" s="443">
        <v>0</v>
      </c>
      <c r="N150" s="247">
        <v>0</v>
      </c>
      <c r="O150" s="247">
        <v>34303.558951783583</v>
      </c>
      <c r="P150" s="90">
        <v>34303.558951783583</v>
      </c>
      <c r="Q150" s="193"/>
      <c r="R150" s="193"/>
      <c r="S150" s="194"/>
      <c r="T150" s="194"/>
      <c r="U150" s="446"/>
    </row>
    <row r="151" spans="1:21" s="258" customFormat="1" x14ac:dyDescent="0.25">
      <c r="A151" s="193">
        <v>440</v>
      </c>
      <c r="B151" s="274" t="s">
        <v>152</v>
      </c>
      <c r="C151" s="443">
        <v>5340</v>
      </c>
      <c r="D151" s="436">
        <v>0</v>
      </c>
      <c r="E151" s="299">
        <v>0</v>
      </c>
      <c r="F151" s="299">
        <v>0</v>
      </c>
      <c r="G151" s="319">
        <v>0</v>
      </c>
      <c r="H151" s="18">
        <v>1093</v>
      </c>
      <c r="I151" s="18">
        <v>2274</v>
      </c>
      <c r="J151" s="319">
        <v>0.48065083553210203</v>
      </c>
      <c r="K151" s="444">
        <v>9.0955988108390173E-2</v>
      </c>
      <c r="L151" s="193"/>
      <c r="M151" s="443">
        <v>0</v>
      </c>
      <c r="N151" s="247">
        <v>0</v>
      </c>
      <c r="O151" s="247">
        <v>31794.247761611678</v>
      </c>
      <c r="P151" s="90">
        <v>31794.247761611678</v>
      </c>
      <c r="Q151" s="193"/>
      <c r="R151" s="193"/>
      <c r="S151" s="194"/>
      <c r="T151" s="194"/>
      <c r="U151" s="446"/>
    </row>
    <row r="152" spans="1:21" s="258" customFormat="1" x14ac:dyDescent="0.25">
      <c r="A152" s="193">
        <v>441</v>
      </c>
      <c r="B152" s="274" t="s">
        <v>153</v>
      </c>
      <c r="C152" s="443">
        <v>4662</v>
      </c>
      <c r="D152" s="436">
        <v>0.27860000000000001</v>
      </c>
      <c r="E152" s="299">
        <v>0</v>
      </c>
      <c r="F152" s="299">
        <v>0</v>
      </c>
      <c r="G152" s="319">
        <v>0</v>
      </c>
      <c r="H152" s="18">
        <v>1373</v>
      </c>
      <c r="I152" s="18">
        <v>1758</v>
      </c>
      <c r="J152" s="319">
        <v>0.78100113765642776</v>
      </c>
      <c r="K152" s="444">
        <v>0.3913062902327159</v>
      </c>
      <c r="L152" s="193"/>
      <c r="M152" s="443">
        <v>280158.32124000002</v>
      </c>
      <c r="N152" s="247">
        <v>0</v>
      </c>
      <c r="O152" s="247">
        <v>119416.70929474976</v>
      </c>
      <c r="P152" s="90">
        <v>399575.03053474979</v>
      </c>
      <c r="Q152" s="193"/>
      <c r="R152" s="193"/>
      <c r="S152" s="194"/>
      <c r="T152" s="194"/>
      <c r="U152" s="446"/>
    </row>
    <row r="153" spans="1:21" s="258" customFormat="1" x14ac:dyDescent="0.25">
      <c r="A153" s="193">
        <v>444</v>
      </c>
      <c r="B153" s="274" t="s">
        <v>154</v>
      </c>
      <c r="C153" s="443">
        <v>46296</v>
      </c>
      <c r="D153" s="436">
        <v>0</v>
      </c>
      <c r="E153" s="299">
        <v>0</v>
      </c>
      <c r="F153" s="299">
        <v>5</v>
      </c>
      <c r="G153" s="319">
        <v>1.080006912044237E-4</v>
      </c>
      <c r="H153" s="18">
        <v>15890</v>
      </c>
      <c r="I153" s="18">
        <v>19719</v>
      </c>
      <c r="J153" s="319">
        <v>0.80582179623713168</v>
      </c>
      <c r="K153" s="444">
        <v>0.41612694881341983</v>
      </c>
      <c r="L153" s="193"/>
      <c r="M153" s="443">
        <v>0</v>
      </c>
      <c r="N153" s="247">
        <v>0</v>
      </c>
      <c r="O153" s="247">
        <v>1261087.7655295376</v>
      </c>
      <c r="P153" s="90">
        <v>1261087.7655295376</v>
      </c>
      <c r="Q153" s="193"/>
      <c r="R153" s="193"/>
      <c r="S153" s="194"/>
      <c r="T153" s="194"/>
      <c r="U153" s="446"/>
    </row>
    <row r="154" spans="1:21" s="258" customFormat="1" x14ac:dyDescent="0.25">
      <c r="A154" s="193">
        <v>445</v>
      </c>
      <c r="B154" s="274" t="s">
        <v>155</v>
      </c>
      <c r="C154" s="443">
        <v>15217</v>
      </c>
      <c r="D154" s="436">
        <v>0</v>
      </c>
      <c r="E154" s="299">
        <v>0</v>
      </c>
      <c r="F154" s="299">
        <v>0</v>
      </c>
      <c r="G154" s="319">
        <v>0</v>
      </c>
      <c r="H154" s="18">
        <v>5088</v>
      </c>
      <c r="I154" s="18">
        <v>6390</v>
      </c>
      <c r="J154" s="319">
        <v>0.79624413145539907</v>
      </c>
      <c r="K154" s="444">
        <v>0.40654928403168722</v>
      </c>
      <c r="L154" s="193"/>
      <c r="M154" s="443">
        <v>0</v>
      </c>
      <c r="N154" s="247">
        <v>0</v>
      </c>
      <c r="O154" s="247">
        <v>404965.70139151264</v>
      </c>
      <c r="P154" s="90">
        <v>404965.70139151264</v>
      </c>
      <c r="Q154" s="193"/>
      <c r="R154" s="193"/>
      <c r="S154" s="194"/>
      <c r="T154" s="194"/>
      <c r="U154" s="446"/>
    </row>
    <row r="155" spans="1:21" s="258" customFormat="1" x14ac:dyDescent="0.25">
      <c r="A155" s="193">
        <v>475</v>
      </c>
      <c r="B155" s="274" t="s">
        <v>156</v>
      </c>
      <c r="C155" s="443">
        <v>5477</v>
      </c>
      <c r="D155" s="436">
        <v>0</v>
      </c>
      <c r="E155" s="299">
        <v>0</v>
      </c>
      <c r="F155" s="299">
        <v>0</v>
      </c>
      <c r="G155" s="319">
        <v>0</v>
      </c>
      <c r="H155" s="18">
        <v>1811</v>
      </c>
      <c r="I155" s="18">
        <v>2392</v>
      </c>
      <c r="J155" s="319">
        <v>0.75710702341137126</v>
      </c>
      <c r="K155" s="444">
        <v>0.36741217598765941</v>
      </c>
      <c r="L155" s="193"/>
      <c r="M155" s="443">
        <v>0</v>
      </c>
      <c r="N155" s="247">
        <v>0</v>
      </c>
      <c r="O155" s="247">
        <v>131726.23729691352</v>
      </c>
      <c r="P155" s="90">
        <v>131726.23729691352</v>
      </c>
      <c r="Q155" s="193"/>
      <c r="R155" s="193"/>
      <c r="S155" s="194"/>
      <c r="T155" s="194"/>
      <c r="U155" s="446"/>
    </row>
    <row r="156" spans="1:21" s="258" customFormat="1" x14ac:dyDescent="0.25">
      <c r="A156" s="193">
        <v>480</v>
      </c>
      <c r="B156" s="274" t="s">
        <v>157</v>
      </c>
      <c r="C156" s="443">
        <v>2018</v>
      </c>
      <c r="D156" s="436">
        <v>0</v>
      </c>
      <c r="E156" s="299">
        <v>0</v>
      </c>
      <c r="F156" s="299">
        <v>0</v>
      </c>
      <c r="G156" s="319">
        <v>0</v>
      </c>
      <c r="H156" s="18">
        <v>523</v>
      </c>
      <c r="I156" s="18">
        <v>806</v>
      </c>
      <c r="J156" s="319">
        <v>0.64888337468982626</v>
      </c>
      <c r="K156" s="444">
        <v>0.25918852726611441</v>
      </c>
      <c r="L156" s="193"/>
      <c r="M156" s="443">
        <v>0</v>
      </c>
      <c r="N156" s="247">
        <v>0</v>
      </c>
      <c r="O156" s="247">
        <v>34238.358647586814</v>
      </c>
      <c r="P156" s="90">
        <v>34238.358647586814</v>
      </c>
      <c r="Q156" s="193"/>
      <c r="R156" s="193"/>
      <c r="S156" s="194"/>
      <c r="T156" s="194"/>
      <c r="U156" s="446"/>
    </row>
    <row r="157" spans="1:21" s="258" customFormat="1" x14ac:dyDescent="0.25">
      <c r="A157" s="193">
        <v>481</v>
      </c>
      <c r="B157" s="274" t="s">
        <v>158</v>
      </c>
      <c r="C157" s="443">
        <v>9554</v>
      </c>
      <c r="D157" s="436">
        <v>0</v>
      </c>
      <c r="E157" s="299">
        <v>0</v>
      </c>
      <c r="F157" s="299">
        <v>0</v>
      </c>
      <c r="G157" s="319">
        <v>0</v>
      </c>
      <c r="H157" s="18">
        <v>2323</v>
      </c>
      <c r="I157" s="18">
        <v>4509</v>
      </c>
      <c r="J157" s="319">
        <v>0.51519183854513195</v>
      </c>
      <c r="K157" s="444">
        <v>0.1254969911214201</v>
      </c>
      <c r="L157" s="193"/>
      <c r="M157" s="443">
        <v>0</v>
      </c>
      <c r="N157" s="247">
        <v>0</v>
      </c>
      <c r="O157" s="247">
        <v>78486.425652773149</v>
      </c>
      <c r="P157" s="90">
        <v>78486.425652773149</v>
      </c>
      <c r="Q157" s="193"/>
      <c r="R157" s="193"/>
      <c r="S157" s="194"/>
      <c r="T157" s="194"/>
      <c r="U157" s="446"/>
    </row>
    <row r="158" spans="1:21" s="258" customFormat="1" x14ac:dyDescent="0.25">
      <c r="A158" s="193">
        <v>483</v>
      </c>
      <c r="B158" s="274" t="s">
        <v>159</v>
      </c>
      <c r="C158" s="443">
        <v>1104</v>
      </c>
      <c r="D158" s="436">
        <v>0</v>
      </c>
      <c r="E158" s="299">
        <v>0</v>
      </c>
      <c r="F158" s="299">
        <v>0</v>
      </c>
      <c r="G158" s="319">
        <v>0</v>
      </c>
      <c r="H158" s="18">
        <v>255</v>
      </c>
      <c r="I158" s="18">
        <v>384</v>
      </c>
      <c r="J158" s="319">
        <v>0.6640625</v>
      </c>
      <c r="K158" s="444">
        <v>0.27436765257628815</v>
      </c>
      <c r="L158" s="193"/>
      <c r="M158" s="443">
        <v>0</v>
      </c>
      <c r="N158" s="247">
        <v>0</v>
      </c>
      <c r="O158" s="247">
        <v>19827.957617558775</v>
      </c>
      <c r="P158" s="90">
        <v>19827.957617558775</v>
      </c>
      <c r="Q158" s="193"/>
      <c r="R158" s="193"/>
      <c r="S158" s="194"/>
      <c r="T158" s="194"/>
      <c r="U158" s="446"/>
    </row>
    <row r="159" spans="1:21" s="258" customFormat="1" x14ac:dyDescent="0.25">
      <c r="A159" s="193">
        <v>484</v>
      </c>
      <c r="B159" s="274" t="s">
        <v>160</v>
      </c>
      <c r="C159" s="443">
        <v>3115</v>
      </c>
      <c r="D159" s="436">
        <v>0.60786666666666667</v>
      </c>
      <c r="E159" s="299">
        <v>0</v>
      </c>
      <c r="F159" s="299">
        <v>0</v>
      </c>
      <c r="G159" s="319">
        <v>0</v>
      </c>
      <c r="H159" s="18">
        <v>909</v>
      </c>
      <c r="I159" s="18">
        <v>1060</v>
      </c>
      <c r="J159" s="319">
        <v>0.85754716981132073</v>
      </c>
      <c r="K159" s="444">
        <v>0.46785232238760888</v>
      </c>
      <c r="L159" s="193"/>
      <c r="M159" s="443">
        <v>408428.95659999998</v>
      </c>
      <c r="N159" s="247">
        <v>0</v>
      </c>
      <c r="O159" s="247">
        <v>95398.784568180301</v>
      </c>
      <c r="P159" s="90">
        <v>503827.74116818025</v>
      </c>
      <c r="Q159" s="193"/>
      <c r="R159" s="193"/>
      <c r="S159" s="194"/>
      <c r="T159" s="194"/>
      <c r="U159" s="446"/>
    </row>
    <row r="160" spans="1:21" s="258" customFormat="1" x14ac:dyDescent="0.25">
      <c r="A160" s="193">
        <v>489</v>
      </c>
      <c r="B160" s="274" t="s">
        <v>161</v>
      </c>
      <c r="C160" s="443">
        <v>1940</v>
      </c>
      <c r="D160" s="436">
        <v>0.46733333333333332</v>
      </c>
      <c r="E160" s="299">
        <v>0</v>
      </c>
      <c r="F160" s="299">
        <v>0</v>
      </c>
      <c r="G160" s="319">
        <v>0</v>
      </c>
      <c r="H160" s="18">
        <v>465</v>
      </c>
      <c r="I160" s="18">
        <v>653</v>
      </c>
      <c r="J160" s="319">
        <v>0.71209800918836141</v>
      </c>
      <c r="K160" s="444">
        <v>0.32240316176464956</v>
      </c>
      <c r="L160" s="193"/>
      <c r="M160" s="443">
        <v>195559.372</v>
      </c>
      <c r="N160" s="247">
        <v>0</v>
      </c>
      <c r="O160" s="247">
        <v>40942.75128008108</v>
      </c>
      <c r="P160" s="90">
        <v>236502.12328008108</v>
      </c>
      <c r="Q160" s="193"/>
      <c r="R160" s="193"/>
      <c r="S160" s="194"/>
      <c r="T160" s="194"/>
      <c r="U160" s="446"/>
    </row>
    <row r="161" spans="1:21" s="258" customFormat="1" x14ac:dyDescent="0.25">
      <c r="A161" s="193">
        <v>491</v>
      </c>
      <c r="B161" s="274" t="s">
        <v>162</v>
      </c>
      <c r="C161" s="443">
        <v>53818</v>
      </c>
      <c r="D161" s="436">
        <v>0</v>
      </c>
      <c r="E161" s="299">
        <v>0</v>
      </c>
      <c r="F161" s="299">
        <v>2</v>
      </c>
      <c r="G161" s="319">
        <v>3.7162287710431455E-5</v>
      </c>
      <c r="H161" s="18">
        <v>22440</v>
      </c>
      <c r="I161" s="18">
        <v>21686</v>
      </c>
      <c r="J161" s="319">
        <v>1.0347689753758185</v>
      </c>
      <c r="K161" s="444">
        <v>0.64507412795210661</v>
      </c>
      <c r="L161" s="193"/>
      <c r="M161" s="443">
        <v>0</v>
      </c>
      <c r="N161" s="247">
        <v>0</v>
      </c>
      <c r="O161" s="247">
        <v>2272548.5979105588</v>
      </c>
      <c r="P161" s="90">
        <v>2272548.5979105588</v>
      </c>
      <c r="Q161" s="193"/>
      <c r="R161" s="193"/>
      <c r="S161" s="194"/>
      <c r="T161" s="194"/>
      <c r="U161" s="446"/>
    </row>
    <row r="162" spans="1:21" s="258" customFormat="1" x14ac:dyDescent="0.25">
      <c r="A162" s="193">
        <v>494</v>
      </c>
      <c r="B162" s="274" t="s">
        <v>163</v>
      </c>
      <c r="C162" s="443">
        <v>8980</v>
      </c>
      <c r="D162" s="436">
        <v>0</v>
      </c>
      <c r="E162" s="299">
        <v>0</v>
      </c>
      <c r="F162" s="299">
        <v>0</v>
      </c>
      <c r="G162" s="319">
        <v>0</v>
      </c>
      <c r="H162" s="18">
        <v>2501</v>
      </c>
      <c r="I162" s="18">
        <v>3407</v>
      </c>
      <c r="J162" s="319">
        <v>0.73407690049897267</v>
      </c>
      <c r="K162" s="444">
        <v>0.34438205307526082</v>
      </c>
      <c r="L162" s="193"/>
      <c r="M162" s="443">
        <v>0</v>
      </c>
      <c r="N162" s="247">
        <v>0</v>
      </c>
      <c r="O162" s="247">
        <v>202438.377764873</v>
      </c>
      <c r="P162" s="90">
        <v>202438.377764873</v>
      </c>
      <c r="Q162" s="193"/>
      <c r="R162" s="193"/>
      <c r="S162" s="194"/>
      <c r="T162" s="194"/>
      <c r="U162" s="446"/>
    </row>
    <row r="163" spans="1:21" s="258" customFormat="1" x14ac:dyDescent="0.25">
      <c r="A163" s="193">
        <v>495</v>
      </c>
      <c r="B163" s="274" t="s">
        <v>164</v>
      </c>
      <c r="C163" s="443">
        <v>1584</v>
      </c>
      <c r="D163" s="436">
        <v>0.23113333333333333</v>
      </c>
      <c r="E163" s="299">
        <v>0</v>
      </c>
      <c r="F163" s="299">
        <v>0</v>
      </c>
      <c r="G163" s="319">
        <v>0</v>
      </c>
      <c r="H163" s="18">
        <v>598</v>
      </c>
      <c r="I163" s="18">
        <v>545</v>
      </c>
      <c r="J163" s="319">
        <v>1.0972477064220183</v>
      </c>
      <c r="K163" s="444">
        <v>0.70755285899830644</v>
      </c>
      <c r="L163" s="193"/>
      <c r="M163" s="443">
        <v>78971.048639999994</v>
      </c>
      <c r="N163" s="247">
        <v>0</v>
      </c>
      <c r="O163" s="247">
        <v>73365.193677646152</v>
      </c>
      <c r="P163" s="90">
        <v>152336.24231764616</v>
      </c>
      <c r="Q163" s="193"/>
      <c r="R163" s="193"/>
      <c r="S163" s="194"/>
      <c r="T163" s="194"/>
      <c r="U163" s="446"/>
    </row>
    <row r="164" spans="1:21" s="258" customFormat="1" x14ac:dyDescent="0.25">
      <c r="A164" s="193">
        <v>498</v>
      </c>
      <c r="B164" s="274" t="s">
        <v>165</v>
      </c>
      <c r="C164" s="443">
        <v>2299</v>
      </c>
      <c r="D164" s="436">
        <v>1.7676000000000001</v>
      </c>
      <c r="E164" s="299">
        <v>0</v>
      </c>
      <c r="F164" s="299">
        <v>5</v>
      </c>
      <c r="G164" s="319">
        <v>2.1748586341887779E-3</v>
      </c>
      <c r="H164" s="18">
        <v>1031</v>
      </c>
      <c r="I164" s="18">
        <v>983</v>
      </c>
      <c r="J164" s="319">
        <v>1.0488301119023398</v>
      </c>
      <c r="K164" s="444">
        <v>0.65913526447862791</v>
      </c>
      <c r="L164" s="193"/>
      <c r="M164" s="443">
        <v>2629628.2940400001</v>
      </c>
      <c r="N164" s="247">
        <v>0</v>
      </c>
      <c r="O164" s="247">
        <v>99194.940154960481</v>
      </c>
      <c r="P164" s="90">
        <v>2728823.2341949604</v>
      </c>
      <c r="Q164" s="193"/>
      <c r="R164" s="193"/>
      <c r="S164" s="194"/>
      <c r="T164" s="194"/>
      <c r="U164" s="446"/>
    </row>
    <row r="165" spans="1:21" s="258" customFormat="1" x14ac:dyDescent="0.25">
      <c r="A165" s="193">
        <v>499</v>
      </c>
      <c r="B165" s="274" t="s">
        <v>166</v>
      </c>
      <c r="C165" s="443">
        <v>19444</v>
      </c>
      <c r="D165" s="436">
        <v>0</v>
      </c>
      <c r="E165" s="299">
        <v>0</v>
      </c>
      <c r="F165" s="299">
        <v>1</v>
      </c>
      <c r="G165" s="319">
        <v>5.1429746965644928E-5</v>
      </c>
      <c r="H165" s="18">
        <v>5068</v>
      </c>
      <c r="I165" s="18">
        <v>8871</v>
      </c>
      <c r="J165" s="319">
        <v>0.57129974072821554</v>
      </c>
      <c r="K165" s="444">
        <v>0.18160489330450369</v>
      </c>
      <c r="L165" s="193"/>
      <c r="M165" s="443">
        <v>0</v>
      </c>
      <c r="N165" s="247">
        <v>0</v>
      </c>
      <c r="O165" s="247">
        <v>231147.47820271991</v>
      </c>
      <c r="P165" s="90">
        <v>231147.47820271991</v>
      </c>
      <c r="Q165" s="193"/>
      <c r="R165" s="193"/>
      <c r="S165" s="194"/>
      <c r="T165" s="194"/>
      <c r="U165" s="446"/>
    </row>
    <row r="166" spans="1:21" s="258" customFormat="1" x14ac:dyDescent="0.25">
      <c r="A166" s="193">
        <v>500</v>
      </c>
      <c r="B166" s="274" t="s">
        <v>167</v>
      </c>
      <c r="C166" s="443">
        <v>10170</v>
      </c>
      <c r="D166" s="436">
        <v>0</v>
      </c>
      <c r="E166" s="299">
        <v>0</v>
      </c>
      <c r="F166" s="299">
        <v>0</v>
      </c>
      <c r="G166" s="319">
        <v>0</v>
      </c>
      <c r="H166" s="18">
        <v>2887</v>
      </c>
      <c r="I166" s="18">
        <v>4454</v>
      </c>
      <c r="J166" s="319">
        <v>0.64818140996856755</v>
      </c>
      <c r="K166" s="444">
        <v>0.25848656254485569</v>
      </c>
      <c r="L166" s="193"/>
      <c r="M166" s="443">
        <v>0</v>
      </c>
      <c r="N166" s="247">
        <v>0</v>
      </c>
      <c r="O166" s="247">
        <v>172081.79400717418</v>
      </c>
      <c r="P166" s="90">
        <v>172081.79400717418</v>
      </c>
      <c r="Q166" s="193"/>
      <c r="R166" s="193"/>
      <c r="S166" s="194"/>
      <c r="T166" s="194"/>
      <c r="U166" s="446"/>
    </row>
    <row r="167" spans="1:21" s="258" customFormat="1" x14ac:dyDescent="0.25">
      <c r="A167" s="193">
        <v>503</v>
      </c>
      <c r="B167" s="274" t="s">
        <v>168</v>
      </c>
      <c r="C167" s="443">
        <v>7766</v>
      </c>
      <c r="D167" s="436">
        <v>0</v>
      </c>
      <c r="E167" s="299">
        <v>0</v>
      </c>
      <c r="F167" s="299">
        <v>0</v>
      </c>
      <c r="G167" s="319">
        <v>0</v>
      </c>
      <c r="H167" s="18">
        <v>1976</v>
      </c>
      <c r="I167" s="18">
        <v>3346</v>
      </c>
      <c r="J167" s="319">
        <v>0.59055588762701738</v>
      </c>
      <c r="K167" s="444">
        <v>0.20086104020330553</v>
      </c>
      <c r="L167" s="193"/>
      <c r="M167" s="443">
        <v>0</v>
      </c>
      <c r="N167" s="247">
        <v>0</v>
      </c>
      <c r="O167" s="247">
        <v>102110.19242980727</v>
      </c>
      <c r="P167" s="90">
        <v>102110.19242980727</v>
      </c>
      <c r="Q167" s="193"/>
      <c r="R167" s="193"/>
      <c r="S167" s="194"/>
      <c r="T167" s="194"/>
      <c r="U167" s="446"/>
    </row>
    <row r="168" spans="1:21" s="258" customFormat="1" x14ac:dyDescent="0.25">
      <c r="A168" s="193">
        <v>504</v>
      </c>
      <c r="B168" s="274" t="s">
        <v>169</v>
      </c>
      <c r="C168" s="443">
        <v>1922</v>
      </c>
      <c r="D168" s="436">
        <v>0</v>
      </c>
      <c r="E168" s="299">
        <v>0</v>
      </c>
      <c r="F168" s="299">
        <v>0</v>
      </c>
      <c r="G168" s="319">
        <v>0</v>
      </c>
      <c r="H168" s="18">
        <v>457</v>
      </c>
      <c r="I168" s="18">
        <v>794</v>
      </c>
      <c r="J168" s="319">
        <v>0.57556675062972296</v>
      </c>
      <c r="K168" s="444">
        <v>0.1858719032060111</v>
      </c>
      <c r="L168" s="193"/>
      <c r="M168" s="443">
        <v>0</v>
      </c>
      <c r="N168" s="247">
        <v>0</v>
      </c>
      <c r="O168" s="247">
        <v>23385.309934589463</v>
      </c>
      <c r="P168" s="90">
        <v>23385.309934589463</v>
      </c>
      <c r="Q168" s="193"/>
      <c r="R168" s="193"/>
      <c r="S168" s="194"/>
      <c r="T168" s="194"/>
      <c r="U168" s="446"/>
    </row>
    <row r="169" spans="1:21" s="258" customFormat="1" x14ac:dyDescent="0.25">
      <c r="A169" s="193">
        <v>505</v>
      </c>
      <c r="B169" s="274" t="s">
        <v>170</v>
      </c>
      <c r="C169" s="443">
        <v>20686</v>
      </c>
      <c r="D169" s="436">
        <v>0</v>
      </c>
      <c r="E169" s="299">
        <v>0</v>
      </c>
      <c r="F169" s="299">
        <v>3</v>
      </c>
      <c r="G169" s="319">
        <v>1.4502562119307743E-4</v>
      </c>
      <c r="H169" s="18">
        <v>6230</v>
      </c>
      <c r="I169" s="18">
        <v>9383</v>
      </c>
      <c r="J169" s="319">
        <v>0.66396674837472025</v>
      </c>
      <c r="K169" s="444">
        <v>0.2742719009510084</v>
      </c>
      <c r="L169" s="193"/>
      <c r="M169" s="443">
        <v>0</v>
      </c>
      <c r="N169" s="247">
        <v>0</v>
      </c>
      <c r="O169" s="247">
        <v>371393.10602952971</v>
      </c>
      <c r="P169" s="90">
        <v>371393.10602952971</v>
      </c>
      <c r="Q169" s="193"/>
      <c r="R169" s="193"/>
      <c r="S169" s="194"/>
      <c r="T169" s="194"/>
      <c r="U169" s="446"/>
    </row>
    <row r="170" spans="1:21" s="258" customFormat="1" x14ac:dyDescent="0.25">
      <c r="A170" s="193">
        <v>507</v>
      </c>
      <c r="B170" s="274" t="s">
        <v>171</v>
      </c>
      <c r="C170" s="443">
        <v>5924</v>
      </c>
      <c r="D170" s="436">
        <v>0.1996</v>
      </c>
      <c r="E170" s="299">
        <v>0</v>
      </c>
      <c r="F170" s="299">
        <v>0</v>
      </c>
      <c r="G170" s="319">
        <v>0</v>
      </c>
      <c r="H170" s="18">
        <v>1931</v>
      </c>
      <c r="I170" s="18">
        <v>2092</v>
      </c>
      <c r="J170" s="319">
        <v>0.92304015296367115</v>
      </c>
      <c r="K170" s="444">
        <v>0.53334530553995929</v>
      </c>
      <c r="L170" s="193"/>
      <c r="M170" s="443">
        <v>255050.23727999997</v>
      </c>
      <c r="N170" s="247">
        <v>0</v>
      </c>
      <c r="O170" s="247">
        <v>206823.33064262531</v>
      </c>
      <c r="P170" s="90">
        <v>461873.56792262528</v>
      </c>
      <c r="Q170" s="193"/>
      <c r="R170" s="193"/>
      <c r="S170" s="194"/>
      <c r="T170" s="194"/>
      <c r="U170" s="446"/>
    </row>
    <row r="171" spans="1:21" s="258" customFormat="1" x14ac:dyDescent="0.25">
      <c r="A171" s="193">
        <v>508</v>
      </c>
      <c r="B171" s="274" t="s">
        <v>172</v>
      </c>
      <c r="C171" s="443">
        <v>9983</v>
      </c>
      <c r="D171" s="436">
        <v>0</v>
      </c>
      <c r="E171" s="299">
        <v>0</v>
      </c>
      <c r="F171" s="299">
        <v>3</v>
      </c>
      <c r="G171" s="319">
        <v>3.0051086847640991E-4</v>
      </c>
      <c r="H171" s="18">
        <v>3776</v>
      </c>
      <c r="I171" s="18">
        <v>3563</v>
      </c>
      <c r="J171" s="319">
        <v>1.0597810833567218</v>
      </c>
      <c r="K171" s="444">
        <v>0.67008623593300998</v>
      </c>
      <c r="L171" s="193"/>
      <c r="M171" s="443">
        <v>0</v>
      </c>
      <c r="N171" s="247">
        <v>0</v>
      </c>
      <c r="O171" s="247">
        <v>437892.7646766773</v>
      </c>
      <c r="P171" s="90">
        <v>437892.7646766773</v>
      </c>
      <c r="Q171" s="193"/>
      <c r="R171" s="193"/>
      <c r="S171" s="194"/>
      <c r="T171" s="194"/>
      <c r="U171" s="446"/>
    </row>
    <row r="172" spans="1:21" s="258" customFormat="1" x14ac:dyDescent="0.25">
      <c r="A172" s="193">
        <v>529</v>
      </c>
      <c r="B172" s="274" t="s">
        <v>173</v>
      </c>
      <c r="C172" s="443">
        <v>19245</v>
      </c>
      <c r="D172" s="436">
        <v>0</v>
      </c>
      <c r="E172" s="299">
        <v>0</v>
      </c>
      <c r="F172" s="299">
        <v>1</v>
      </c>
      <c r="G172" s="319">
        <v>5.1961548454143937E-5</v>
      </c>
      <c r="H172" s="18">
        <v>5739</v>
      </c>
      <c r="I172" s="18">
        <v>8221</v>
      </c>
      <c r="J172" s="319">
        <v>0.69809025665977376</v>
      </c>
      <c r="K172" s="444">
        <v>0.3083954092360619</v>
      </c>
      <c r="L172" s="193"/>
      <c r="M172" s="443">
        <v>0</v>
      </c>
      <c r="N172" s="247">
        <v>0</v>
      </c>
      <c r="O172" s="247">
        <v>388509.65933796478</v>
      </c>
      <c r="P172" s="90">
        <v>388509.65933796478</v>
      </c>
      <c r="Q172" s="193"/>
      <c r="R172" s="193"/>
      <c r="S172" s="194"/>
      <c r="T172" s="194"/>
      <c r="U172" s="446"/>
    </row>
    <row r="173" spans="1:21" s="258" customFormat="1" x14ac:dyDescent="0.25">
      <c r="A173" s="193">
        <v>531</v>
      </c>
      <c r="B173" s="274" t="s">
        <v>174</v>
      </c>
      <c r="C173" s="443">
        <v>5437</v>
      </c>
      <c r="D173" s="436">
        <v>0</v>
      </c>
      <c r="E173" s="299">
        <v>0</v>
      </c>
      <c r="F173" s="299">
        <v>0</v>
      </c>
      <c r="G173" s="319">
        <v>0</v>
      </c>
      <c r="H173" s="18">
        <v>1516</v>
      </c>
      <c r="I173" s="18">
        <v>2098</v>
      </c>
      <c r="J173" s="319">
        <v>0.72259294566253573</v>
      </c>
      <c r="K173" s="444">
        <v>0.33289809823882388</v>
      </c>
      <c r="L173" s="193"/>
      <c r="M173" s="443">
        <v>0</v>
      </c>
      <c r="N173" s="247">
        <v>0</v>
      </c>
      <c r="O173" s="247">
        <v>118480.43720974881</v>
      </c>
      <c r="P173" s="90">
        <v>118480.43720974881</v>
      </c>
      <c r="Q173" s="193"/>
      <c r="R173" s="193"/>
      <c r="S173" s="194"/>
      <c r="T173" s="194"/>
      <c r="U173" s="446"/>
    </row>
    <row r="174" spans="1:21" s="258" customFormat="1" x14ac:dyDescent="0.25">
      <c r="A174" s="193">
        <v>535</v>
      </c>
      <c r="B174" s="274" t="s">
        <v>175</v>
      </c>
      <c r="C174" s="443">
        <v>10737</v>
      </c>
      <c r="D174" s="436">
        <v>0</v>
      </c>
      <c r="E174" s="299">
        <v>0</v>
      </c>
      <c r="F174" s="299">
        <v>0</v>
      </c>
      <c r="G174" s="319">
        <v>0</v>
      </c>
      <c r="H174" s="18">
        <v>3564</v>
      </c>
      <c r="I174" s="18">
        <v>3977</v>
      </c>
      <c r="J174" s="319">
        <v>0.89615287905456376</v>
      </c>
      <c r="K174" s="444">
        <v>0.5064580316308519</v>
      </c>
      <c r="L174" s="193"/>
      <c r="M174" s="443">
        <v>0</v>
      </c>
      <c r="N174" s="247">
        <v>0</v>
      </c>
      <c r="O174" s="247">
        <v>355960.99891271506</v>
      </c>
      <c r="P174" s="90">
        <v>355960.99891271506</v>
      </c>
      <c r="Q174" s="193"/>
      <c r="R174" s="193"/>
      <c r="S174" s="194"/>
      <c r="T174" s="194"/>
      <c r="U174" s="446"/>
    </row>
    <row r="175" spans="1:21" s="258" customFormat="1" x14ac:dyDescent="0.25">
      <c r="A175" s="193">
        <v>536</v>
      </c>
      <c r="B175" s="274" t="s">
        <v>176</v>
      </c>
      <c r="C175" s="443">
        <v>33527</v>
      </c>
      <c r="D175" s="436">
        <v>0</v>
      </c>
      <c r="E175" s="299">
        <v>0</v>
      </c>
      <c r="F175" s="299">
        <v>3</v>
      </c>
      <c r="G175" s="319">
        <v>8.9480120499895602E-5</v>
      </c>
      <c r="H175" s="18">
        <v>11595</v>
      </c>
      <c r="I175" s="18">
        <v>14160</v>
      </c>
      <c r="J175" s="319">
        <v>0.81885593220338981</v>
      </c>
      <c r="K175" s="444">
        <v>0.42916108477967796</v>
      </c>
      <c r="L175" s="193"/>
      <c r="M175" s="443">
        <v>0</v>
      </c>
      <c r="N175" s="247">
        <v>0</v>
      </c>
      <c r="O175" s="247">
        <v>941870.14230866486</v>
      </c>
      <c r="P175" s="90">
        <v>941870.14230866486</v>
      </c>
      <c r="Q175" s="193"/>
      <c r="R175" s="193"/>
      <c r="S175" s="194"/>
      <c r="T175" s="194"/>
      <c r="U175" s="446"/>
    </row>
    <row r="176" spans="1:21" s="258" customFormat="1" x14ac:dyDescent="0.25">
      <c r="A176" s="193">
        <v>538</v>
      </c>
      <c r="B176" s="274" t="s">
        <v>177</v>
      </c>
      <c r="C176" s="443">
        <v>4733</v>
      </c>
      <c r="D176" s="436">
        <v>0</v>
      </c>
      <c r="E176" s="299">
        <v>0</v>
      </c>
      <c r="F176" s="299">
        <v>1</v>
      </c>
      <c r="G176" s="319">
        <v>2.1128248468201986E-4</v>
      </c>
      <c r="H176" s="18">
        <v>992</v>
      </c>
      <c r="I176" s="18">
        <v>2212</v>
      </c>
      <c r="J176" s="319">
        <v>0.44846292947558769</v>
      </c>
      <c r="K176" s="444">
        <v>5.8768082051875836E-2</v>
      </c>
      <c r="L176" s="193"/>
      <c r="M176" s="443">
        <v>0</v>
      </c>
      <c r="N176" s="247">
        <v>0</v>
      </c>
      <c r="O176" s="247">
        <v>18207.655295731045</v>
      </c>
      <c r="P176" s="90">
        <v>18207.655295731045</v>
      </c>
      <c r="Q176" s="193"/>
      <c r="R176" s="193"/>
      <c r="S176" s="194"/>
      <c r="T176" s="194"/>
      <c r="U176" s="446"/>
    </row>
    <row r="177" spans="1:21" s="258" customFormat="1" x14ac:dyDescent="0.25">
      <c r="A177" s="193">
        <v>541</v>
      </c>
      <c r="B177" s="274" t="s">
        <v>178</v>
      </c>
      <c r="C177" s="443">
        <v>9784</v>
      </c>
      <c r="D177" s="436">
        <v>1.0195666666666665</v>
      </c>
      <c r="E177" s="299">
        <v>0</v>
      </c>
      <c r="F177" s="299">
        <v>0</v>
      </c>
      <c r="G177" s="319">
        <v>0</v>
      </c>
      <c r="H177" s="18">
        <v>3373</v>
      </c>
      <c r="I177" s="18">
        <v>3371</v>
      </c>
      <c r="J177" s="319">
        <v>1.0005932957579353</v>
      </c>
      <c r="K177" s="444">
        <v>0.61089844833422347</v>
      </c>
      <c r="L177" s="193"/>
      <c r="M177" s="443">
        <v>3227553.6982799992</v>
      </c>
      <c r="N177" s="247">
        <v>0</v>
      </c>
      <c r="O177" s="247">
        <v>391256.41119514365</v>
      </c>
      <c r="P177" s="90">
        <v>3618810.1094751428</v>
      </c>
      <c r="Q177" s="193"/>
      <c r="R177" s="193"/>
      <c r="S177" s="194"/>
      <c r="T177" s="194"/>
      <c r="U177" s="446"/>
    </row>
    <row r="178" spans="1:21" s="258" customFormat="1" x14ac:dyDescent="0.25">
      <c r="A178" s="193">
        <v>543</v>
      </c>
      <c r="B178" s="274" t="s">
        <v>179</v>
      </c>
      <c r="C178" s="443">
        <v>42665</v>
      </c>
      <c r="D178" s="436">
        <v>0</v>
      </c>
      <c r="E178" s="299">
        <v>0</v>
      </c>
      <c r="F178" s="299">
        <v>1</v>
      </c>
      <c r="G178" s="319">
        <v>2.3438415563107934E-5</v>
      </c>
      <c r="H178" s="18">
        <v>12195</v>
      </c>
      <c r="I178" s="18">
        <v>19654</v>
      </c>
      <c r="J178" s="319">
        <v>0.62048437977002135</v>
      </c>
      <c r="K178" s="444">
        <v>0.2307895323463095</v>
      </c>
      <c r="L178" s="193"/>
      <c r="M178" s="443">
        <v>0</v>
      </c>
      <c r="N178" s="247">
        <v>0</v>
      </c>
      <c r="O178" s="247">
        <v>644560.75312396954</v>
      </c>
      <c r="P178" s="90">
        <v>644560.75312396954</v>
      </c>
      <c r="Q178" s="193"/>
      <c r="R178" s="193"/>
      <c r="S178" s="194"/>
      <c r="T178" s="194"/>
      <c r="U178" s="446"/>
    </row>
    <row r="179" spans="1:21" s="258" customFormat="1" x14ac:dyDescent="0.25">
      <c r="A179" s="193">
        <v>545</v>
      </c>
      <c r="B179" s="274" t="s">
        <v>180</v>
      </c>
      <c r="C179" s="443">
        <v>9471</v>
      </c>
      <c r="D179" s="436">
        <v>0.16253333333333334</v>
      </c>
      <c r="E179" s="299">
        <v>0</v>
      </c>
      <c r="F179" s="299">
        <v>0</v>
      </c>
      <c r="G179" s="319">
        <v>0</v>
      </c>
      <c r="H179" s="18">
        <v>4448</v>
      </c>
      <c r="I179" s="18">
        <v>4251</v>
      </c>
      <c r="J179" s="319">
        <v>1.0463420371677252</v>
      </c>
      <c r="K179" s="444">
        <v>0.65664718974401337</v>
      </c>
      <c r="L179" s="193"/>
      <c r="M179" s="443">
        <v>332038.48524000001</v>
      </c>
      <c r="N179" s="247">
        <v>0</v>
      </c>
      <c r="O179" s="247">
        <v>407102.64825993089</v>
      </c>
      <c r="P179" s="90">
        <v>739141.13349993085</v>
      </c>
      <c r="Q179" s="193"/>
      <c r="R179" s="193"/>
      <c r="S179" s="194"/>
      <c r="T179" s="194"/>
      <c r="U179" s="446"/>
    </row>
    <row r="180" spans="1:21" s="258" customFormat="1" x14ac:dyDescent="0.25">
      <c r="A180" s="193">
        <v>560</v>
      </c>
      <c r="B180" s="274" t="s">
        <v>181</v>
      </c>
      <c r="C180" s="443">
        <v>16091</v>
      </c>
      <c r="D180" s="436">
        <v>0</v>
      </c>
      <c r="E180" s="299">
        <v>0</v>
      </c>
      <c r="F180" s="299">
        <v>3</v>
      </c>
      <c r="G180" s="319">
        <v>1.8643962463488905E-4</v>
      </c>
      <c r="H180" s="18">
        <v>4814</v>
      </c>
      <c r="I180" s="18">
        <v>6504</v>
      </c>
      <c r="J180" s="319">
        <v>0.74015990159901601</v>
      </c>
      <c r="K180" s="444">
        <v>0.35046505417530416</v>
      </c>
      <c r="L180" s="193"/>
      <c r="M180" s="443">
        <v>0</v>
      </c>
      <c r="N180" s="247">
        <v>0</v>
      </c>
      <c r="O180" s="247">
        <v>369150.75040366122</v>
      </c>
      <c r="P180" s="90">
        <v>369150.75040366122</v>
      </c>
      <c r="Q180" s="193"/>
      <c r="R180" s="193"/>
      <c r="S180" s="194"/>
      <c r="T180" s="194"/>
      <c r="U180" s="446"/>
    </row>
    <row r="181" spans="1:21" s="258" customFormat="1" x14ac:dyDescent="0.25">
      <c r="A181" s="193">
        <v>561</v>
      </c>
      <c r="B181" s="274" t="s">
        <v>182</v>
      </c>
      <c r="C181" s="443">
        <v>1364</v>
      </c>
      <c r="D181" s="436">
        <v>0</v>
      </c>
      <c r="E181" s="299">
        <v>0</v>
      </c>
      <c r="F181" s="299">
        <v>0</v>
      </c>
      <c r="G181" s="319">
        <v>0</v>
      </c>
      <c r="H181" s="18">
        <v>449</v>
      </c>
      <c r="I181" s="18">
        <v>545</v>
      </c>
      <c r="J181" s="319">
        <v>0.8238532110091743</v>
      </c>
      <c r="K181" s="444">
        <v>0.43415836358546245</v>
      </c>
      <c r="L181" s="193"/>
      <c r="M181" s="443">
        <v>0</v>
      </c>
      <c r="N181" s="247">
        <v>0</v>
      </c>
      <c r="O181" s="247">
        <v>38764.888839135157</v>
      </c>
      <c r="P181" s="90">
        <v>38764.888839135157</v>
      </c>
      <c r="Q181" s="193"/>
      <c r="R181" s="193"/>
      <c r="S181" s="194"/>
      <c r="T181" s="194"/>
      <c r="U181" s="446"/>
    </row>
    <row r="182" spans="1:21" s="258" customFormat="1" x14ac:dyDescent="0.25">
      <c r="A182" s="193">
        <v>562</v>
      </c>
      <c r="B182" s="274" t="s">
        <v>183</v>
      </c>
      <c r="C182" s="443">
        <v>9221</v>
      </c>
      <c r="D182" s="436">
        <v>0</v>
      </c>
      <c r="E182" s="299">
        <v>0</v>
      </c>
      <c r="F182" s="299">
        <v>1</v>
      </c>
      <c r="G182" s="319">
        <v>1.0844810758052273E-4</v>
      </c>
      <c r="H182" s="18">
        <v>2684</v>
      </c>
      <c r="I182" s="18">
        <v>3480</v>
      </c>
      <c r="J182" s="319">
        <v>0.77126436781609198</v>
      </c>
      <c r="K182" s="444">
        <v>0.38156952039238012</v>
      </c>
      <c r="L182" s="193"/>
      <c r="M182" s="443">
        <v>0</v>
      </c>
      <c r="N182" s="247">
        <v>0</v>
      </c>
      <c r="O182" s="247">
        <v>230317.90376184642</v>
      </c>
      <c r="P182" s="90">
        <v>230317.90376184642</v>
      </c>
      <c r="Q182" s="193"/>
      <c r="R182" s="193"/>
      <c r="S182" s="194"/>
      <c r="T182" s="194"/>
      <c r="U182" s="446"/>
    </row>
    <row r="183" spans="1:21" s="258" customFormat="1" x14ac:dyDescent="0.25">
      <c r="A183" s="193">
        <v>563</v>
      </c>
      <c r="B183" s="274" t="s">
        <v>184</v>
      </c>
      <c r="C183" s="443">
        <v>7430</v>
      </c>
      <c r="D183" s="436">
        <v>0</v>
      </c>
      <c r="E183" s="299">
        <v>0</v>
      </c>
      <c r="F183" s="299">
        <v>0</v>
      </c>
      <c r="G183" s="319">
        <v>0</v>
      </c>
      <c r="H183" s="18">
        <v>2977</v>
      </c>
      <c r="I183" s="18">
        <v>2778</v>
      </c>
      <c r="J183" s="319">
        <v>1.0716342692584593</v>
      </c>
      <c r="K183" s="444">
        <v>0.68193942183474743</v>
      </c>
      <c r="L183" s="193"/>
      <c r="M183" s="443">
        <v>0</v>
      </c>
      <c r="N183" s="247">
        <v>0</v>
      </c>
      <c r="O183" s="247">
        <v>331673.37633103807</v>
      </c>
      <c r="P183" s="90">
        <v>331673.37633103807</v>
      </c>
      <c r="Q183" s="193"/>
      <c r="R183" s="193"/>
      <c r="S183" s="194"/>
      <c r="T183" s="194"/>
      <c r="U183" s="446"/>
    </row>
    <row r="184" spans="1:21" s="258" customFormat="1" x14ac:dyDescent="0.25">
      <c r="A184" s="193">
        <v>564</v>
      </c>
      <c r="B184" s="274" t="s">
        <v>185</v>
      </c>
      <c r="C184" s="443">
        <v>203567</v>
      </c>
      <c r="D184" s="436">
        <v>0</v>
      </c>
      <c r="E184" s="299">
        <v>0</v>
      </c>
      <c r="F184" s="299">
        <v>142</v>
      </c>
      <c r="G184" s="319">
        <v>6.9755903461759519E-4</v>
      </c>
      <c r="H184" s="18">
        <v>87979</v>
      </c>
      <c r="I184" s="18">
        <v>84168</v>
      </c>
      <c r="J184" s="319">
        <v>1.0452784906377721</v>
      </c>
      <c r="K184" s="444">
        <v>0.65558364321406026</v>
      </c>
      <c r="L184" s="193"/>
      <c r="M184" s="443">
        <v>0</v>
      </c>
      <c r="N184" s="247">
        <v>0</v>
      </c>
      <c r="O184" s="247">
        <v>8735977.0973093305</v>
      </c>
      <c r="P184" s="90">
        <v>8735977.0973093305</v>
      </c>
      <c r="Q184" s="193"/>
      <c r="R184" s="193"/>
      <c r="S184" s="194"/>
      <c r="T184" s="194"/>
      <c r="U184" s="446"/>
    </row>
    <row r="185" spans="1:21" s="258" customFormat="1" x14ac:dyDescent="0.25">
      <c r="A185" s="193">
        <v>576</v>
      </c>
      <c r="B185" s="274" t="s">
        <v>186</v>
      </c>
      <c r="C185" s="443">
        <v>2963</v>
      </c>
      <c r="D185" s="436">
        <v>0.41253333333333331</v>
      </c>
      <c r="E185" s="299">
        <v>0</v>
      </c>
      <c r="F185" s="299">
        <v>0</v>
      </c>
      <c r="G185" s="319">
        <v>0</v>
      </c>
      <c r="H185" s="18">
        <v>753</v>
      </c>
      <c r="I185" s="18">
        <v>1006</v>
      </c>
      <c r="J185" s="319">
        <v>0.74850894632206755</v>
      </c>
      <c r="K185" s="444">
        <v>0.35881409889835569</v>
      </c>
      <c r="L185" s="193"/>
      <c r="M185" s="443">
        <v>263657.93271999998</v>
      </c>
      <c r="N185" s="247">
        <v>0</v>
      </c>
      <c r="O185" s="247">
        <v>69594.857817845303</v>
      </c>
      <c r="P185" s="90">
        <v>333252.79053784529</v>
      </c>
      <c r="Q185" s="193"/>
      <c r="R185" s="193"/>
      <c r="S185" s="194"/>
      <c r="T185" s="194"/>
      <c r="U185" s="446"/>
    </row>
    <row r="186" spans="1:21" s="258" customFormat="1" x14ac:dyDescent="0.25">
      <c r="A186" s="193">
        <v>577</v>
      </c>
      <c r="B186" s="274" t="s">
        <v>187</v>
      </c>
      <c r="C186" s="443">
        <v>10832</v>
      </c>
      <c r="D186" s="436">
        <v>0</v>
      </c>
      <c r="E186" s="299">
        <v>0</v>
      </c>
      <c r="F186" s="299">
        <v>1</v>
      </c>
      <c r="G186" s="319">
        <v>9.2319054652880361E-5</v>
      </c>
      <c r="H186" s="18">
        <v>3154</v>
      </c>
      <c r="I186" s="18">
        <v>4700</v>
      </c>
      <c r="J186" s="319">
        <v>0.671063829787234</v>
      </c>
      <c r="K186" s="444">
        <v>0.28136898236352215</v>
      </c>
      <c r="L186" s="193"/>
      <c r="M186" s="443">
        <v>0</v>
      </c>
      <c r="N186" s="247">
        <v>0</v>
      </c>
      <c r="O186" s="247">
        <v>199508.255958311</v>
      </c>
      <c r="P186" s="90">
        <v>199508.255958311</v>
      </c>
      <c r="Q186" s="193"/>
      <c r="R186" s="193"/>
      <c r="S186" s="194"/>
      <c r="T186" s="194"/>
      <c r="U186" s="446"/>
    </row>
    <row r="187" spans="1:21" s="258" customFormat="1" x14ac:dyDescent="0.25">
      <c r="A187" s="193">
        <v>578</v>
      </c>
      <c r="B187" s="274" t="s">
        <v>188</v>
      </c>
      <c r="C187" s="443">
        <v>3336</v>
      </c>
      <c r="D187" s="436">
        <v>8.9366666666666664E-2</v>
      </c>
      <c r="E187" s="299">
        <v>0</v>
      </c>
      <c r="F187" s="299">
        <v>0</v>
      </c>
      <c r="G187" s="319">
        <v>0</v>
      </c>
      <c r="H187" s="18">
        <v>923</v>
      </c>
      <c r="I187" s="18">
        <v>1101</v>
      </c>
      <c r="J187" s="319">
        <v>0.83832879200726618</v>
      </c>
      <c r="K187" s="444">
        <v>0.44863394458355432</v>
      </c>
      <c r="L187" s="193"/>
      <c r="M187" s="443">
        <v>64306.037040000003</v>
      </c>
      <c r="N187" s="247">
        <v>0</v>
      </c>
      <c r="O187" s="247">
        <v>97970.240249498049</v>
      </c>
      <c r="P187" s="90">
        <v>162276.27728949804</v>
      </c>
      <c r="Q187" s="193"/>
      <c r="R187" s="193"/>
      <c r="S187" s="194"/>
      <c r="T187" s="194"/>
      <c r="U187" s="446"/>
    </row>
    <row r="188" spans="1:21" s="258" customFormat="1" x14ac:dyDescent="0.25">
      <c r="A188" s="193">
        <v>580</v>
      </c>
      <c r="B188" s="274" t="s">
        <v>189</v>
      </c>
      <c r="C188" s="443">
        <v>4842</v>
      </c>
      <c r="D188" s="436">
        <v>0.60911666666666664</v>
      </c>
      <c r="E188" s="299">
        <v>0</v>
      </c>
      <c r="F188" s="299">
        <v>0</v>
      </c>
      <c r="G188" s="319">
        <v>0</v>
      </c>
      <c r="H188" s="18">
        <v>1374</v>
      </c>
      <c r="I188" s="18">
        <v>1667</v>
      </c>
      <c r="J188" s="319">
        <v>0.82423515296940608</v>
      </c>
      <c r="K188" s="444">
        <v>0.43454030554569423</v>
      </c>
      <c r="L188" s="193"/>
      <c r="M188" s="443">
        <v>636173.26352999988</v>
      </c>
      <c r="N188" s="247">
        <v>0</v>
      </c>
      <c r="O188" s="247">
        <v>137730.73067774434</v>
      </c>
      <c r="P188" s="90">
        <v>773903.99420774425</v>
      </c>
      <c r="Q188" s="193"/>
      <c r="R188" s="193"/>
      <c r="S188" s="194"/>
      <c r="T188" s="194"/>
      <c r="U188" s="446"/>
    </row>
    <row r="189" spans="1:21" s="258" customFormat="1" x14ac:dyDescent="0.25">
      <c r="A189" s="193">
        <v>581</v>
      </c>
      <c r="B189" s="274" t="s">
        <v>190</v>
      </c>
      <c r="C189" s="443">
        <v>6469</v>
      </c>
      <c r="D189" s="436">
        <v>0.29443333333333332</v>
      </c>
      <c r="E189" s="299">
        <v>0</v>
      </c>
      <c r="F189" s="299">
        <v>0</v>
      </c>
      <c r="G189" s="319">
        <v>0</v>
      </c>
      <c r="H189" s="18">
        <v>2398</v>
      </c>
      <c r="I189" s="18">
        <v>2350</v>
      </c>
      <c r="J189" s="319">
        <v>1.0204255319148936</v>
      </c>
      <c r="K189" s="444">
        <v>0.63073068449118175</v>
      </c>
      <c r="L189" s="193"/>
      <c r="M189" s="443">
        <v>410841.46762999997</v>
      </c>
      <c r="N189" s="247">
        <v>0</v>
      </c>
      <c r="O189" s="247">
        <v>267089.68239534233</v>
      </c>
      <c r="P189" s="90">
        <v>677931.15002534236</v>
      </c>
      <c r="Q189" s="193"/>
      <c r="R189" s="193"/>
      <c r="S189" s="194"/>
      <c r="T189" s="194"/>
      <c r="U189" s="446"/>
    </row>
    <row r="190" spans="1:21" s="258" customFormat="1" x14ac:dyDescent="0.25">
      <c r="A190" s="193">
        <v>583</v>
      </c>
      <c r="B190" s="274" t="s">
        <v>191</v>
      </c>
      <c r="C190" s="443">
        <v>954</v>
      </c>
      <c r="D190" s="436">
        <v>1.6877</v>
      </c>
      <c r="E190" s="299">
        <v>0</v>
      </c>
      <c r="F190" s="299">
        <v>0</v>
      </c>
      <c r="G190" s="319">
        <v>0</v>
      </c>
      <c r="H190" s="18">
        <v>369</v>
      </c>
      <c r="I190" s="18">
        <v>351</v>
      </c>
      <c r="J190" s="319">
        <v>1.0512820512820513</v>
      </c>
      <c r="K190" s="444">
        <v>0.66158720385833947</v>
      </c>
      <c r="L190" s="193"/>
      <c r="M190" s="443">
        <v>1041873.5791800001</v>
      </c>
      <c r="N190" s="247">
        <v>0</v>
      </c>
      <c r="O190" s="247">
        <v>41315.353439796818</v>
      </c>
      <c r="P190" s="90">
        <v>1083188.9326197968</v>
      </c>
      <c r="Q190" s="193"/>
      <c r="R190" s="193"/>
      <c r="S190" s="194"/>
      <c r="T190" s="194"/>
      <c r="U190" s="446"/>
    </row>
    <row r="191" spans="1:21" s="258" customFormat="1" x14ac:dyDescent="0.25">
      <c r="A191" s="193">
        <v>584</v>
      </c>
      <c r="B191" s="274" t="s">
        <v>192</v>
      </c>
      <c r="C191" s="443">
        <v>2825</v>
      </c>
      <c r="D191" s="436">
        <v>1.0020833333333334</v>
      </c>
      <c r="E191" s="299">
        <v>0</v>
      </c>
      <c r="F191" s="299">
        <v>0</v>
      </c>
      <c r="G191" s="319">
        <v>0</v>
      </c>
      <c r="H191" s="18">
        <v>878</v>
      </c>
      <c r="I191" s="18">
        <v>950</v>
      </c>
      <c r="J191" s="319">
        <v>0.92421052631578948</v>
      </c>
      <c r="K191" s="444">
        <v>0.53451567889207763</v>
      </c>
      <c r="L191" s="193"/>
      <c r="M191" s="443">
        <v>915932.9765625</v>
      </c>
      <c r="N191" s="247">
        <v>0</v>
      </c>
      <c r="O191" s="247">
        <v>98845.044661278007</v>
      </c>
      <c r="P191" s="90">
        <v>1014778.021223778</v>
      </c>
      <c r="Q191" s="193"/>
      <c r="R191" s="193"/>
      <c r="S191" s="194"/>
      <c r="T191" s="194"/>
      <c r="U191" s="446"/>
    </row>
    <row r="192" spans="1:21" s="258" customFormat="1" x14ac:dyDescent="0.25">
      <c r="A192" s="193">
        <v>588</v>
      </c>
      <c r="B192" s="274" t="s">
        <v>193</v>
      </c>
      <c r="C192" s="443">
        <v>1713</v>
      </c>
      <c r="D192" s="436">
        <v>0.26866666666666666</v>
      </c>
      <c r="E192" s="299">
        <v>0</v>
      </c>
      <c r="F192" s="299">
        <v>0</v>
      </c>
      <c r="G192" s="319">
        <v>0</v>
      </c>
      <c r="H192" s="18">
        <v>637</v>
      </c>
      <c r="I192" s="18">
        <v>595</v>
      </c>
      <c r="J192" s="319">
        <v>1.0705882352941176</v>
      </c>
      <c r="K192" s="444">
        <v>0.68089338787040576</v>
      </c>
      <c r="L192" s="193"/>
      <c r="M192" s="443">
        <v>99270.748200000002</v>
      </c>
      <c r="N192" s="247">
        <v>0</v>
      </c>
      <c r="O192" s="247">
        <v>76350.604644204446</v>
      </c>
      <c r="P192" s="90">
        <v>175621.35284420446</v>
      </c>
      <c r="Q192" s="193"/>
      <c r="R192" s="193"/>
      <c r="S192" s="194"/>
      <c r="T192" s="194"/>
      <c r="U192" s="446"/>
    </row>
    <row r="193" spans="1:21" s="258" customFormat="1" x14ac:dyDescent="0.25">
      <c r="A193" s="193">
        <v>592</v>
      </c>
      <c r="B193" s="274" t="s">
        <v>194</v>
      </c>
      <c r="C193" s="443">
        <v>3900</v>
      </c>
      <c r="D193" s="436">
        <v>0</v>
      </c>
      <c r="E193" s="299">
        <v>0</v>
      </c>
      <c r="F193" s="299">
        <v>1</v>
      </c>
      <c r="G193" s="319">
        <v>2.5641025641025641E-4</v>
      </c>
      <c r="H193" s="18">
        <v>869</v>
      </c>
      <c r="I193" s="18">
        <v>1518</v>
      </c>
      <c r="J193" s="319">
        <v>0.57246376811594202</v>
      </c>
      <c r="K193" s="444">
        <v>0.18276892069223016</v>
      </c>
      <c r="L193" s="193"/>
      <c r="M193" s="443">
        <v>0</v>
      </c>
      <c r="N193" s="247">
        <v>0</v>
      </c>
      <c r="O193" s="247">
        <v>46659.808839202204</v>
      </c>
      <c r="P193" s="90">
        <v>46659.808839202204</v>
      </c>
      <c r="Q193" s="193"/>
      <c r="R193" s="193"/>
      <c r="S193" s="194"/>
      <c r="T193" s="194"/>
      <c r="U193" s="446"/>
    </row>
    <row r="194" spans="1:21" s="258" customFormat="1" x14ac:dyDescent="0.25">
      <c r="A194" s="193">
        <v>593</v>
      </c>
      <c r="B194" s="274" t="s">
        <v>195</v>
      </c>
      <c r="C194" s="443">
        <v>17933</v>
      </c>
      <c r="D194" s="436">
        <v>0</v>
      </c>
      <c r="E194" s="299">
        <v>0</v>
      </c>
      <c r="F194" s="299">
        <v>0</v>
      </c>
      <c r="G194" s="319">
        <v>0</v>
      </c>
      <c r="H194" s="18">
        <v>6742</v>
      </c>
      <c r="I194" s="18">
        <v>6631</v>
      </c>
      <c r="J194" s="319">
        <v>1.0167395566279596</v>
      </c>
      <c r="K194" s="444">
        <v>0.62704470920424771</v>
      </c>
      <c r="L194" s="193"/>
      <c r="M194" s="443">
        <v>0</v>
      </c>
      <c r="N194" s="247">
        <v>0</v>
      </c>
      <c r="O194" s="247">
        <v>736084.13473465876</v>
      </c>
      <c r="P194" s="90">
        <v>736084.13473465876</v>
      </c>
      <c r="Q194" s="193"/>
      <c r="R194" s="193"/>
      <c r="S194" s="194"/>
      <c r="T194" s="194"/>
      <c r="U194" s="446"/>
    </row>
    <row r="195" spans="1:21" s="258" customFormat="1" x14ac:dyDescent="0.25">
      <c r="A195" s="193">
        <v>595</v>
      </c>
      <c r="B195" s="274" t="s">
        <v>196</v>
      </c>
      <c r="C195" s="443">
        <v>4498</v>
      </c>
      <c r="D195" s="436">
        <v>0.48793333333333333</v>
      </c>
      <c r="E195" s="299">
        <v>0</v>
      </c>
      <c r="F195" s="299">
        <v>0</v>
      </c>
      <c r="G195" s="319">
        <v>0</v>
      </c>
      <c r="H195" s="18">
        <v>1267</v>
      </c>
      <c r="I195" s="18">
        <v>1491</v>
      </c>
      <c r="J195" s="319">
        <v>0.84976525821596249</v>
      </c>
      <c r="K195" s="444">
        <v>0.46007041079225064</v>
      </c>
      <c r="L195" s="193"/>
      <c r="M195" s="443">
        <v>473401.99555999995</v>
      </c>
      <c r="N195" s="247">
        <v>0</v>
      </c>
      <c r="O195" s="247">
        <v>135462.70848889233</v>
      </c>
      <c r="P195" s="90">
        <v>608864.70404889225</v>
      </c>
      <c r="Q195" s="193"/>
      <c r="R195" s="193"/>
      <c r="S195" s="194"/>
      <c r="T195" s="194"/>
      <c r="U195" s="446"/>
    </row>
    <row r="196" spans="1:21" s="258" customFormat="1" x14ac:dyDescent="0.25">
      <c r="A196" s="193">
        <v>598</v>
      </c>
      <c r="B196" s="274" t="s">
        <v>197</v>
      </c>
      <c r="C196" s="443">
        <v>19278</v>
      </c>
      <c r="D196" s="436">
        <v>0</v>
      </c>
      <c r="E196" s="299">
        <v>0</v>
      </c>
      <c r="F196" s="299">
        <v>2</v>
      </c>
      <c r="G196" s="319">
        <v>1.0374520178441747E-4</v>
      </c>
      <c r="H196" s="18">
        <v>10656</v>
      </c>
      <c r="I196" s="18">
        <v>8009</v>
      </c>
      <c r="J196" s="319">
        <v>1.3305031839180921</v>
      </c>
      <c r="K196" s="444">
        <v>0.94080833649438023</v>
      </c>
      <c r="L196" s="193"/>
      <c r="M196" s="443">
        <v>0</v>
      </c>
      <c r="N196" s="247">
        <v>0</v>
      </c>
      <c r="O196" s="247">
        <v>1187241.6776420448</v>
      </c>
      <c r="P196" s="90">
        <v>1187241.6776420448</v>
      </c>
      <c r="Q196" s="193"/>
      <c r="R196" s="193"/>
      <c r="S196" s="194"/>
      <c r="T196" s="194"/>
      <c r="U196" s="446"/>
    </row>
    <row r="197" spans="1:21" s="258" customFormat="1" x14ac:dyDescent="0.25">
      <c r="A197" s="193">
        <v>599</v>
      </c>
      <c r="B197" s="274" t="s">
        <v>198</v>
      </c>
      <c r="C197" s="443">
        <v>11016</v>
      </c>
      <c r="D197" s="436">
        <v>0</v>
      </c>
      <c r="E197" s="299">
        <v>0</v>
      </c>
      <c r="F197" s="299">
        <v>0</v>
      </c>
      <c r="G197" s="319">
        <v>0</v>
      </c>
      <c r="H197" s="18">
        <v>4417</v>
      </c>
      <c r="I197" s="18">
        <v>5029</v>
      </c>
      <c r="J197" s="319">
        <v>0.87830582620799369</v>
      </c>
      <c r="K197" s="444">
        <v>0.48861097878428184</v>
      </c>
      <c r="L197" s="193"/>
      <c r="M197" s="443">
        <v>0</v>
      </c>
      <c r="N197" s="247">
        <v>0</v>
      </c>
      <c r="O197" s="247">
        <v>352340.97297814948</v>
      </c>
      <c r="P197" s="90">
        <v>352340.97297814948</v>
      </c>
      <c r="Q197" s="193"/>
      <c r="R197" s="193"/>
      <c r="S197" s="194"/>
      <c r="T197" s="194"/>
      <c r="U197" s="446"/>
    </row>
    <row r="198" spans="1:21" s="258" customFormat="1" x14ac:dyDescent="0.25">
      <c r="A198" s="193">
        <v>601</v>
      </c>
      <c r="B198" s="274" t="s">
        <v>200</v>
      </c>
      <c r="C198" s="443">
        <v>4053</v>
      </c>
      <c r="D198" s="436">
        <v>1.1069833333333334</v>
      </c>
      <c r="E198" s="299">
        <v>0</v>
      </c>
      <c r="F198" s="299">
        <v>0</v>
      </c>
      <c r="G198" s="319">
        <v>0</v>
      </c>
      <c r="H198" s="18">
        <v>1413</v>
      </c>
      <c r="I198" s="18">
        <v>1466</v>
      </c>
      <c r="J198" s="319">
        <v>0.96384720327421558</v>
      </c>
      <c r="K198" s="444">
        <v>0.57415235585050373</v>
      </c>
      <c r="L198" s="193"/>
      <c r="M198" s="443">
        <v>1451640.5462475</v>
      </c>
      <c r="N198" s="247">
        <v>0</v>
      </c>
      <c r="O198" s="247">
        <v>152328.00555623649</v>
      </c>
      <c r="P198" s="90">
        <v>1603968.5518037365</v>
      </c>
      <c r="Q198" s="193"/>
      <c r="R198" s="193"/>
      <c r="S198" s="194"/>
      <c r="T198" s="194"/>
      <c r="U198" s="446"/>
    </row>
    <row r="199" spans="1:21" s="258" customFormat="1" x14ac:dyDescent="0.25">
      <c r="A199" s="193">
        <v>604</v>
      </c>
      <c r="B199" s="274" t="s">
        <v>201</v>
      </c>
      <c r="C199" s="443">
        <v>19368</v>
      </c>
      <c r="D199" s="436">
        <v>0</v>
      </c>
      <c r="E199" s="299">
        <v>0</v>
      </c>
      <c r="F199" s="299">
        <v>1</v>
      </c>
      <c r="G199" s="319">
        <v>5.1631557207765389E-5</v>
      </c>
      <c r="H199" s="18">
        <v>7364</v>
      </c>
      <c r="I199" s="18">
        <v>8764</v>
      </c>
      <c r="J199" s="319">
        <v>0.84025559105431313</v>
      </c>
      <c r="K199" s="444">
        <v>0.45056074363060128</v>
      </c>
      <c r="L199" s="193"/>
      <c r="M199" s="443">
        <v>0</v>
      </c>
      <c r="N199" s="247">
        <v>0</v>
      </c>
      <c r="O199" s="247">
        <v>571234.10319344979</v>
      </c>
      <c r="P199" s="90">
        <v>571234.10319344979</v>
      </c>
      <c r="Q199" s="193"/>
      <c r="R199" s="193"/>
      <c r="S199" s="194"/>
      <c r="T199" s="194"/>
      <c r="U199" s="446"/>
    </row>
    <row r="200" spans="1:21" s="258" customFormat="1" x14ac:dyDescent="0.25">
      <c r="A200" s="193">
        <v>607</v>
      </c>
      <c r="B200" s="274" t="s">
        <v>202</v>
      </c>
      <c r="C200" s="443">
        <v>4307</v>
      </c>
      <c r="D200" s="436">
        <v>0</v>
      </c>
      <c r="E200" s="299">
        <v>0</v>
      </c>
      <c r="F200" s="299">
        <v>0</v>
      </c>
      <c r="G200" s="319">
        <v>0</v>
      </c>
      <c r="H200" s="18">
        <v>1212</v>
      </c>
      <c r="I200" s="18">
        <v>1512</v>
      </c>
      <c r="J200" s="319">
        <v>0.80158730158730163</v>
      </c>
      <c r="K200" s="444">
        <v>0.41189245416358977</v>
      </c>
      <c r="L200" s="193"/>
      <c r="M200" s="443">
        <v>0</v>
      </c>
      <c r="N200" s="247">
        <v>0</v>
      </c>
      <c r="O200" s="247">
        <v>116127.40157340576</v>
      </c>
      <c r="P200" s="90">
        <v>116127.40157340576</v>
      </c>
      <c r="Q200" s="193"/>
      <c r="R200" s="193"/>
      <c r="S200" s="194"/>
      <c r="T200" s="194"/>
      <c r="U200" s="446"/>
    </row>
    <row r="201" spans="1:21" s="258" customFormat="1" x14ac:dyDescent="0.25">
      <c r="A201" s="193">
        <v>608</v>
      </c>
      <c r="B201" s="274" t="s">
        <v>203</v>
      </c>
      <c r="C201" s="443">
        <v>2146</v>
      </c>
      <c r="D201" s="436">
        <v>0</v>
      </c>
      <c r="E201" s="299">
        <v>0</v>
      </c>
      <c r="F201" s="299">
        <v>0</v>
      </c>
      <c r="G201" s="319">
        <v>0</v>
      </c>
      <c r="H201" s="18">
        <v>563</v>
      </c>
      <c r="I201" s="18">
        <v>779</v>
      </c>
      <c r="J201" s="319">
        <v>0.7227214377406932</v>
      </c>
      <c r="K201" s="444">
        <v>0.33302659031698134</v>
      </c>
      <c r="L201" s="193"/>
      <c r="M201" s="443">
        <v>0</v>
      </c>
      <c r="N201" s="247">
        <v>0</v>
      </c>
      <c r="O201" s="247">
        <v>46782.62961221303</v>
      </c>
      <c r="P201" s="90">
        <v>46782.62961221303</v>
      </c>
      <c r="Q201" s="193"/>
      <c r="R201" s="193"/>
      <c r="S201" s="194"/>
      <c r="T201" s="194"/>
      <c r="U201" s="446"/>
    </row>
    <row r="202" spans="1:21" s="258" customFormat="1" x14ac:dyDescent="0.25">
      <c r="A202" s="193">
        <v>609</v>
      </c>
      <c r="B202" s="274" t="s">
        <v>204</v>
      </c>
      <c r="C202" s="443">
        <v>84403</v>
      </c>
      <c r="D202" s="436">
        <v>0</v>
      </c>
      <c r="E202" s="299">
        <v>0</v>
      </c>
      <c r="F202" s="299">
        <v>1</v>
      </c>
      <c r="G202" s="319">
        <v>1.1847920097626861E-5</v>
      </c>
      <c r="H202" s="18">
        <v>34842</v>
      </c>
      <c r="I202" s="18">
        <v>33395</v>
      </c>
      <c r="J202" s="319">
        <v>1.0433298397963766</v>
      </c>
      <c r="K202" s="444">
        <v>0.65363499237266476</v>
      </c>
      <c r="L202" s="193"/>
      <c r="M202" s="443">
        <v>0</v>
      </c>
      <c r="N202" s="247">
        <v>0</v>
      </c>
      <c r="O202" s="247">
        <v>3611346.653940117</v>
      </c>
      <c r="P202" s="90">
        <v>3611346.653940117</v>
      </c>
      <c r="Q202" s="193"/>
      <c r="R202" s="193"/>
      <c r="S202" s="194"/>
      <c r="T202" s="194"/>
      <c r="U202" s="446"/>
    </row>
    <row r="203" spans="1:21" s="258" customFormat="1" x14ac:dyDescent="0.25">
      <c r="A203" s="193">
        <v>611</v>
      </c>
      <c r="B203" s="274" t="s">
        <v>205</v>
      </c>
      <c r="C203" s="443">
        <v>5068</v>
      </c>
      <c r="D203" s="436">
        <v>0</v>
      </c>
      <c r="E203" s="299">
        <v>0</v>
      </c>
      <c r="F203" s="299">
        <v>0</v>
      </c>
      <c r="G203" s="319">
        <v>0</v>
      </c>
      <c r="H203" s="18">
        <v>1051</v>
      </c>
      <c r="I203" s="18">
        <v>2414</v>
      </c>
      <c r="J203" s="319">
        <v>0.43537696768848383</v>
      </c>
      <c r="K203" s="444">
        <v>4.5682120264771975E-2</v>
      </c>
      <c r="L203" s="193"/>
      <c r="M203" s="443">
        <v>0</v>
      </c>
      <c r="N203" s="247">
        <v>0</v>
      </c>
      <c r="O203" s="247">
        <v>15155.101870952039</v>
      </c>
      <c r="P203" s="90">
        <v>15155.101870952039</v>
      </c>
      <c r="Q203" s="193"/>
      <c r="R203" s="193"/>
      <c r="S203" s="194"/>
      <c r="T203" s="194"/>
      <c r="U203" s="446"/>
    </row>
    <row r="204" spans="1:21" s="258" customFormat="1" x14ac:dyDescent="0.25">
      <c r="A204" s="193">
        <v>614</v>
      </c>
      <c r="B204" s="274" t="s">
        <v>206</v>
      </c>
      <c r="C204" s="443">
        <v>3237</v>
      </c>
      <c r="D204" s="436">
        <v>1.5309166666666667</v>
      </c>
      <c r="E204" s="299">
        <v>0</v>
      </c>
      <c r="F204" s="299">
        <v>0</v>
      </c>
      <c r="G204" s="319">
        <v>0</v>
      </c>
      <c r="H204" s="18">
        <v>914</v>
      </c>
      <c r="I204" s="18">
        <v>1024</v>
      </c>
      <c r="J204" s="319">
        <v>0.892578125</v>
      </c>
      <c r="K204" s="444">
        <v>0.50288327757628815</v>
      </c>
      <c r="L204" s="193"/>
      <c r="M204" s="443">
        <v>3206754.0384750003</v>
      </c>
      <c r="N204" s="247">
        <v>0</v>
      </c>
      <c r="O204" s="247">
        <v>106557.95927641554</v>
      </c>
      <c r="P204" s="90">
        <v>3313311.9977514157</v>
      </c>
      <c r="Q204" s="193"/>
      <c r="R204" s="193"/>
      <c r="S204" s="194"/>
      <c r="T204" s="194"/>
      <c r="U204" s="446"/>
    </row>
    <row r="205" spans="1:21" s="258" customFormat="1" x14ac:dyDescent="0.25">
      <c r="A205" s="193">
        <v>615</v>
      </c>
      <c r="B205" s="274" t="s">
        <v>207</v>
      </c>
      <c r="C205" s="443">
        <v>7990</v>
      </c>
      <c r="D205" s="436">
        <v>1.4268999999999998</v>
      </c>
      <c r="E205" s="299">
        <v>0</v>
      </c>
      <c r="F205" s="299">
        <v>3</v>
      </c>
      <c r="G205" s="319">
        <v>3.7546933667083853E-4</v>
      </c>
      <c r="H205" s="18">
        <v>2517</v>
      </c>
      <c r="I205" s="18">
        <v>2529</v>
      </c>
      <c r="J205" s="319">
        <v>0.99525504151838673</v>
      </c>
      <c r="K205" s="444">
        <v>0.60556019409467488</v>
      </c>
      <c r="L205" s="193"/>
      <c r="M205" s="443">
        <v>3688771.2250499991</v>
      </c>
      <c r="N205" s="247">
        <v>0</v>
      </c>
      <c r="O205" s="247">
        <v>316723.36274044495</v>
      </c>
      <c r="P205" s="90">
        <v>4005494.587790444</v>
      </c>
      <c r="Q205" s="193"/>
      <c r="R205" s="193"/>
      <c r="S205" s="194"/>
      <c r="T205" s="194"/>
      <c r="U205" s="446"/>
    </row>
    <row r="206" spans="1:21" s="258" customFormat="1" x14ac:dyDescent="0.25">
      <c r="A206" s="193">
        <v>616</v>
      </c>
      <c r="B206" s="274" t="s">
        <v>208</v>
      </c>
      <c r="C206" s="443">
        <v>1899</v>
      </c>
      <c r="D206" s="436">
        <v>0</v>
      </c>
      <c r="E206" s="299">
        <v>0</v>
      </c>
      <c r="F206" s="299">
        <v>0</v>
      </c>
      <c r="G206" s="319">
        <v>0</v>
      </c>
      <c r="H206" s="18">
        <v>497</v>
      </c>
      <c r="I206" s="18">
        <v>820</v>
      </c>
      <c r="J206" s="319">
        <v>0.60609756097560974</v>
      </c>
      <c r="K206" s="444">
        <v>0.21640271355189789</v>
      </c>
      <c r="L206" s="193"/>
      <c r="M206" s="443">
        <v>0</v>
      </c>
      <c r="N206" s="247">
        <v>0</v>
      </c>
      <c r="O206" s="247">
        <v>26900.705373674638</v>
      </c>
      <c r="P206" s="90">
        <v>26900.705373674638</v>
      </c>
      <c r="Q206" s="193"/>
      <c r="R206" s="193"/>
      <c r="S206" s="194"/>
      <c r="T206" s="194"/>
      <c r="U206" s="446"/>
    </row>
    <row r="207" spans="1:21" s="258" customFormat="1" x14ac:dyDescent="0.25">
      <c r="A207" s="193">
        <v>619</v>
      </c>
      <c r="B207" s="274" t="s">
        <v>209</v>
      </c>
      <c r="C207" s="443">
        <v>2896</v>
      </c>
      <c r="D207" s="436">
        <v>0</v>
      </c>
      <c r="E207" s="299">
        <v>0</v>
      </c>
      <c r="F207" s="299">
        <v>0</v>
      </c>
      <c r="G207" s="319">
        <v>0</v>
      </c>
      <c r="H207" s="18">
        <v>895</v>
      </c>
      <c r="I207" s="18">
        <v>1070</v>
      </c>
      <c r="J207" s="319">
        <v>0.83644859813084116</v>
      </c>
      <c r="K207" s="444">
        <v>0.4467537507071293</v>
      </c>
      <c r="L207" s="193"/>
      <c r="M207" s="443">
        <v>0</v>
      </c>
      <c r="N207" s="247">
        <v>0</v>
      </c>
      <c r="O207" s="247">
        <v>84692.073509652022</v>
      </c>
      <c r="P207" s="90">
        <v>84692.073509652022</v>
      </c>
      <c r="Q207" s="193"/>
      <c r="R207" s="193"/>
      <c r="S207" s="194"/>
      <c r="T207" s="194"/>
      <c r="U207" s="446"/>
    </row>
    <row r="208" spans="1:21" s="258" customFormat="1" x14ac:dyDescent="0.25">
      <c r="A208" s="193">
        <v>620</v>
      </c>
      <c r="B208" s="274" t="s">
        <v>210</v>
      </c>
      <c r="C208" s="443">
        <v>2597</v>
      </c>
      <c r="D208" s="436">
        <v>1.6873</v>
      </c>
      <c r="E208" s="299">
        <v>0</v>
      </c>
      <c r="F208" s="299">
        <v>0</v>
      </c>
      <c r="G208" s="319">
        <v>0</v>
      </c>
      <c r="H208" s="18">
        <v>740</v>
      </c>
      <c r="I208" s="18">
        <v>793</v>
      </c>
      <c r="J208" s="319">
        <v>0.93316519546027743</v>
      </c>
      <c r="K208" s="444">
        <v>0.54347034803656558</v>
      </c>
      <c r="L208" s="193"/>
      <c r="M208" s="443">
        <v>2835539.2025099997</v>
      </c>
      <c r="N208" s="247">
        <v>0</v>
      </c>
      <c r="O208" s="247">
        <v>92389.752647483881</v>
      </c>
      <c r="P208" s="90">
        <v>2927928.9551574835</v>
      </c>
      <c r="Q208" s="193"/>
      <c r="R208" s="193"/>
      <c r="S208" s="194"/>
      <c r="T208" s="194"/>
      <c r="U208" s="446"/>
    </row>
    <row r="209" spans="1:21" s="258" customFormat="1" x14ac:dyDescent="0.25">
      <c r="A209" s="193">
        <v>623</v>
      </c>
      <c r="B209" s="274" t="s">
        <v>211</v>
      </c>
      <c r="C209" s="443">
        <v>2197</v>
      </c>
      <c r="D209" s="436">
        <v>0.79273333333333329</v>
      </c>
      <c r="E209" s="299">
        <v>0</v>
      </c>
      <c r="F209" s="299">
        <v>0</v>
      </c>
      <c r="G209" s="319">
        <v>0</v>
      </c>
      <c r="H209" s="18">
        <v>626</v>
      </c>
      <c r="I209" s="18">
        <v>761</v>
      </c>
      <c r="J209" s="319">
        <v>0.82260183968462552</v>
      </c>
      <c r="K209" s="444">
        <v>0.43290699226091367</v>
      </c>
      <c r="L209" s="193"/>
      <c r="M209" s="443">
        <v>375670.69825999998</v>
      </c>
      <c r="N209" s="247">
        <v>0</v>
      </c>
      <c r="O209" s="247">
        <v>62258.787494338496</v>
      </c>
      <c r="P209" s="90">
        <v>437929.48575433844</v>
      </c>
      <c r="Q209" s="193"/>
      <c r="R209" s="193"/>
      <c r="S209" s="194"/>
      <c r="T209" s="194"/>
      <c r="U209" s="446"/>
    </row>
    <row r="210" spans="1:21" s="258" customFormat="1" x14ac:dyDescent="0.25">
      <c r="A210" s="193">
        <v>624</v>
      </c>
      <c r="B210" s="274" t="s">
        <v>212</v>
      </c>
      <c r="C210" s="443">
        <v>5187</v>
      </c>
      <c r="D210" s="436">
        <v>0</v>
      </c>
      <c r="E210" s="299">
        <v>0</v>
      </c>
      <c r="F210" s="299">
        <v>0</v>
      </c>
      <c r="G210" s="319">
        <v>0</v>
      </c>
      <c r="H210" s="18">
        <v>1056</v>
      </c>
      <c r="I210" s="18">
        <v>2115</v>
      </c>
      <c r="J210" s="319">
        <v>0.49929078014184397</v>
      </c>
      <c r="K210" s="444">
        <v>0.10959593271813212</v>
      </c>
      <c r="L210" s="193"/>
      <c r="M210" s="443">
        <v>0</v>
      </c>
      <c r="N210" s="247">
        <v>0</v>
      </c>
      <c r="O210" s="247">
        <v>37212.314782965943</v>
      </c>
      <c r="P210" s="90">
        <v>37212.314782965943</v>
      </c>
      <c r="Q210" s="193"/>
      <c r="R210" s="193"/>
      <c r="S210" s="194"/>
      <c r="T210" s="194"/>
      <c r="U210" s="446"/>
    </row>
    <row r="211" spans="1:21" s="258" customFormat="1" x14ac:dyDescent="0.25">
      <c r="A211" s="193">
        <v>625</v>
      </c>
      <c r="B211" s="274" t="s">
        <v>213</v>
      </c>
      <c r="C211" s="443">
        <v>3146</v>
      </c>
      <c r="D211" s="436">
        <v>0.1968</v>
      </c>
      <c r="E211" s="299">
        <v>0</v>
      </c>
      <c r="F211" s="299">
        <v>0</v>
      </c>
      <c r="G211" s="319">
        <v>0</v>
      </c>
      <c r="H211" s="18">
        <v>890</v>
      </c>
      <c r="I211" s="18">
        <v>1143</v>
      </c>
      <c r="J211" s="319">
        <v>0.77865266841644798</v>
      </c>
      <c r="K211" s="444">
        <v>0.38895782099273613</v>
      </c>
      <c r="L211" s="193"/>
      <c r="M211" s="443">
        <v>133546.94495999999</v>
      </c>
      <c r="N211" s="247">
        <v>0</v>
      </c>
      <c r="O211" s="247">
        <v>80100.869015032455</v>
      </c>
      <c r="P211" s="90">
        <v>213647.81397503245</v>
      </c>
      <c r="Q211" s="193"/>
      <c r="R211" s="193"/>
      <c r="S211" s="194"/>
      <c r="T211" s="194"/>
      <c r="U211" s="446"/>
    </row>
    <row r="212" spans="1:21" s="258" customFormat="1" x14ac:dyDescent="0.25">
      <c r="A212" s="193">
        <v>626</v>
      </c>
      <c r="B212" s="274" t="s">
        <v>214</v>
      </c>
      <c r="C212" s="443">
        <v>5248</v>
      </c>
      <c r="D212" s="436">
        <v>0.97928333333333339</v>
      </c>
      <c r="E212" s="299">
        <v>0</v>
      </c>
      <c r="F212" s="299">
        <v>0</v>
      </c>
      <c r="G212" s="319">
        <v>0</v>
      </c>
      <c r="H212" s="18">
        <v>1678</v>
      </c>
      <c r="I212" s="18">
        <v>1726</v>
      </c>
      <c r="J212" s="319">
        <v>0.97219003476245658</v>
      </c>
      <c r="K212" s="444">
        <v>0.58249518733874472</v>
      </c>
      <c r="L212" s="193"/>
      <c r="M212" s="443">
        <v>1108542.4659200001</v>
      </c>
      <c r="N212" s="247">
        <v>0</v>
      </c>
      <c r="O212" s="247">
        <v>200106.94828684328</v>
      </c>
      <c r="P212" s="90">
        <v>1308649.4142068434</v>
      </c>
      <c r="Q212" s="193"/>
      <c r="R212" s="193"/>
      <c r="S212" s="194"/>
      <c r="T212" s="194"/>
      <c r="U212" s="446"/>
    </row>
    <row r="213" spans="1:21" s="258" customFormat="1" x14ac:dyDescent="0.25">
      <c r="A213" s="193">
        <v>630</v>
      </c>
      <c r="B213" s="274" t="s">
        <v>215</v>
      </c>
      <c r="C213" s="443">
        <v>1557</v>
      </c>
      <c r="D213" s="436">
        <v>1.4088000000000001</v>
      </c>
      <c r="E213" s="299">
        <v>0</v>
      </c>
      <c r="F213" s="299">
        <v>0</v>
      </c>
      <c r="G213" s="319">
        <v>0</v>
      </c>
      <c r="H213" s="18">
        <v>779</v>
      </c>
      <c r="I213" s="18">
        <v>596</v>
      </c>
      <c r="J213" s="319">
        <v>1.3070469798657718</v>
      </c>
      <c r="K213" s="444">
        <v>0.91735213244205993</v>
      </c>
      <c r="L213" s="193"/>
      <c r="M213" s="443">
        <v>709707.44267999998</v>
      </c>
      <c r="N213" s="247">
        <v>0</v>
      </c>
      <c r="O213" s="247">
        <v>93497.648508096318</v>
      </c>
      <c r="P213" s="90">
        <v>803205.09118809632</v>
      </c>
      <c r="Q213" s="193"/>
      <c r="R213" s="193"/>
      <c r="S213" s="194"/>
      <c r="T213" s="194"/>
      <c r="U213" s="446"/>
    </row>
    <row r="214" spans="1:21" s="258" customFormat="1" x14ac:dyDescent="0.25">
      <c r="A214" s="193">
        <v>631</v>
      </c>
      <c r="B214" s="274" t="s">
        <v>216</v>
      </c>
      <c r="C214" s="443">
        <v>2028</v>
      </c>
      <c r="D214" s="436">
        <v>0</v>
      </c>
      <c r="E214" s="299">
        <v>0</v>
      </c>
      <c r="F214" s="299">
        <v>0</v>
      </c>
      <c r="G214" s="319">
        <v>0</v>
      </c>
      <c r="H214" s="18">
        <v>488</v>
      </c>
      <c r="I214" s="18">
        <v>874</v>
      </c>
      <c r="J214" s="319">
        <v>0.5583524027459954</v>
      </c>
      <c r="K214" s="444">
        <v>0.16865755532228355</v>
      </c>
      <c r="L214" s="193"/>
      <c r="M214" s="443">
        <v>0</v>
      </c>
      <c r="N214" s="247">
        <v>0</v>
      </c>
      <c r="O214" s="247">
        <v>22389.776202792465</v>
      </c>
      <c r="P214" s="90">
        <v>22389.776202792465</v>
      </c>
      <c r="Q214" s="193"/>
      <c r="R214" s="193"/>
      <c r="S214" s="194"/>
      <c r="T214" s="194"/>
      <c r="U214" s="446"/>
    </row>
    <row r="215" spans="1:21" s="258" customFormat="1" x14ac:dyDescent="0.25">
      <c r="A215" s="193">
        <v>635</v>
      </c>
      <c r="B215" s="274" t="s">
        <v>217</v>
      </c>
      <c r="C215" s="443">
        <v>6499</v>
      </c>
      <c r="D215" s="436">
        <v>0</v>
      </c>
      <c r="E215" s="299">
        <v>0</v>
      </c>
      <c r="F215" s="299">
        <v>0</v>
      </c>
      <c r="G215" s="319">
        <v>0</v>
      </c>
      <c r="H215" s="18">
        <v>1929</v>
      </c>
      <c r="I215" s="18">
        <v>2586</v>
      </c>
      <c r="J215" s="319">
        <v>0.74593967517401394</v>
      </c>
      <c r="K215" s="444">
        <v>0.35624482775030208</v>
      </c>
      <c r="L215" s="193"/>
      <c r="M215" s="443">
        <v>0</v>
      </c>
      <c r="N215" s="247">
        <v>0</v>
      </c>
      <c r="O215" s="247">
        <v>151555.2919730515</v>
      </c>
      <c r="P215" s="90">
        <v>151555.2919730515</v>
      </c>
      <c r="Q215" s="193"/>
      <c r="R215" s="193"/>
      <c r="S215" s="194"/>
      <c r="T215" s="194"/>
      <c r="U215" s="446"/>
    </row>
    <row r="216" spans="1:21" s="258" customFormat="1" x14ac:dyDescent="0.25">
      <c r="A216" s="193">
        <v>636</v>
      </c>
      <c r="B216" s="274" t="s">
        <v>218</v>
      </c>
      <c r="C216" s="443">
        <v>8333</v>
      </c>
      <c r="D216" s="436">
        <v>0</v>
      </c>
      <c r="E216" s="299">
        <v>0</v>
      </c>
      <c r="F216" s="299">
        <v>2</v>
      </c>
      <c r="G216" s="319">
        <v>2.4000960038401536E-4</v>
      </c>
      <c r="H216" s="18">
        <v>2602</v>
      </c>
      <c r="I216" s="18">
        <v>3468</v>
      </c>
      <c r="J216" s="319">
        <v>0.75028835063437138</v>
      </c>
      <c r="K216" s="444">
        <v>0.36059350321065953</v>
      </c>
      <c r="L216" s="193"/>
      <c r="M216" s="443">
        <v>0</v>
      </c>
      <c r="N216" s="247">
        <v>0</v>
      </c>
      <c r="O216" s="247">
        <v>196695.88785117469</v>
      </c>
      <c r="P216" s="90">
        <v>196695.88785117469</v>
      </c>
      <c r="Q216" s="193"/>
      <c r="R216" s="193"/>
      <c r="S216" s="194"/>
      <c r="T216" s="194"/>
      <c r="U216" s="446"/>
    </row>
    <row r="217" spans="1:21" s="258" customFormat="1" x14ac:dyDescent="0.25">
      <c r="A217" s="193">
        <v>638</v>
      </c>
      <c r="B217" s="274" t="s">
        <v>219</v>
      </c>
      <c r="C217" s="443">
        <v>50262</v>
      </c>
      <c r="D217" s="436">
        <v>0</v>
      </c>
      <c r="E217" s="299">
        <v>0</v>
      </c>
      <c r="F217" s="299">
        <v>0</v>
      </c>
      <c r="G217" s="319">
        <v>0</v>
      </c>
      <c r="H217" s="18">
        <v>21265</v>
      </c>
      <c r="I217" s="18">
        <v>22375</v>
      </c>
      <c r="J217" s="319">
        <v>0.95039106145251395</v>
      </c>
      <c r="K217" s="444">
        <v>0.5606962140288021</v>
      </c>
      <c r="L217" s="193"/>
      <c r="M217" s="443">
        <v>0</v>
      </c>
      <c r="N217" s="247">
        <v>0</v>
      </c>
      <c r="O217" s="247">
        <v>1844774.9401488944</v>
      </c>
      <c r="P217" s="90">
        <v>1844774.9401488944</v>
      </c>
      <c r="Q217" s="193"/>
      <c r="R217" s="193"/>
      <c r="S217" s="194"/>
      <c r="T217" s="194"/>
      <c r="U217" s="446"/>
    </row>
    <row r="218" spans="1:21" s="258" customFormat="1" x14ac:dyDescent="0.25">
      <c r="A218" s="193">
        <v>678</v>
      </c>
      <c r="B218" s="274" t="s">
        <v>220</v>
      </c>
      <c r="C218" s="443">
        <v>24811</v>
      </c>
      <c r="D218" s="436">
        <v>0</v>
      </c>
      <c r="E218" s="299">
        <v>0</v>
      </c>
      <c r="F218" s="299">
        <v>2</v>
      </c>
      <c r="G218" s="319">
        <v>8.0609407117810655E-5</v>
      </c>
      <c r="H218" s="18">
        <v>10439</v>
      </c>
      <c r="I218" s="18">
        <v>9018</v>
      </c>
      <c r="J218" s="319">
        <v>1.1575737414060767</v>
      </c>
      <c r="K218" s="444">
        <v>0.76787889398236486</v>
      </c>
      <c r="L218" s="193"/>
      <c r="M218" s="443">
        <v>0</v>
      </c>
      <c r="N218" s="247">
        <v>0</v>
      </c>
      <c r="O218" s="247">
        <v>1247133.6583985239</v>
      </c>
      <c r="P218" s="90">
        <v>1247133.6583985239</v>
      </c>
      <c r="Q218" s="193"/>
      <c r="R218" s="193"/>
      <c r="S218" s="194"/>
      <c r="T218" s="194"/>
      <c r="U218" s="446"/>
    </row>
    <row r="219" spans="1:21" s="258" customFormat="1" x14ac:dyDescent="0.25">
      <c r="A219" s="193">
        <v>680</v>
      </c>
      <c r="B219" s="274" t="s">
        <v>221</v>
      </c>
      <c r="C219" s="443">
        <v>24178</v>
      </c>
      <c r="D219" s="436">
        <v>0</v>
      </c>
      <c r="E219" s="299">
        <v>0</v>
      </c>
      <c r="F219" s="299">
        <v>0</v>
      </c>
      <c r="G219" s="319">
        <v>0</v>
      </c>
      <c r="H219" s="18">
        <v>10367</v>
      </c>
      <c r="I219" s="18">
        <v>10646</v>
      </c>
      <c r="J219" s="319">
        <v>0.97379297388690589</v>
      </c>
      <c r="K219" s="444">
        <v>0.58409812646319403</v>
      </c>
      <c r="L219" s="193"/>
      <c r="M219" s="443">
        <v>0</v>
      </c>
      <c r="N219" s="247">
        <v>0</v>
      </c>
      <c r="O219" s="247">
        <v>924447.3618765102</v>
      </c>
      <c r="P219" s="90">
        <v>924447.3618765102</v>
      </c>
      <c r="Q219" s="193"/>
      <c r="R219" s="193"/>
      <c r="S219" s="194"/>
      <c r="T219" s="194"/>
      <c r="U219" s="446"/>
    </row>
    <row r="220" spans="1:21" s="258" customFormat="1" x14ac:dyDescent="0.25">
      <c r="A220" s="193">
        <v>681</v>
      </c>
      <c r="B220" s="274" t="s">
        <v>222</v>
      </c>
      <c r="C220" s="443">
        <v>3514</v>
      </c>
      <c r="D220" s="436">
        <v>0.56373333333333331</v>
      </c>
      <c r="E220" s="299">
        <v>0</v>
      </c>
      <c r="F220" s="299">
        <v>0</v>
      </c>
      <c r="G220" s="319">
        <v>0</v>
      </c>
      <c r="H220" s="18">
        <v>888</v>
      </c>
      <c r="I220" s="18">
        <v>1255</v>
      </c>
      <c r="J220" s="319">
        <v>0.70756972111553784</v>
      </c>
      <c r="K220" s="444">
        <v>0.31787487369182599</v>
      </c>
      <c r="L220" s="193"/>
      <c r="M220" s="443">
        <v>427292.84191999998</v>
      </c>
      <c r="N220" s="247">
        <v>0</v>
      </c>
      <c r="O220" s="247">
        <v>73119.625560780376</v>
      </c>
      <c r="P220" s="90">
        <v>500412.46748078032</v>
      </c>
      <c r="Q220" s="193"/>
      <c r="R220" s="193"/>
      <c r="S220" s="194"/>
      <c r="T220" s="194"/>
      <c r="U220" s="446"/>
    </row>
    <row r="221" spans="1:21" s="258" customFormat="1" x14ac:dyDescent="0.25">
      <c r="A221" s="193">
        <v>683</v>
      </c>
      <c r="B221" s="274" t="s">
        <v>223</v>
      </c>
      <c r="C221" s="443">
        <v>3896</v>
      </c>
      <c r="D221" s="436">
        <v>1.6678666666666668</v>
      </c>
      <c r="E221" s="299">
        <v>0</v>
      </c>
      <c r="F221" s="299">
        <v>0</v>
      </c>
      <c r="G221" s="319">
        <v>0</v>
      </c>
      <c r="H221" s="18">
        <v>1218</v>
      </c>
      <c r="I221" s="18">
        <v>1263</v>
      </c>
      <c r="J221" s="319">
        <v>0.96437054631828978</v>
      </c>
      <c r="K221" s="444">
        <v>0.57467569889457792</v>
      </c>
      <c r="L221" s="193"/>
      <c r="M221" s="443">
        <v>4204861.32192</v>
      </c>
      <c r="N221" s="247">
        <v>0</v>
      </c>
      <c r="O221" s="247">
        <v>146560.78478859382</v>
      </c>
      <c r="P221" s="90">
        <v>4351422.1067085937</v>
      </c>
      <c r="Q221" s="193"/>
      <c r="R221" s="193"/>
      <c r="S221" s="194"/>
      <c r="T221" s="194"/>
      <c r="U221" s="446"/>
    </row>
    <row r="222" spans="1:21" s="258" customFormat="1" x14ac:dyDescent="0.25">
      <c r="A222" s="193">
        <v>684</v>
      </c>
      <c r="B222" s="274" t="s">
        <v>224</v>
      </c>
      <c r="C222" s="443">
        <v>39360</v>
      </c>
      <c r="D222" s="436">
        <v>0</v>
      </c>
      <c r="E222" s="299">
        <v>0</v>
      </c>
      <c r="F222" s="299">
        <v>2</v>
      </c>
      <c r="G222" s="319">
        <v>5.0813008130081301E-5</v>
      </c>
      <c r="H222" s="18">
        <v>16588</v>
      </c>
      <c r="I222" s="18">
        <v>16568</v>
      </c>
      <c r="J222" s="319">
        <v>1.0012071463061323</v>
      </c>
      <c r="K222" s="444">
        <v>0.61151229888242042</v>
      </c>
      <c r="L222" s="193"/>
      <c r="M222" s="443">
        <v>0</v>
      </c>
      <c r="N222" s="247">
        <v>0</v>
      </c>
      <c r="O222" s="247">
        <v>1575564.8625394297</v>
      </c>
      <c r="P222" s="90">
        <v>1575564.8625394297</v>
      </c>
      <c r="Q222" s="193"/>
      <c r="R222" s="193"/>
      <c r="S222" s="194"/>
      <c r="T222" s="194"/>
      <c r="U222" s="446"/>
    </row>
    <row r="223" spans="1:21" s="258" customFormat="1" x14ac:dyDescent="0.25">
      <c r="A223" s="193">
        <v>686</v>
      </c>
      <c r="B223" s="274" t="s">
        <v>225</v>
      </c>
      <c r="C223" s="443">
        <v>3196</v>
      </c>
      <c r="D223" s="436">
        <v>0.19326666666666667</v>
      </c>
      <c r="E223" s="299">
        <v>0</v>
      </c>
      <c r="F223" s="299">
        <v>0</v>
      </c>
      <c r="G223" s="319">
        <v>0</v>
      </c>
      <c r="H223" s="18">
        <v>908</v>
      </c>
      <c r="I223" s="18">
        <v>1079</v>
      </c>
      <c r="J223" s="319">
        <v>0.84151992585727531</v>
      </c>
      <c r="K223" s="444">
        <v>0.45182507843356345</v>
      </c>
      <c r="L223" s="193"/>
      <c r="M223" s="443">
        <v>133233.63351999997</v>
      </c>
      <c r="N223" s="247">
        <v>0</v>
      </c>
      <c r="O223" s="247">
        <v>94526.396951098359</v>
      </c>
      <c r="P223" s="90">
        <v>227760.03047109832</v>
      </c>
      <c r="Q223" s="193"/>
      <c r="R223" s="193"/>
      <c r="S223" s="194"/>
      <c r="T223" s="194"/>
      <c r="U223" s="446"/>
    </row>
    <row r="224" spans="1:21" s="258" customFormat="1" x14ac:dyDescent="0.25">
      <c r="A224" s="193">
        <v>687</v>
      </c>
      <c r="B224" s="274" t="s">
        <v>226</v>
      </c>
      <c r="C224" s="443">
        <v>1651</v>
      </c>
      <c r="D224" s="436">
        <v>1.1493166666666665</v>
      </c>
      <c r="E224" s="299">
        <v>0</v>
      </c>
      <c r="F224" s="299">
        <v>0</v>
      </c>
      <c r="G224" s="319">
        <v>0</v>
      </c>
      <c r="H224" s="18">
        <v>444</v>
      </c>
      <c r="I224" s="18">
        <v>500</v>
      </c>
      <c r="J224" s="319">
        <v>0.88800000000000001</v>
      </c>
      <c r="K224" s="444">
        <v>0.49830515257628816</v>
      </c>
      <c r="L224" s="193"/>
      <c r="M224" s="443">
        <v>613943.18378249987</v>
      </c>
      <c r="N224" s="247">
        <v>0</v>
      </c>
      <c r="O224" s="247">
        <v>53854.060279899946</v>
      </c>
      <c r="P224" s="90">
        <v>667797.24406239984</v>
      </c>
      <c r="Q224" s="193"/>
      <c r="R224" s="193"/>
      <c r="S224" s="194"/>
      <c r="T224" s="194"/>
      <c r="U224" s="446"/>
    </row>
    <row r="225" spans="1:21" s="258" customFormat="1" x14ac:dyDescent="0.25">
      <c r="A225" s="193">
        <v>689</v>
      </c>
      <c r="B225" s="274" t="s">
        <v>227</v>
      </c>
      <c r="C225" s="443">
        <v>3335</v>
      </c>
      <c r="D225" s="436">
        <v>0.6465333333333334</v>
      </c>
      <c r="E225" s="299">
        <v>0</v>
      </c>
      <c r="F225" s="299">
        <v>0</v>
      </c>
      <c r="G225" s="319">
        <v>0</v>
      </c>
      <c r="H225" s="18">
        <v>916</v>
      </c>
      <c r="I225" s="18">
        <v>1064</v>
      </c>
      <c r="J225" s="319">
        <v>0.86090225563909772</v>
      </c>
      <c r="K225" s="444">
        <v>0.47120740821538587</v>
      </c>
      <c r="L225" s="193"/>
      <c r="M225" s="443">
        <v>465089.89540000004</v>
      </c>
      <c r="N225" s="247">
        <v>0</v>
      </c>
      <c r="O225" s="247">
        <v>102868.86520083349</v>
      </c>
      <c r="P225" s="90">
        <v>567958.76060083357</v>
      </c>
      <c r="Q225" s="193"/>
      <c r="R225" s="193"/>
      <c r="S225" s="194"/>
      <c r="T225" s="194"/>
      <c r="U225" s="446"/>
    </row>
    <row r="226" spans="1:21" s="258" customFormat="1" x14ac:dyDescent="0.25">
      <c r="A226" s="193">
        <v>691</v>
      </c>
      <c r="B226" s="274" t="s">
        <v>228</v>
      </c>
      <c r="C226" s="443">
        <v>2743</v>
      </c>
      <c r="D226" s="436">
        <v>0.54798333333333338</v>
      </c>
      <c r="E226" s="299">
        <v>0</v>
      </c>
      <c r="F226" s="299">
        <v>0</v>
      </c>
      <c r="G226" s="319">
        <v>0</v>
      </c>
      <c r="H226" s="18">
        <v>930</v>
      </c>
      <c r="I226" s="18">
        <v>1034</v>
      </c>
      <c r="J226" s="319">
        <v>0.89941972920696323</v>
      </c>
      <c r="K226" s="444">
        <v>0.50972488178325137</v>
      </c>
      <c r="L226" s="193"/>
      <c r="M226" s="443">
        <v>324222.61371499998</v>
      </c>
      <c r="N226" s="247">
        <v>0</v>
      </c>
      <c r="O226" s="247">
        <v>91524.558458881264</v>
      </c>
      <c r="P226" s="90">
        <v>415747.17217388126</v>
      </c>
      <c r="Q226" s="193"/>
      <c r="R226" s="193"/>
      <c r="S226" s="194"/>
      <c r="T226" s="194"/>
      <c r="U226" s="446"/>
    </row>
    <row r="227" spans="1:21" s="258" customFormat="1" x14ac:dyDescent="0.25">
      <c r="A227" s="193">
        <v>694</v>
      </c>
      <c r="B227" s="274" t="s">
        <v>229</v>
      </c>
      <c r="C227" s="443">
        <v>28736</v>
      </c>
      <c r="D227" s="436">
        <v>0</v>
      </c>
      <c r="E227" s="299">
        <v>0</v>
      </c>
      <c r="F227" s="299">
        <v>0</v>
      </c>
      <c r="G227" s="319">
        <v>0</v>
      </c>
      <c r="H227" s="18">
        <v>11036</v>
      </c>
      <c r="I227" s="18">
        <v>12343</v>
      </c>
      <c r="J227" s="319">
        <v>0.89411002187474686</v>
      </c>
      <c r="K227" s="444">
        <v>0.50441517445103501</v>
      </c>
      <c r="L227" s="193"/>
      <c r="M227" s="443">
        <v>0</v>
      </c>
      <c r="N227" s="247">
        <v>0</v>
      </c>
      <c r="O227" s="247">
        <v>948834.48169501266</v>
      </c>
      <c r="P227" s="90">
        <v>948834.48169501266</v>
      </c>
      <c r="Q227" s="193"/>
      <c r="R227" s="193"/>
      <c r="S227" s="194"/>
      <c r="T227" s="194"/>
      <c r="U227" s="446"/>
    </row>
    <row r="228" spans="1:21" s="258" customFormat="1" x14ac:dyDescent="0.25">
      <c r="A228" s="193">
        <v>697</v>
      </c>
      <c r="B228" s="274" t="s">
        <v>230</v>
      </c>
      <c r="C228" s="443">
        <v>1288</v>
      </c>
      <c r="D228" s="436">
        <v>0.6791666666666667</v>
      </c>
      <c r="E228" s="299">
        <v>0</v>
      </c>
      <c r="F228" s="299">
        <v>0</v>
      </c>
      <c r="G228" s="319">
        <v>0</v>
      </c>
      <c r="H228" s="18">
        <v>303</v>
      </c>
      <c r="I228" s="18">
        <v>456</v>
      </c>
      <c r="J228" s="319">
        <v>0.66447368421052633</v>
      </c>
      <c r="K228" s="444">
        <v>0.27477883678681447</v>
      </c>
      <c r="L228" s="193"/>
      <c r="M228" s="443">
        <v>188687.16999999998</v>
      </c>
      <c r="N228" s="247">
        <v>0</v>
      </c>
      <c r="O228" s="247">
        <v>23167.285181011557</v>
      </c>
      <c r="P228" s="90">
        <v>211854.45518101155</v>
      </c>
      <c r="Q228" s="193"/>
      <c r="R228" s="193"/>
      <c r="S228" s="194"/>
      <c r="T228" s="194"/>
      <c r="U228" s="446"/>
    </row>
    <row r="229" spans="1:21" s="258" customFormat="1" x14ac:dyDescent="0.25">
      <c r="A229" s="193">
        <v>698</v>
      </c>
      <c r="B229" s="274" t="s">
        <v>231</v>
      </c>
      <c r="C229" s="443">
        <v>62922</v>
      </c>
      <c r="D229" s="436">
        <v>0</v>
      </c>
      <c r="E229" s="299">
        <v>0</v>
      </c>
      <c r="F229" s="299">
        <v>168</v>
      </c>
      <c r="G229" s="319">
        <v>2.6699723467149806E-3</v>
      </c>
      <c r="H229" s="18">
        <v>26195</v>
      </c>
      <c r="I229" s="18">
        <v>26603</v>
      </c>
      <c r="J229" s="319">
        <v>0.98466338382889151</v>
      </c>
      <c r="K229" s="444">
        <v>0.59496853640517966</v>
      </c>
      <c r="L229" s="193"/>
      <c r="M229" s="443">
        <v>0</v>
      </c>
      <c r="N229" s="247">
        <v>0</v>
      </c>
      <c r="O229" s="247">
        <v>2450600.5068135723</v>
      </c>
      <c r="P229" s="90">
        <v>2450600.5068135723</v>
      </c>
      <c r="Q229" s="193"/>
      <c r="R229" s="193"/>
      <c r="S229" s="194"/>
      <c r="T229" s="194"/>
      <c r="U229" s="446"/>
    </row>
    <row r="230" spans="1:21" s="258" customFormat="1" x14ac:dyDescent="0.25">
      <c r="A230" s="193">
        <v>700</v>
      </c>
      <c r="B230" s="274" t="s">
        <v>232</v>
      </c>
      <c r="C230" s="443">
        <v>5099</v>
      </c>
      <c r="D230" s="436">
        <v>0</v>
      </c>
      <c r="E230" s="299">
        <v>0</v>
      </c>
      <c r="F230" s="299">
        <v>0</v>
      </c>
      <c r="G230" s="319">
        <v>0</v>
      </c>
      <c r="H230" s="18">
        <v>1011</v>
      </c>
      <c r="I230" s="18">
        <v>1856</v>
      </c>
      <c r="J230" s="319">
        <v>0.54471982758620685</v>
      </c>
      <c r="K230" s="444">
        <v>0.155024980162495</v>
      </c>
      <c r="L230" s="193"/>
      <c r="M230" s="443">
        <v>0</v>
      </c>
      <c r="N230" s="247">
        <v>0</v>
      </c>
      <c r="O230" s="247">
        <v>51744.321592126864</v>
      </c>
      <c r="P230" s="90">
        <v>51744.321592126864</v>
      </c>
      <c r="Q230" s="193"/>
      <c r="R230" s="193"/>
      <c r="S230" s="194"/>
      <c r="T230" s="194"/>
      <c r="U230" s="446"/>
    </row>
    <row r="231" spans="1:21" s="258" customFormat="1" x14ac:dyDescent="0.25">
      <c r="A231" s="193">
        <v>702</v>
      </c>
      <c r="B231" s="274" t="s">
        <v>233</v>
      </c>
      <c r="C231" s="443">
        <v>4398</v>
      </c>
      <c r="D231" s="436">
        <v>0.28826666666666667</v>
      </c>
      <c r="E231" s="299">
        <v>0</v>
      </c>
      <c r="F231" s="299">
        <v>1</v>
      </c>
      <c r="G231" s="319">
        <v>2.2737608003638017E-4</v>
      </c>
      <c r="H231" s="18">
        <v>1533</v>
      </c>
      <c r="I231" s="18">
        <v>1557</v>
      </c>
      <c r="J231" s="319">
        <v>0.98458574181117531</v>
      </c>
      <c r="K231" s="444">
        <v>0.59489089438746345</v>
      </c>
      <c r="L231" s="193"/>
      <c r="M231" s="443">
        <v>273463.76976</v>
      </c>
      <c r="N231" s="247">
        <v>0</v>
      </c>
      <c r="O231" s="247">
        <v>171264.97184916155</v>
      </c>
      <c r="P231" s="90">
        <v>444728.74160916155</v>
      </c>
      <c r="Q231" s="193"/>
      <c r="R231" s="193"/>
      <c r="S231" s="194"/>
      <c r="T231" s="194"/>
      <c r="U231" s="446"/>
    </row>
    <row r="232" spans="1:21" s="258" customFormat="1" x14ac:dyDescent="0.25">
      <c r="A232" s="193">
        <v>704</v>
      </c>
      <c r="B232" s="274" t="s">
        <v>234</v>
      </c>
      <c r="C232" s="443">
        <v>6251</v>
      </c>
      <c r="D232" s="436">
        <v>0</v>
      </c>
      <c r="E232" s="299">
        <v>0</v>
      </c>
      <c r="F232" s="299">
        <v>0</v>
      </c>
      <c r="G232" s="319">
        <v>0</v>
      </c>
      <c r="H232" s="18">
        <v>1913</v>
      </c>
      <c r="I232" s="18">
        <v>2956</v>
      </c>
      <c r="J232" s="319">
        <v>0.64715832205683355</v>
      </c>
      <c r="K232" s="444">
        <v>0.25746347463312169</v>
      </c>
      <c r="L232" s="193"/>
      <c r="M232" s="443">
        <v>0</v>
      </c>
      <c r="N232" s="247">
        <v>0</v>
      </c>
      <c r="O232" s="247">
        <v>105351.5976183254</v>
      </c>
      <c r="P232" s="90">
        <v>105351.5976183254</v>
      </c>
      <c r="Q232" s="193"/>
      <c r="R232" s="193"/>
      <c r="S232" s="194"/>
      <c r="T232" s="194"/>
      <c r="U232" s="446"/>
    </row>
    <row r="233" spans="1:21" s="258" customFormat="1" x14ac:dyDescent="0.25">
      <c r="A233" s="193">
        <v>707</v>
      </c>
      <c r="B233" s="274" t="s">
        <v>235</v>
      </c>
      <c r="C233" s="443">
        <v>2181</v>
      </c>
      <c r="D233" s="436">
        <v>0.37853333333333333</v>
      </c>
      <c r="E233" s="299">
        <v>0</v>
      </c>
      <c r="F233" s="299">
        <v>0</v>
      </c>
      <c r="G233" s="319">
        <v>0</v>
      </c>
      <c r="H233" s="18">
        <v>532</v>
      </c>
      <c r="I233" s="18">
        <v>663</v>
      </c>
      <c r="J233" s="319">
        <v>0.80241327300150833</v>
      </c>
      <c r="K233" s="444">
        <v>0.41271842557779648</v>
      </c>
      <c r="L233" s="193"/>
      <c r="M233" s="443">
        <v>178077.86483999999</v>
      </c>
      <c r="N233" s="247">
        <v>0</v>
      </c>
      <c r="O233" s="247">
        <v>58923.091489681494</v>
      </c>
      <c r="P233" s="90">
        <v>237000.9563296815</v>
      </c>
      <c r="Q233" s="193"/>
      <c r="R233" s="193"/>
      <c r="S233" s="194"/>
      <c r="T233" s="194"/>
      <c r="U233" s="446"/>
    </row>
    <row r="234" spans="1:21" s="258" customFormat="1" x14ac:dyDescent="0.25">
      <c r="A234" s="193">
        <v>710</v>
      </c>
      <c r="B234" s="274" t="s">
        <v>236</v>
      </c>
      <c r="C234" s="443">
        <v>27592</v>
      </c>
      <c r="D234" s="436">
        <v>0</v>
      </c>
      <c r="E234" s="299">
        <v>0</v>
      </c>
      <c r="F234" s="299">
        <v>1</v>
      </c>
      <c r="G234" s="319">
        <v>3.6242389098289358E-5</v>
      </c>
      <c r="H234" s="18">
        <v>9931</v>
      </c>
      <c r="I234" s="18">
        <v>11409</v>
      </c>
      <c r="J234" s="319">
        <v>0.87045315102112364</v>
      </c>
      <c r="K234" s="444">
        <v>0.48075830359741178</v>
      </c>
      <c r="L234" s="193"/>
      <c r="M234" s="443">
        <v>0</v>
      </c>
      <c r="N234" s="247">
        <v>0</v>
      </c>
      <c r="O234" s="247">
        <v>868332.3405678015</v>
      </c>
      <c r="P234" s="90">
        <v>868332.3405678015</v>
      </c>
      <c r="Q234" s="193"/>
      <c r="R234" s="193"/>
      <c r="S234" s="194"/>
      <c r="T234" s="194"/>
      <c r="U234" s="446"/>
    </row>
    <row r="235" spans="1:21" s="258" customFormat="1" x14ac:dyDescent="0.25">
      <c r="A235" s="193">
        <v>729</v>
      </c>
      <c r="B235" s="274" t="s">
        <v>237</v>
      </c>
      <c r="C235" s="443">
        <v>9415</v>
      </c>
      <c r="D235" s="436">
        <v>0.127</v>
      </c>
      <c r="E235" s="299">
        <v>0</v>
      </c>
      <c r="F235" s="299">
        <v>0</v>
      </c>
      <c r="G235" s="319">
        <v>0</v>
      </c>
      <c r="H235" s="18">
        <v>2931</v>
      </c>
      <c r="I235" s="18">
        <v>3236</v>
      </c>
      <c r="J235" s="319">
        <v>0.90574783683559945</v>
      </c>
      <c r="K235" s="444">
        <v>0.5160529894118876</v>
      </c>
      <c r="L235" s="193"/>
      <c r="M235" s="443">
        <v>257913.56849999996</v>
      </c>
      <c r="N235" s="247">
        <v>0</v>
      </c>
      <c r="O235" s="247">
        <v>318046.50208718382</v>
      </c>
      <c r="P235" s="90">
        <v>575960.07058718381</v>
      </c>
      <c r="Q235" s="193"/>
      <c r="R235" s="193"/>
      <c r="S235" s="194"/>
      <c r="T235" s="194"/>
      <c r="U235" s="446"/>
    </row>
    <row r="236" spans="1:21" s="258" customFormat="1" x14ac:dyDescent="0.25">
      <c r="A236" s="193">
        <v>732</v>
      </c>
      <c r="B236" s="274" t="s">
        <v>238</v>
      </c>
      <c r="C236" s="443">
        <v>3491</v>
      </c>
      <c r="D236" s="436">
        <v>1.7266833333333333</v>
      </c>
      <c r="E236" s="299">
        <v>0</v>
      </c>
      <c r="F236" s="299">
        <v>4</v>
      </c>
      <c r="G236" s="319">
        <v>1.1458034947006588E-3</v>
      </c>
      <c r="H236" s="18">
        <v>1110</v>
      </c>
      <c r="I236" s="18">
        <v>1148</v>
      </c>
      <c r="J236" s="319">
        <v>0.9668989547038328</v>
      </c>
      <c r="K236" s="444">
        <v>0.57720410728012095</v>
      </c>
      <c r="L236" s="193"/>
      <c r="M236" s="443">
        <v>3900622.7164349994</v>
      </c>
      <c r="N236" s="247">
        <v>0</v>
      </c>
      <c r="O236" s="247">
        <v>131903.1789911855</v>
      </c>
      <c r="P236" s="90">
        <v>4032525.8954261849</v>
      </c>
      <c r="Q236" s="193"/>
      <c r="R236" s="193"/>
      <c r="S236" s="194"/>
      <c r="T236" s="194"/>
      <c r="U236" s="446"/>
    </row>
    <row r="237" spans="1:21" s="258" customFormat="1" x14ac:dyDescent="0.25">
      <c r="A237" s="193">
        <v>734</v>
      </c>
      <c r="B237" s="274" t="s">
        <v>239</v>
      </c>
      <c r="C237" s="443">
        <v>52321</v>
      </c>
      <c r="D237" s="436">
        <v>0</v>
      </c>
      <c r="E237" s="299">
        <v>0</v>
      </c>
      <c r="F237" s="299">
        <v>1</v>
      </c>
      <c r="G237" s="319">
        <v>1.9112784541579863E-5</v>
      </c>
      <c r="H237" s="18">
        <v>18214</v>
      </c>
      <c r="I237" s="18">
        <v>20215</v>
      </c>
      <c r="J237" s="319">
        <v>0.90101409844175118</v>
      </c>
      <c r="K237" s="444">
        <v>0.51131925101803932</v>
      </c>
      <c r="L237" s="193"/>
      <c r="M237" s="443">
        <v>0</v>
      </c>
      <c r="N237" s="247">
        <v>0</v>
      </c>
      <c r="O237" s="247">
        <v>1751234.0024984209</v>
      </c>
      <c r="P237" s="90">
        <v>1751234.0024984209</v>
      </c>
      <c r="Q237" s="193"/>
      <c r="R237" s="193"/>
      <c r="S237" s="194"/>
      <c r="T237" s="194"/>
      <c r="U237" s="446"/>
    </row>
    <row r="238" spans="1:21" s="258" customFormat="1" x14ac:dyDescent="0.25">
      <c r="A238" s="193">
        <v>738</v>
      </c>
      <c r="B238" s="274" t="s">
        <v>240</v>
      </c>
      <c r="C238" s="443">
        <v>2994</v>
      </c>
      <c r="D238" s="436">
        <v>0</v>
      </c>
      <c r="E238" s="299">
        <v>0</v>
      </c>
      <c r="F238" s="299">
        <v>0</v>
      </c>
      <c r="G238" s="319">
        <v>0</v>
      </c>
      <c r="H238" s="18">
        <v>742</v>
      </c>
      <c r="I238" s="18">
        <v>1282</v>
      </c>
      <c r="J238" s="319">
        <v>0.57878315132605307</v>
      </c>
      <c r="K238" s="444">
        <v>0.18908830390234121</v>
      </c>
      <c r="L238" s="193"/>
      <c r="M238" s="443">
        <v>0</v>
      </c>
      <c r="N238" s="247">
        <v>0</v>
      </c>
      <c r="O238" s="247">
        <v>37058.894798101086</v>
      </c>
      <c r="P238" s="90">
        <v>37058.894798101086</v>
      </c>
      <c r="Q238" s="193"/>
      <c r="R238" s="193"/>
      <c r="S238" s="194"/>
      <c r="T238" s="194"/>
      <c r="U238" s="446"/>
    </row>
    <row r="239" spans="1:21" s="258" customFormat="1" x14ac:dyDescent="0.25">
      <c r="A239" s="193">
        <v>739</v>
      </c>
      <c r="B239" s="274" t="s">
        <v>241</v>
      </c>
      <c r="C239" s="443">
        <v>3429</v>
      </c>
      <c r="D239" s="436">
        <v>0.1726</v>
      </c>
      <c r="E239" s="299">
        <v>0</v>
      </c>
      <c r="F239" s="299">
        <v>0</v>
      </c>
      <c r="G239" s="319">
        <v>0</v>
      </c>
      <c r="H239" s="18">
        <v>1062</v>
      </c>
      <c r="I239" s="18">
        <v>1253</v>
      </c>
      <c r="J239" s="319">
        <v>0.84756584197924978</v>
      </c>
      <c r="K239" s="444">
        <v>0.45787099455553792</v>
      </c>
      <c r="L239" s="193"/>
      <c r="M239" s="443">
        <v>127661.05278</v>
      </c>
      <c r="N239" s="247">
        <v>0</v>
      </c>
      <c r="O239" s="247">
        <v>102774.79485606329</v>
      </c>
      <c r="P239" s="90">
        <v>230435.84763606329</v>
      </c>
      <c r="Q239" s="193"/>
      <c r="R239" s="193"/>
      <c r="S239" s="194"/>
      <c r="T239" s="194"/>
      <c r="U239" s="446"/>
    </row>
    <row r="240" spans="1:21" s="258" customFormat="1" x14ac:dyDescent="0.25">
      <c r="A240" s="193">
        <v>740</v>
      </c>
      <c r="B240" s="274" t="s">
        <v>242</v>
      </c>
      <c r="C240" s="443">
        <v>33611</v>
      </c>
      <c r="D240" s="436">
        <v>0.14431666666666668</v>
      </c>
      <c r="E240" s="299">
        <v>0</v>
      </c>
      <c r="F240" s="299">
        <v>0</v>
      </c>
      <c r="G240" s="319">
        <v>0</v>
      </c>
      <c r="H240" s="18">
        <v>12770</v>
      </c>
      <c r="I240" s="18">
        <v>12585</v>
      </c>
      <c r="J240" s="319">
        <v>1.0147000397298371</v>
      </c>
      <c r="K240" s="444">
        <v>0.62500519230612528</v>
      </c>
      <c r="L240" s="193"/>
      <c r="M240" s="443">
        <v>1046280.348155</v>
      </c>
      <c r="N240" s="247">
        <v>0</v>
      </c>
      <c r="O240" s="247">
        <v>1375121.4614876329</v>
      </c>
      <c r="P240" s="90">
        <v>2421401.809642633</v>
      </c>
      <c r="Q240" s="193"/>
      <c r="R240" s="193"/>
      <c r="S240" s="194"/>
      <c r="T240" s="194"/>
      <c r="U240" s="446"/>
    </row>
    <row r="241" spans="1:21" s="258" customFormat="1" x14ac:dyDescent="0.25">
      <c r="A241" s="193">
        <v>742</v>
      </c>
      <c r="B241" s="274" t="s">
        <v>243</v>
      </c>
      <c r="C241" s="443">
        <v>1015</v>
      </c>
      <c r="D241" s="436">
        <v>1.89785</v>
      </c>
      <c r="E241" s="299">
        <v>0</v>
      </c>
      <c r="F241" s="299">
        <v>3</v>
      </c>
      <c r="G241" s="319">
        <v>2.9556650246305421E-3</v>
      </c>
      <c r="H241" s="18">
        <v>334</v>
      </c>
      <c r="I241" s="18">
        <v>369</v>
      </c>
      <c r="J241" s="319">
        <v>0.90514905149051494</v>
      </c>
      <c r="K241" s="444">
        <v>0.51545420406680309</v>
      </c>
      <c r="L241" s="193"/>
      <c r="M241" s="443">
        <v>1246520.216025</v>
      </c>
      <c r="N241" s="247">
        <v>0</v>
      </c>
      <c r="O241" s="247">
        <v>34247.756681186118</v>
      </c>
      <c r="P241" s="90">
        <v>1280767.9727061861</v>
      </c>
      <c r="Q241" s="193"/>
      <c r="R241" s="193"/>
      <c r="S241" s="194"/>
      <c r="T241" s="194"/>
      <c r="U241" s="446"/>
    </row>
    <row r="242" spans="1:21" s="258" customFormat="1" x14ac:dyDescent="0.25">
      <c r="A242" s="193">
        <v>743</v>
      </c>
      <c r="B242" s="274" t="s">
        <v>244</v>
      </c>
      <c r="C242" s="443">
        <v>63288</v>
      </c>
      <c r="D242" s="436">
        <v>0</v>
      </c>
      <c r="E242" s="299">
        <v>0</v>
      </c>
      <c r="F242" s="299">
        <v>4</v>
      </c>
      <c r="G242" s="319">
        <v>6.320313487548983E-5</v>
      </c>
      <c r="H242" s="18">
        <v>30989</v>
      </c>
      <c r="I242" s="18">
        <v>27657</v>
      </c>
      <c r="J242" s="319">
        <v>1.1204758289040748</v>
      </c>
      <c r="K242" s="444">
        <v>0.73078098148036297</v>
      </c>
      <c r="L242" s="193"/>
      <c r="M242" s="443">
        <v>0</v>
      </c>
      <c r="N242" s="247">
        <v>0</v>
      </c>
      <c r="O242" s="247">
        <v>3027503.1858431259</v>
      </c>
      <c r="P242" s="90">
        <v>3027503.1858431259</v>
      </c>
      <c r="Q242" s="193"/>
      <c r="R242" s="193"/>
      <c r="S242" s="194"/>
      <c r="T242" s="194"/>
      <c r="U242" s="446"/>
    </row>
    <row r="243" spans="1:21" s="258" customFormat="1" x14ac:dyDescent="0.25">
      <c r="A243" s="193">
        <v>746</v>
      </c>
      <c r="B243" s="274" t="s">
        <v>245</v>
      </c>
      <c r="C243" s="443">
        <v>4980</v>
      </c>
      <c r="D243" s="436">
        <v>0</v>
      </c>
      <c r="E243" s="299">
        <v>0</v>
      </c>
      <c r="F243" s="299">
        <v>1</v>
      </c>
      <c r="G243" s="319">
        <v>2.0080321285140563E-4</v>
      </c>
      <c r="H243" s="18">
        <v>2229</v>
      </c>
      <c r="I243" s="18">
        <v>1784</v>
      </c>
      <c r="J243" s="319">
        <v>1.2494394618834082</v>
      </c>
      <c r="K243" s="444">
        <v>0.8597446144596963</v>
      </c>
      <c r="L243" s="193"/>
      <c r="M243" s="443">
        <v>0</v>
      </c>
      <c r="N243" s="247">
        <v>0</v>
      </c>
      <c r="O243" s="247">
        <v>280268.83466340799</v>
      </c>
      <c r="P243" s="90">
        <v>280268.83466340799</v>
      </c>
      <c r="Q243" s="193"/>
      <c r="R243" s="193"/>
      <c r="S243" s="194"/>
      <c r="T243" s="194"/>
      <c r="U243" s="446"/>
    </row>
    <row r="244" spans="1:21" s="258" customFormat="1" x14ac:dyDescent="0.25">
      <c r="A244" s="193">
        <v>747</v>
      </c>
      <c r="B244" s="274" t="s">
        <v>246</v>
      </c>
      <c r="C244" s="443">
        <v>1458</v>
      </c>
      <c r="D244" s="436">
        <v>0.25319999999999998</v>
      </c>
      <c r="E244" s="299">
        <v>0</v>
      </c>
      <c r="F244" s="299">
        <v>0</v>
      </c>
      <c r="G244" s="319">
        <v>0</v>
      </c>
      <c r="H244" s="18">
        <v>386</v>
      </c>
      <c r="I244" s="18">
        <v>473</v>
      </c>
      <c r="J244" s="319">
        <v>0.81606765327695563</v>
      </c>
      <c r="K244" s="444">
        <v>0.42637280585324377</v>
      </c>
      <c r="L244" s="193"/>
      <c r="M244" s="443">
        <v>79629.019919999992</v>
      </c>
      <c r="N244" s="247">
        <v>0</v>
      </c>
      <c r="O244" s="247">
        <v>40693.310524141561</v>
      </c>
      <c r="P244" s="90">
        <v>120322.33044414155</v>
      </c>
      <c r="Q244" s="193"/>
      <c r="R244" s="193"/>
      <c r="S244" s="194"/>
      <c r="T244" s="194"/>
      <c r="U244" s="446"/>
    </row>
    <row r="245" spans="1:21" s="258" customFormat="1" x14ac:dyDescent="0.25">
      <c r="A245" s="193">
        <v>748</v>
      </c>
      <c r="B245" s="274" t="s">
        <v>247</v>
      </c>
      <c r="C245" s="443">
        <v>5249</v>
      </c>
      <c r="D245" s="436">
        <v>0</v>
      </c>
      <c r="E245" s="299">
        <v>0</v>
      </c>
      <c r="F245" s="299">
        <v>0</v>
      </c>
      <c r="G245" s="319">
        <v>0</v>
      </c>
      <c r="H245" s="18">
        <v>1706</v>
      </c>
      <c r="I245" s="18">
        <v>1933</v>
      </c>
      <c r="J245" s="319">
        <v>0.88256595964821516</v>
      </c>
      <c r="K245" s="444">
        <v>0.4928711122245033</v>
      </c>
      <c r="L245" s="193"/>
      <c r="M245" s="443">
        <v>0</v>
      </c>
      <c r="N245" s="247">
        <v>0</v>
      </c>
      <c r="O245" s="247">
        <v>169350.28743962769</v>
      </c>
      <c r="P245" s="90">
        <v>169350.28743962769</v>
      </c>
      <c r="Q245" s="193"/>
      <c r="R245" s="193"/>
      <c r="S245" s="194"/>
      <c r="T245" s="194"/>
      <c r="U245" s="446"/>
    </row>
    <row r="246" spans="1:21" s="258" customFormat="1" x14ac:dyDescent="0.25">
      <c r="A246" s="193">
        <v>749</v>
      </c>
      <c r="B246" s="274" t="s">
        <v>248</v>
      </c>
      <c r="C246" s="443">
        <v>21674</v>
      </c>
      <c r="D246" s="436">
        <v>0</v>
      </c>
      <c r="E246" s="299">
        <v>0</v>
      </c>
      <c r="F246" s="299">
        <v>1</v>
      </c>
      <c r="G246" s="319">
        <v>4.6138230137491926E-5</v>
      </c>
      <c r="H246" s="18">
        <v>7129</v>
      </c>
      <c r="I246" s="18">
        <v>9328</v>
      </c>
      <c r="J246" s="319">
        <v>0.76425814751286447</v>
      </c>
      <c r="K246" s="444">
        <v>0.37456330008915262</v>
      </c>
      <c r="L246" s="193"/>
      <c r="M246" s="443">
        <v>0</v>
      </c>
      <c r="N246" s="247">
        <v>0</v>
      </c>
      <c r="O246" s="247">
        <v>531422.93388301984</v>
      </c>
      <c r="P246" s="90">
        <v>531422.93388301984</v>
      </c>
      <c r="Q246" s="193"/>
      <c r="R246" s="193"/>
      <c r="S246" s="194"/>
      <c r="T246" s="194"/>
      <c r="U246" s="446"/>
    </row>
    <row r="247" spans="1:21" s="258" customFormat="1" x14ac:dyDescent="0.25">
      <c r="A247" s="193">
        <v>751</v>
      </c>
      <c r="B247" s="274" t="s">
        <v>249</v>
      </c>
      <c r="C247" s="443">
        <v>3045</v>
      </c>
      <c r="D247" s="436">
        <v>0</v>
      </c>
      <c r="E247" s="299">
        <v>0</v>
      </c>
      <c r="F247" s="299">
        <v>0</v>
      </c>
      <c r="G247" s="319">
        <v>0</v>
      </c>
      <c r="H247" s="18">
        <v>613</v>
      </c>
      <c r="I247" s="18">
        <v>1052</v>
      </c>
      <c r="J247" s="319">
        <v>0.58269961977186313</v>
      </c>
      <c r="K247" s="444">
        <v>0.19300477234815128</v>
      </c>
      <c r="L247" s="193"/>
      <c r="M247" s="443">
        <v>0</v>
      </c>
      <c r="N247" s="247">
        <v>0</v>
      </c>
      <c r="O247" s="247">
        <v>38470.811351635894</v>
      </c>
      <c r="P247" s="90">
        <v>38470.811351635894</v>
      </c>
      <c r="Q247" s="193"/>
      <c r="R247" s="193"/>
      <c r="S247" s="194"/>
      <c r="T247" s="194"/>
      <c r="U247" s="446"/>
    </row>
    <row r="248" spans="1:21" s="258" customFormat="1" x14ac:dyDescent="0.25">
      <c r="A248" s="193">
        <v>753</v>
      </c>
      <c r="B248" s="274" t="s">
        <v>250</v>
      </c>
      <c r="C248" s="443">
        <v>20666</v>
      </c>
      <c r="D248" s="436">
        <v>0</v>
      </c>
      <c r="E248" s="299">
        <v>0</v>
      </c>
      <c r="F248" s="299">
        <v>3</v>
      </c>
      <c r="G248" s="319">
        <v>1.4516597309590631E-4</v>
      </c>
      <c r="H248" s="18">
        <v>6415</v>
      </c>
      <c r="I248" s="18">
        <v>9813</v>
      </c>
      <c r="J248" s="319">
        <v>0.65372465097319887</v>
      </c>
      <c r="K248" s="444">
        <v>0.26402980354948702</v>
      </c>
      <c r="L248" s="193"/>
      <c r="M248" s="443">
        <v>0</v>
      </c>
      <c r="N248" s="247">
        <v>0</v>
      </c>
      <c r="O248" s="247">
        <v>357178.55717326113</v>
      </c>
      <c r="P248" s="90">
        <v>357178.55717326113</v>
      </c>
      <c r="Q248" s="193"/>
      <c r="R248" s="193"/>
      <c r="S248" s="194"/>
      <c r="T248" s="194"/>
      <c r="U248" s="446"/>
    </row>
    <row r="249" spans="1:21" s="258" customFormat="1" x14ac:dyDescent="0.25">
      <c r="A249" s="193">
        <v>755</v>
      </c>
      <c r="B249" s="274" t="s">
        <v>251</v>
      </c>
      <c r="C249" s="443">
        <v>6134</v>
      </c>
      <c r="D249" s="436">
        <v>0</v>
      </c>
      <c r="E249" s="299">
        <v>0</v>
      </c>
      <c r="F249" s="299">
        <v>0</v>
      </c>
      <c r="G249" s="319">
        <v>0</v>
      </c>
      <c r="H249" s="18">
        <v>1352</v>
      </c>
      <c r="I249" s="18">
        <v>2852</v>
      </c>
      <c r="J249" s="319">
        <v>0.47405329593267881</v>
      </c>
      <c r="K249" s="444">
        <v>8.4358448508966954E-2</v>
      </c>
      <c r="L249" s="193"/>
      <c r="M249" s="443">
        <v>0</v>
      </c>
      <c r="N249" s="247">
        <v>0</v>
      </c>
      <c r="O249" s="247">
        <v>33872.586177661055</v>
      </c>
      <c r="P249" s="90">
        <v>33872.586177661055</v>
      </c>
      <c r="Q249" s="193"/>
      <c r="R249" s="193"/>
      <c r="S249" s="194"/>
      <c r="T249" s="194"/>
      <c r="U249" s="446"/>
    </row>
    <row r="250" spans="1:21" s="258" customFormat="1" x14ac:dyDescent="0.25">
      <c r="A250" s="193">
        <v>758</v>
      </c>
      <c r="B250" s="274" t="s">
        <v>252</v>
      </c>
      <c r="C250" s="443">
        <v>8444</v>
      </c>
      <c r="D250" s="436">
        <v>1.3763000000000001</v>
      </c>
      <c r="E250" s="299">
        <v>1</v>
      </c>
      <c r="F250" s="299">
        <v>136</v>
      </c>
      <c r="G250" s="319">
        <v>1.6106110847939364E-2</v>
      </c>
      <c r="H250" s="18">
        <v>3577</v>
      </c>
      <c r="I250" s="18">
        <v>3535</v>
      </c>
      <c r="J250" s="319">
        <v>1.0118811881188119</v>
      </c>
      <c r="K250" s="444">
        <v>0.62218634069510004</v>
      </c>
      <c r="L250" s="193"/>
      <c r="M250" s="443">
        <v>3760128.9480600003</v>
      </c>
      <c r="N250" s="247">
        <v>372588.32</v>
      </c>
      <c r="O250" s="247">
        <v>343909.91602589411</v>
      </c>
      <c r="P250" s="90">
        <v>4476627.1840858944</v>
      </c>
      <c r="Q250" s="193"/>
      <c r="R250" s="193"/>
      <c r="S250" s="194"/>
      <c r="T250" s="194"/>
      <c r="U250" s="446"/>
    </row>
    <row r="251" spans="1:21" s="258" customFormat="1" x14ac:dyDescent="0.25">
      <c r="A251" s="193">
        <v>759</v>
      </c>
      <c r="B251" s="274" t="s">
        <v>253</v>
      </c>
      <c r="C251" s="443">
        <v>2085</v>
      </c>
      <c r="D251" s="436">
        <v>0.5308666666666666</v>
      </c>
      <c r="E251" s="299">
        <v>0</v>
      </c>
      <c r="F251" s="299">
        <v>0</v>
      </c>
      <c r="G251" s="319">
        <v>0</v>
      </c>
      <c r="H251" s="18">
        <v>760</v>
      </c>
      <c r="I251" s="18">
        <v>748</v>
      </c>
      <c r="J251" s="319">
        <v>1.0160427807486632</v>
      </c>
      <c r="K251" s="444">
        <v>0.62634793332495131</v>
      </c>
      <c r="L251" s="193"/>
      <c r="M251" s="443">
        <v>238749.05489999993</v>
      </c>
      <c r="N251" s="247">
        <v>0</v>
      </c>
      <c r="O251" s="247">
        <v>85486.533966715971</v>
      </c>
      <c r="P251" s="90">
        <v>324235.5888667159</v>
      </c>
      <c r="Q251" s="193"/>
      <c r="R251" s="193"/>
      <c r="S251" s="194"/>
      <c r="T251" s="194"/>
      <c r="U251" s="446"/>
    </row>
    <row r="252" spans="1:21" s="258" customFormat="1" x14ac:dyDescent="0.25">
      <c r="A252" s="193">
        <v>761</v>
      </c>
      <c r="B252" s="274" t="s">
        <v>254</v>
      </c>
      <c r="C252" s="443">
        <v>8828</v>
      </c>
      <c r="D252" s="436">
        <v>0</v>
      </c>
      <c r="E252" s="299">
        <v>0</v>
      </c>
      <c r="F252" s="299">
        <v>0</v>
      </c>
      <c r="G252" s="319">
        <v>0</v>
      </c>
      <c r="H252" s="18">
        <v>2732</v>
      </c>
      <c r="I252" s="18">
        <v>3313</v>
      </c>
      <c r="J252" s="319">
        <v>0.82463024449139755</v>
      </c>
      <c r="K252" s="444">
        <v>0.43493539706768569</v>
      </c>
      <c r="L252" s="193"/>
      <c r="M252" s="443">
        <v>0</v>
      </c>
      <c r="N252" s="247">
        <v>0</v>
      </c>
      <c r="O252" s="247">
        <v>251340.85000062358</v>
      </c>
      <c r="P252" s="90">
        <v>251340.85000062358</v>
      </c>
      <c r="Q252" s="193"/>
      <c r="R252" s="193"/>
      <c r="S252" s="194"/>
      <c r="T252" s="194"/>
      <c r="U252" s="446"/>
    </row>
    <row r="253" spans="1:21" s="258" customFormat="1" x14ac:dyDescent="0.25">
      <c r="A253" s="193">
        <v>762</v>
      </c>
      <c r="B253" s="274" t="s">
        <v>255</v>
      </c>
      <c r="C253" s="443">
        <v>3967</v>
      </c>
      <c r="D253" s="436">
        <v>0.18383333333333332</v>
      </c>
      <c r="E253" s="299">
        <v>0</v>
      </c>
      <c r="F253" s="299">
        <v>0</v>
      </c>
      <c r="G253" s="319">
        <v>0</v>
      </c>
      <c r="H253" s="18">
        <v>1164</v>
      </c>
      <c r="I253" s="18">
        <v>1396</v>
      </c>
      <c r="J253" s="319">
        <v>0.833810888252149</v>
      </c>
      <c r="K253" s="444">
        <v>0.44411604082843714</v>
      </c>
      <c r="L253" s="193"/>
      <c r="M253" s="443">
        <v>157302.85594999997</v>
      </c>
      <c r="N253" s="247">
        <v>0</v>
      </c>
      <c r="O253" s="247">
        <v>115327.9735414412</v>
      </c>
      <c r="P253" s="90">
        <v>272630.82949144114</v>
      </c>
      <c r="Q253" s="193"/>
      <c r="R253" s="193"/>
      <c r="S253" s="194"/>
      <c r="T253" s="194"/>
      <c r="U253" s="446"/>
    </row>
    <row r="254" spans="1:21" s="258" customFormat="1" x14ac:dyDescent="0.25">
      <c r="A254" s="193">
        <v>765</v>
      </c>
      <c r="B254" s="274" t="s">
        <v>256</v>
      </c>
      <c r="C254" s="443">
        <v>10389</v>
      </c>
      <c r="D254" s="436">
        <v>0.42043333333333333</v>
      </c>
      <c r="E254" s="299">
        <v>0</v>
      </c>
      <c r="F254" s="299">
        <v>0</v>
      </c>
      <c r="G254" s="319">
        <v>0</v>
      </c>
      <c r="H254" s="18">
        <v>4134</v>
      </c>
      <c r="I254" s="18">
        <v>4197</v>
      </c>
      <c r="J254" s="319">
        <v>0.98498927805575409</v>
      </c>
      <c r="K254" s="444">
        <v>0.59529443063204224</v>
      </c>
      <c r="L254" s="193"/>
      <c r="M254" s="443">
        <v>942152.12583000003</v>
      </c>
      <c r="N254" s="247">
        <v>0</v>
      </c>
      <c r="O254" s="247">
        <v>404838.27595568332</v>
      </c>
      <c r="P254" s="90">
        <v>1346990.4017856834</v>
      </c>
      <c r="Q254" s="193"/>
      <c r="R254" s="193"/>
      <c r="S254" s="194"/>
      <c r="T254" s="194"/>
      <c r="U254" s="446"/>
    </row>
    <row r="255" spans="1:21" s="258" customFormat="1" x14ac:dyDescent="0.25">
      <c r="A255" s="193">
        <v>768</v>
      </c>
      <c r="B255" s="274" t="s">
        <v>257</v>
      </c>
      <c r="C255" s="443">
        <v>2530</v>
      </c>
      <c r="D255" s="436">
        <v>0.46875</v>
      </c>
      <c r="E255" s="299">
        <v>0</v>
      </c>
      <c r="F255" s="299">
        <v>0</v>
      </c>
      <c r="G255" s="319">
        <v>0</v>
      </c>
      <c r="H255" s="18">
        <v>798</v>
      </c>
      <c r="I255" s="18">
        <v>850</v>
      </c>
      <c r="J255" s="319">
        <v>0.93882352941176472</v>
      </c>
      <c r="K255" s="444">
        <v>0.54912868198805287</v>
      </c>
      <c r="L255" s="193"/>
      <c r="M255" s="443">
        <v>255806.71875</v>
      </c>
      <c r="N255" s="247">
        <v>0</v>
      </c>
      <c r="O255" s="247">
        <v>90943.287713032973</v>
      </c>
      <c r="P255" s="90">
        <v>346750.00646303297</v>
      </c>
      <c r="Q255" s="193"/>
      <c r="R255" s="193"/>
      <c r="S255" s="194"/>
      <c r="T255" s="194"/>
      <c r="U255" s="446"/>
    </row>
    <row r="256" spans="1:21" s="258" customFormat="1" x14ac:dyDescent="0.25">
      <c r="A256" s="193">
        <v>777</v>
      </c>
      <c r="B256" s="274" t="s">
        <v>258</v>
      </c>
      <c r="C256" s="443">
        <v>7862</v>
      </c>
      <c r="D256" s="436">
        <v>1.3626333333333334</v>
      </c>
      <c r="E256" s="299">
        <v>0</v>
      </c>
      <c r="F256" s="299">
        <v>0</v>
      </c>
      <c r="G256" s="319">
        <v>0</v>
      </c>
      <c r="H256" s="18">
        <v>2334</v>
      </c>
      <c r="I256" s="18">
        <v>2578</v>
      </c>
      <c r="J256" s="319">
        <v>0.9053529868114818</v>
      </c>
      <c r="K256" s="444">
        <v>0.51565813938776994</v>
      </c>
      <c r="L256" s="193"/>
      <c r="M256" s="443">
        <v>3466198.6779299998</v>
      </c>
      <c r="N256" s="247">
        <v>0</v>
      </c>
      <c r="O256" s="247">
        <v>265381.6669455907</v>
      </c>
      <c r="P256" s="90">
        <v>3731580.3448755904</v>
      </c>
      <c r="Q256" s="193"/>
      <c r="R256" s="193"/>
      <c r="S256" s="194"/>
      <c r="T256" s="194"/>
      <c r="U256" s="446"/>
    </row>
    <row r="257" spans="1:21" s="258" customFormat="1" x14ac:dyDescent="0.25">
      <c r="A257" s="193">
        <v>778</v>
      </c>
      <c r="B257" s="274" t="s">
        <v>259</v>
      </c>
      <c r="C257" s="443">
        <v>7145</v>
      </c>
      <c r="D257" s="436">
        <v>0.12053333333333334</v>
      </c>
      <c r="E257" s="299">
        <v>0</v>
      </c>
      <c r="F257" s="299">
        <v>0</v>
      </c>
      <c r="G257" s="319">
        <v>0</v>
      </c>
      <c r="H257" s="18">
        <v>2455</v>
      </c>
      <c r="I257" s="18">
        <v>2586</v>
      </c>
      <c r="J257" s="319">
        <v>0.94934261407579268</v>
      </c>
      <c r="K257" s="444">
        <v>0.55964776665208082</v>
      </c>
      <c r="L257" s="193"/>
      <c r="M257" s="443">
        <v>185763.14079999999</v>
      </c>
      <c r="N257" s="247">
        <v>0</v>
      </c>
      <c r="O257" s="247">
        <v>261753.808342048</v>
      </c>
      <c r="P257" s="90">
        <v>447516.94914204802</v>
      </c>
      <c r="Q257" s="193"/>
      <c r="R257" s="193"/>
      <c r="S257" s="194"/>
      <c r="T257" s="194"/>
      <c r="U257" s="446"/>
    </row>
    <row r="258" spans="1:21" s="258" customFormat="1" x14ac:dyDescent="0.25">
      <c r="A258" s="193">
        <v>781</v>
      </c>
      <c r="B258" s="274" t="s">
        <v>260</v>
      </c>
      <c r="C258" s="443">
        <v>3753</v>
      </c>
      <c r="D258" s="436">
        <v>0.50180000000000002</v>
      </c>
      <c r="E258" s="299">
        <v>0</v>
      </c>
      <c r="F258" s="299">
        <v>1</v>
      </c>
      <c r="G258" s="319">
        <v>2.664535038635758E-4</v>
      </c>
      <c r="H258" s="18">
        <v>1027</v>
      </c>
      <c r="I258" s="18">
        <v>1243</v>
      </c>
      <c r="J258" s="319">
        <v>0.82622687047465804</v>
      </c>
      <c r="K258" s="444">
        <v>0.43653202305094618</v>
      </c>
      <c r="L258" s="193"/>
      <c r="M258" s="443">
        <v>406218.18977999996</v>
      </c>
      <c r="N258" s="247">
        <v>0</v>
      </c>
      <c r="O258" s="247">
        <v>107243.42451711775</v>
      </c>
      <c r="P258" s="90">
        <v>513461.61429711769</v>
      </c>
      <c r="Q258" s="193"/>
      <c r="R258" s="193"/>
      <c r="S258" s="194"/>
      <c r="T258" s="194"/>
      <c r="U258" s="446"/>
    </row>
    <row r="259" spans="1:21" s="432" customFormat="1" x14ac:dyDescent="0.25">
      <c r="A259" s="274">
        <v>783</v>
      </c>
      <c r="B259" s="274" t="s">
        <v>261</v>
      </c>
      <c r="C259" s="443">
        <v>6811</v>
      </c>
      <c r="D259" s="436">
        <v>0</v>
      </c>
      <c r="E259" s="196">
        <v>0</v>
      </c>
      <c r="F259" s="196">
        <v>0</v>
      </c>
      <c r="G259" s="319">
        <v>0</v>
      </c>
      <c r="H259" s="41">
        <v>3267</v>
      </c>
      <c r="I259" s="41">
        <v>2842</v>
      </c>
      <c r="J259" s="319">
        <v>1.1495425756509501</v>
      </c>
      <c r="K259" s="444">
        <v>0.75984772822723823</v>
      </c>
      <c r="L259" s="193"/>
      <c r="M259" s="443">
        <v>0</v>
      </c>
      <c r="N259" s="247">
        <v>0</v>
      </c>
      <c r="O259" s="247">
        <v>338776.63552552141</v>
      </c>
      <c r="P259" s="90">
        <v>338776.63552552141</v>
      </c>
      <c r="Q259" s="274"/>
      <c r="R259" s="274"/>
      <c r="S259" s="445"/>
      <c r="T259" s="194"/>
      <c r="U259" s="446"/>
    </row>
    <row r="260" spans="1:21" s="258" customFormat="1" x14ac:dyDescent="0.25">
      <c r="A260" s="193">
        <v>785</v>
      </c>
      <c r="B260" s="274" t="s">
        <v>262</v>
      </c>
      <c r="C260" s="443">
        <v>2869</v>
      </c>
      <c r="D260" s="436">
        <v>1.4576833333333332</v>
      </c>
      <c r="E260" s="299">
        <v>0</v>
      </c>
      <c r="F260" s="299">
        <v>0</v>
      </c>
      <c r="G260" s="319">
        <v>0</v>
      </c>
      <c r="H260" s="18">
        <v>887</v>
      </c>
      <c r="I260" s="18">
        <v>924</v>
      </c>
      <c r="J260" s="319">
        <v>0.95995670995671001</v>
      </c>
      <c r="K260" s="444">
        <v>0.57026186253299815</v>
      </c>
      <c r="L260" s="193"/>
      <c r="M260" s="443">
        <v>1353116.3465324999</v>
      </c>
      <c r="N260" s="247">
        <v>0</v>
      </c>
      <c r="O260" s="247">
        <v>107097.88082492544</v>
      </c>
      <c r="P260" s="90">
        <v>1460214.2273574253</v>
      </c>
      <c r="Q260" s="193"/>
      <c r="R260" s="193"/>
      <c r="S260" s="194"/>
      <c r="T260" s="194"/>
      <c r="U260" s="446"/>
    </row>
    <row r="261" spans="1:21" s="258" customFormat="1" x14ac:dyDescent="0.25">
      <c r="A261" s="193">
        <v>790</v>
      </c>
      <c r="B261" s="274" t="s">
        <v>263</v>
      </c>
      <c r="C261" s="443">
        <v>24651</v>
      </c>
      <c r="D261" s="436">
        <v>0</v>
      </c>
      <c r="E261" s="299">
        <v>0</v>
      </c>
      <c r="F261" s="299">
        <v>0</v>
      </c>
      <c r="G261" s="319">
        <v>0</v>
      </c>
      <c r="H261" s="18">
        <v>8340</v>
      </c>
      <c r="I261" s="18">
        <v>9455</v>
      </c>
      <c r="J261" s="319">
        <v>0.88207297726070866</v>
      </c>
      <c r="K261" s="444">
        <v>0.4923781298369968</v>
      </c>
      <c r="L261" s="193"/>
      <c r="M261" s="443">
        <v>0</v>
      </c>
      <c r="N261" s="247">
        <v>0</v>
      </c>
      <c r="O261" s="247">
        <v>794528.16521792894</v>
      </c>
      <c r="P261" s="90">
        <v>794528.16521792894</v>
      </c>
      <c r="Q261" s="193"/>
      <c r="R261" s="193"/>
      <c r="S261" s="194"/>
      <c r="T261" s="194"/>
      <c r="U261" s="446"/>
    </row>
    <row r="262" spans="1:21" s="258" customFormat="1" x14ac:dyDescent="0.25">
      <c r="A262" s="193">
        <v>791</v>
      </c>
      <c r="B262" s="274" t="s">
        <v>264</v>
      </c>
      <c r="C262" s="443">
        <v>5301</v>
      </c>
      <c r="D262" s="436">
        <v>1.1320999999999999</v>
      </c>
      <c r="E262" s="299">
        <v>0</v>
      </c>
      <c r="F262" s="299">
        <v>0</v>
      </c>
      <c r="G262" s="319">
        <v>0</v>
      </c>
      <c r="H262" s="18">
        <v>1839</v>
      </c>
      <c r="I262" s="18">
        <v>1943</v>
      </c>
      <c r="J262" s="319">
        <v>0.94647452393206377</v>
      </c>
      <c r="K262" s="444">
        <v>0.55677967650835192</v>
      </c>
      <c r="L262" s="193"/>
      <c r="M262" s="443">
        <v>1941708.3524549995</v>
      </c>
      <c r="N262" s="247">
        <v>0</v>
      </c>
      <c r="O262" s="247">
        <v>193204.4742060788</v>
      </c>
      <c r="P262" s="90">
        <v>2134912.8266610783</v>
      </c>
      <c r="Q262" s="193"/>
      <c r="R262" s="193"/>
      <c r="S262" s="194"/>
      <c r="T262" s="194"/>
      <c r="U262" s="446"/>
    </row>
    <row r="263" spans="1:21" s="258" customFormat="1" x14ac:dyDescent="0.25">
      <c r="A263" s="193">
        <v>831</v>
      </c>
      <c r="B263" s="274" t="s">
        <v>265</v>
      </c>
      <c r="C263" s="443">
        <v>4715</v>
      </c>
      <c r="D263" s="436">
        <v>0</v>
      </c>
      <c r="E263" s="299">
        <v>0</v>
      </c>
      <c r="F263" s="299">
        <v>0</v>
      </c>
      <c r="G263" s="319">
        <v>0</v>
      </c>
      <c r="H263" s="18">
        <v>779</v>
      </c>
      <c r="I263" s="18">
        <v>1999</v>
      </c>
      <c r="J263" s="319">
        <v>0.38969484742371185</v>
      </c>
      <c r="K263" s="444">
        <v>0</v>
      </c>
      <c r="L263" s="193"/>
      <c r="M263" s="443">
        <v>0</v>
      </c>
      <c r="N263" s="247">
        <v>0</v>
      </c>
      <c r="O263" s="247">
        <v>0</v>
      </c>
      <c r="P263" s="90">
        <v>0</v>
      </c>
      <c r="Q263" s="193"/>
      <c r="R263" s="193"/>
      <c r="S263" s="194"/>
      <c r="T263" s="194"/>
      <c r="U263" s="446"/>
    </row>
    <row r="264" spans="1:21" s="258" customFormat="1" x14ac:dyDescent="0.25">
      <c r="A264" s="193">
        <v>832</v>
      </c>
      <c r="B264" s="274" t="s">
        <v>266</v>
      </c>
      <c r="C264" s="443">
        <v>4024</v>
      </c>
      <c r="D264" s="436">
        <v>1.6163666666666665</v>
      </c>
      <c r="E264" s="299">
        <v>0</v>
      </c>
      <c r="F264" s="299">
        <v>0</v>
      </c>
      <c r="G264" s="319">
        <v>0</v>
      </c>
      <c r="H264" s="18">
        <v>1304</v>
      </c>
      <c r="I264" s="18">
        <v>1397</v>
      </c>
      <c r="J264" s="319">
        <v>0.93342877594846096</v>
      </c>
      <c r="K264" s="444">
        <v>0.54373392852474911</v>
      </c>
      <c r="L264" s="193"/>
      <c r="M264" s="443">
        <v>4208906.30088</v>
      </c>
      <c r="N264" s="247">
        <v>0</v>
      </c>
      <c r="O264" s="247">
        <v>143225.51959598981</v>
      </c>
      <c r="P264" s="90">
        <v>4352131.82047599</v>
      </c>
      <c r="Q264" s="193"/>
      <c r="R264" s="193"/>
      <c r="S264" s="194"/>
      <c r="T264" s="194"/>
      <c r="U264" s="446"/>
    </row>
    <row r="265" spans="1:21" s="258" customFormat="1" x14ac:dyDescent="0.25">
      <c r="A265" s="193">
        <v>833</v>
      </c>
      <c r="B265" s="274" t="s">
        <v>267</v>
      </c>
      <c r="C265" s="443">
        <v>1662</v>
      </c>
      <c r="D265" s="436">
        <v>0</v>
      </c>
      <c r="E265" s="299">
        <v>0</v>
      </c>
      <c r="F265" s="299">
        <v>0</v>
      </c>
      <c r="G265" s="319">
        <v>0</v>
      </c>
      <c r="H265" s="18">
        <v>495</v>
      </c>
      <c r="I265" s="18">
        <v>664</v>
      </c>
      <c r="J265" s="319">
        <v>0.74548192771084343</v>
      </c>
      <c r="K265" s="444">
        <v>0.35578708028713157</v>
      </c>
      <c r="L265" s="193"/>
      <c r="M265" s="443">
        <v>0</v>
      </c>
      <c r="N265" s="247">
        <v>0</v>
      </c>
      <c r="O265" s="247">
        <v>38707.684622039938</v>
      </c>
      <c r="P265" s="90">
        <v>38707.684622039938</v>
      </c>
      <c r="Q265" s="193"/>
      <c r="R265" s="193"/>
      <c r="S265" s="194"/>
      <c r="T265" s="194"/>
      <c r="U265" s="446"/>
    </row>
    <row r="266" spans="1:21" s="258" customFormat="1" x14ac:dyDescent="0.25">
      <c r="A266" s="193">
        <v>834</v>
      </c>
      <c r="B266" s="274" t="s">
        <v>268</v>
      </c>
      <c r="C266" s="443">
        <v>6081</v>
      </c>
      <c r="D266" s="436">
        <v>0</v>
      </c>
      <c r="E266" s="299">
        <v>0</v>
      </c>
      <c r="F266" s="299">
        <v>0</v>
      </c>
      <c r="G266" s="319">
        <v>0</v>
      </c>
      <c r="H266" s="18">
        <v>1620</v>
      </c>
      <c r="I266" s="18">
        <v>2578</v>
      </c>
      <c r="J266" s="319">
        <v>0.62839410395655548</v>
      </c>
      <c r="K266" s="444">
        <v>0.23869925653284363</v>
      </c>
      <c r="L266" s="193"/>
      <c r="M266" s="443">
        <v>0</v>
      </c>
      <c r="N266" s="247">
        <v>0</v>
      </c>
      <c r="O266" s="247">
        <v>95017.16551578349</v>
      </c>
      <c r="P266" s="90">
        <v>95017.16551578349</v>
      </c>
      <c r="Q266" s="193"/>
      <c r="R266" s="193"/>
      <c r="S266" s="194"/>
      <c r="T266" s="194"/>
      <c r="U266" s="446"/>
    </row>
    <row r="267" spans="1:21" s="258" customFormat="1" x14ac:dyDescent="0.25">
      <c r="A267" s="193">
        <v>837</v>
      </c>
      <c r="B267" s="274" t="s">
        <v>269</v>
      </c>
      <c r="C267" s="443">
        <v>235239</v>
      </c>
      <c r="D267" s="436">
        <v>0</v>
      </c>
      <c r="E267" s="299">
        <v>0</v>
      </c>
      <c r="F267" s="299">
        <v>13</v>
      </c>
      <c r="G267" s="319">
        <v>5.5262945344947052E-5</v>
      </c>
      <c r="H267" s="18">
        <v>122611</v>
      </c>
      <c r="I267" s="18">
        <v>101034</v>
      </c>
      <c r="J267" s="319">
        <v>1.213561771284914</v>
      </c>
      <c r="K267" s="444">
        <v>0.82386692386120219</v>
      </c>
      <c r="L267" s="193"/>
      <c r="M267" s="443">
        <v>0</v>
      </c>
      <c r="N267" s="247">
        <v>0</v>
      </c>
      <c r="O267" s="247">
        <v>12686516.625041053</v>
      </c>
      <c r="P267" s="90">
        <v>12686516.625041053</v>
      </c>
      <c r="Q267" s="193"/>
      <c r="R267" s="193"/>
      <c r="S267" s="194"/>
      <c r="T267" s="194"/>
      <c r="U267" s="446"/>
    </row>
    <row r="268" spans="1:21" s="258" customFormat="1" x14ac:dyDescent="0.25">
      <c r="A268" s="193">
        <v>844</v>
      </c>
      <c r="B268" s="274" t="s">
        <v>270</v>
      </c>
      <c r="C268" s="443">
        <v>1567</v>
      </c>
      <c r="D268" s="436">
        <v>0.53226666666666667</v>
      </c>
      <c r="E268" s="299">
        <v>0</v>
      </c>
      <c r="F268" s="299">
        <v>0</v>
      </c>
      <c r="G268" s="319">
        <v>0</v>
      </c>
      <c r="H268" s="18">
        <v>424</v>
      </c>
      <c r="I268" s="18">
        <v>549</v>
      </c>
      <c r="J268" s="319">
        <v>0.77231329690346084</v>
      </c>
      <c r="K268" s="444">
        <v>0.38261844947974899</v>
      </c>
      <c r="L268" s="193"/>
      <c r="M268" s="443">
        <v>179907.14463999998</v>
      </c>
      <c r="N268" s="247">
        <v>0</v>
      </c>
      <c r="O268" s="247">
        <v>39247.401202513822</v>
      </c>
      <c r="P268" s="90">
        <v>219154.54584251379</v>
      </c>
      <c r="Q268" s="193"/>
      <c r="R268" s="193"/>
      <c r="S268" s="194"/>
      <c r="T268" s="194"/>
      <c r="U268" s="446"/>
    </row>
    <row r="269" spans="1:21" s="258" customFormat="1" x14ac:dyDescent="0.25">
      <c r="A269" s="193">
        <v>845</v>
      </c>
      <c r="B269" s="274" t="s">
        <v>271</v>
      </c>
      <c r="C269" s="443">
        <v>3062</v>
      </c>
      <c r="D269" s="436">
        <v>0.70473333333333332</v>
      </c>
      <c r="E269" s="299">
        <v>0</v>
      </c>
      <c r="F269" s="299">
        <v>2</v>
      </c>
      <c r="G269" s="319">
        <v>6.5316786414108428E-4</v>
      </c>
      <c r="H269" s="18">
        <v>940</v>
      </c>
      <c r="I269" s="18">
        <v>1038</v>
      </c>
      <c r="J269" s="319">
        <v>0.90558766859344897</v>
      </c>
      <c r="K269" s="444">
        <v>0.51589282116973711</v>
      </c>
      <c r="L269" s="193"/>
      <c r="M269" s="443">
        <v>465457.6207599999</v>
      </c>
      <c r="N269" s="247">
        <v>0</v>
      </c>
      <c r="O269" s="247">
        <v>103404.79355388676</v>
      </c>
      <c r="P269" s="90">
        <v>568862.41431388666</v>
      </c>
      <c r="Q269" s="193"/>
      <c r="R269" s="193"/>
      <c r="S269" s="194"/>
      <c r="T269" s="194"/>
      <c r="U269" s="446"/>
    </row>
    <row r="270" spans="1:21" s="258" customFormat="1" x14ac:dyDescent="0.25">
      <c r="A270" s="193">
        <v>846</v>
      </c>
      <c r="B270" s="274" t="s">
        <v>272</v>
      </c>
      <c r="C270" s="443">
        <v>5158</v>
      </c>
      <c r="D270" s="436">
        <v>0</v>
      </c>
      <c r="E270" s="299">
        <v>0</v>
      </c>
      <c r="F270" s="299">
        <v>0</v>
      </c>
      <c r="G270" s="319">
        <v>0</v>
      </c>
      <c r="H270" s="18">
        <v>1727</v>
      </c>
      <c r="I270" s="18">
        <v>1865</v>
      </c>
      <c r="J270" s="319">
        <v>0.92600536193029492</v>
      </c>
      <c r="K270" s="444">
        <v>0.53631051450658307</v>
      </c>
      <c r="L270" s="193"/>
      <c r="M270" s="443">
        <v>0</v>
      </c>
      <c r="N270" s="247">
        <v>0</v>
      </c>
      <c r="O270" s="247">
        <v>181081.31943018158</v>
      </c>
      <c r="P270" s="90">
        <v>181081.31943018158</v>
      </c>
      <c r="Q270" s="193"/>
      <c r="R270" s="193"/>
      <c r="S270" s="194"/>
      <c r="T270" s="194"/>
      <c r="U270" s="446"/>
    </row>
    <row r="271" spans="1:21" s="258" customFormat="1" x14ac:dyDescent="0.25">
      <c r="A271" s="193">
        <v>848</v>
      </c>
      <c r="B271" s="274" t="s">
        <v>273</v>
      </c>
      <c r="C271" s="443">
        <v>4482</v>
      </c>
      <c r="D271" s="436">
        <v>0.17979999999999999</v>
      </c>
      <c r="E271" s="299">
        <v>0</v>
      </c>
      <c r="F271" s="299">
        <v>1</v>
      </c>
      <c r="G271" s="319">
        <v>2.2311468094600624E-4</v>
      </c>
      <c r="H271" s="18">
        <v>1291</v>
      </c>
      <c r="I271" s="18">
        <v>1511</v>
      </c>
      <c r="J271" s="319">
        <v>0.85440105890138984</v>
      </c>
      <c r="K271" s="444">
        <v>0.46470621147767799</v>
      </c>
      <c r="L271" s="193"/>
      <c r="M271" s="443">
        <v>173824.77851999996</v>
      </c>
      <c r="N271" s="247">
        <v>0</v>
      </c>
      <c r="O271" s="247">
        <v>136340.9546801197</v>
      </c>
      <c r="P271" s="90">
        <v>310165.73320011969</v>
      </c>
      <c r="Q271" s="193"/>
      <c r="R271" s="193"/>
      <c r="S271" s="194"/>
      <c r="T271" s="194"/>
      <c r="U271" s="446"/>
    </row>
    <row r="272" spans="1:21" s="258" customFormat="1" x14ac:dyDescent="0.25">
      <c r="A272" s="193">
        <v>849</v>
      </c>
      <c r="B272" s="274" t="s">
        <v>274</v>
      </c>
      <c r="C272" s="443">
        <v>3112</v>
      </c>
      <c r="D272" s="436">
        <v>0.10186666666666666</v>
      </c>
      <c r="E272" s="299">
        <v>0</v>
      </c>
      <c r="F272" s="299">
        <v>0</v>
      </c>
      <c r="G272" s="319">
        <v>0</v>
      </c>
      <c r="H272" s="18">
        <v>1040</v>
      </c>
      <c r="I272" s="18">
        <v>1172</v>
      </c>
      <c r="J272" s="319">
        <v>0.88737201365187712</v>
      </c>
      <c r="K272" s="444">
        <v>0.49767716622816527</v>
      </c>
      <c r="L272" s="193"/>
      <c r="M272" s="443">
        <v>68378.855679999993</v>
      </c>
      <c r="N272" s="247">
        <v>0</v>
      </c>
      <c r="O272" s="247">
        <v>101382.5720016322</v>
      </c>
      <c r="P272" s="90">
        <v>169761.42768163219</v>
      </c>
      <c r="Q272" s="193"/>
      <c r="R272" s="193"/>
      <c r="S272" s="194"/>
      <c r="T272" s="194"/>
      <c r="U272" s="446"/>
    </row>
    <row r="273" spans="1:21" s="258" customFormat="1" x14ac:dyDescent="0.25">
      <c r="A273" s="193">
        <v>850</v>
      </c>
      <c r="B273" s="274" t="s">
        <v>275</v>
      </c>
      <c r="C273" s="443">
        <v>2406</v>
      </c>
      <c r="D273" s="436">
        <v>0</v>
      </c>
      <c r="E273" s="299">
        <v>0</v>
      </c>
      <c r="F273" s="299">
        <v>0</v>
      </c>
      <c r="G273" s="319">
        <v>0</v>
      </c>
      <c r="H273" s="18">
        <v>586</v>
      </c>
      <c r="I273" s="18">
        <v>917</v>
      </c>
      <c r="J273" s="319">
        <v>0.63904034896401307</v>
      </c>
      <c r="K273" s="444">
        <v>0.24934550154030122</v>
      </c>
      <c r="L273" s="193"/>
      <c r="M273" s="443">
        <v>0</v>
      </c>
      <c r="N273" s="247">
        <v>0</v>
      </c>
      <c r="O273" s="247">
        <v>39271.108613172444</v>
      </c>
      <c r="P273" s="90">
        <v>39271.108613172444</v>
      </c>
      <c r="Q273" s="193"/>
      <c r="R273" s="193"/>
      <c r="S273" s="194"/>
      <c r="T273" s="194"/>
      <c r="U273" s="446"/>
    </row>
    <row r="274" spans="1:21" s="258" customFormat="1" x14ac:dyDescent="0.25">
      <c r="A274" s="193">
        <v>851</v>
      </c>
      <c r="B274" s="274" t="s">
        <v>276</v>
      </c>
      <c r="C274" s="443">
        <v>21875</v>
      </c>
      <c r="D274" s="436">
        <v>3.7683333333333333E-2</v>
      </c>
      <c r="E274" s="299">
        <v>0</v>
      </c>
      <c r="F274" s="299">
        <v>15</v>
      </c>
      <c r="G274" s="319">
        <v>6.857142857142857E-4</v>
      </c>
      <c r="H274" s="18">
        <v>8689</v>
      </c>
      <c r="I274" s="18">
        <v>8539</v>
      </c>
      <c r="J274" s="319">
        <v>1.0175664597728071</v>
      </c>
      <c r="K274" s="444">
        <v>0.62787161234909528</v>
      </c>
      <c r="L274" s="193"/>
      <c r="M274" s="443">
        <v>177806.45312499997</v>
      </c>
      <c r="N274" s="247">
        <v>0</v>
      </c>
      <c r="O274" s="247">
        <v>899072.90690813249</v>
      </c>
      <c r="P274" s="90">
        <v>1076879.3600331324</v>
      </c>
      <c r="Q274" s="193"/>
      <c r="R274" s="193"/>
      <c r="S274" s="194"/>
      <c r="T274" s="194"/>
      <c r="U274" s="446"/>
    </row>
    <row r="275" spans="1:21" s="258" customFormat="1" x14ac:dyDescent="0.25">
      <c r="A275" s="193">
        <v>853</v>
      </c>
      <c r="B275" s="274" t="s">
        <v>277</v>
      </c>
      <c r="C275" s="443">
        <v>191331</v>
      </c>
      <c r="D275" s="436">
        <v>0</v>
      </c>
      <c r="E275" s="299">
        <v>0</v>
      </c>
      <c r="F275" s="299">
        <v>13</v>
      </c>
      <c r="G275" s="319">
        <v>6.7945079469610255E-5</v>
      </c>
      <c r="H275" s="18">
        <v>100128</v>
      </c>
      <c r="I275" s="18">
        <v>81618</v>
      </c>
      <c r="J275" s="319">
        <v>1.2267882084834227</v>
      </c>
      <c r="K275" s="444">
        <v>0.83709336105971088</v>
      </c>
      <c r="L275" s="193"/>
      <c r="M275" s="443">
        <v>0</v>
      </c>
      <c r="N275" s="247">
        <v>0</v>
      </c>
      <c r="O275" s="247">
        <v>10484198.619757369</v>
      </c>
      <c r="P275" s="90">
        <v>10484198.619757369</v>
      </c>
      <c r="Q275" s="193"/>
      <c r="R275" s="193"/>
      <c r="S275" s="194"/>
      <c r="T275" s="194"/>
      <c r="U275" s="446"/>
    </row>
    <row r="276" spans="1:21" s="258" customFormat="1" x14ac:dyDescent="0.25">
      <c r="A276" s="193">
        <v>854</v>
      </c>
      <c r="B276" s="274" t="s">
        <v>278</v>
      </c>
      <c r="C276" s="443">
        <v>3438</v>
      </c>
      <c r="D276" s="436">
        <v>1.6648499999999999</v>
      </c>
      <c r="E276" s="299">
        <v>0</v>
      </c>
      <c r="F276" s="299">
        <v>1</v>
      </c>
      <c r="G276" s="319">
        <v>2.9086678301337986E-4</v>
      </c>
      <c r="H276" s="18">
        <v>1101</v>
      </c>
      <c r="I276" s="18">
        <v>1132</v>
      </c>
      <c r="J276" s="319">
        <v>0.97261484098939932</v>
      </c>
      <c r="K276" s="444">
        <v>0.58291999356568747</v>
      </c>
      <c r="L276" s="193"/>
      <c r="M276" s="443">
        <v>3703841.4075299995</v>
      </c>
      <c r="N276" s="247">
        <v>0</v>
      </c>
      <c r="O276" s="247">
        <v>131187.00727354843</v>
      </c>
      <c r="P276" s="90">
        <v>3835028.4148035478</v>
      </c>
      <c r="Q276" s="193"/>
      <c r="R276" s="193"/>
      <c r="S276" s="194"/>
      <c r="T276" s="194"/>
      <c r="U276" s="446"/>
    </row>
    <row r="277" spans="1:21" s="258" customFormat="1" x14ac:dyDescent="0.25">
      <c r="A277" s="193">
        <v>857</v>
      </c>
      <c r="B277" s="274" t="s">
        <v>279</v>
      </c>
      <c r="C277" s="443">
        <v>2551</v>
      </c>
      <c r="D277" s="436">
        <v>0.34726666666666667</v>
      </c>
      <c r="E277" s="299">
        <v>0</v>
      </c>
      <c r="F277" s="299">
        <v>1</v>
      </c>
      <c r="G277" s="319">
        <v>3.920031360250882E-4</v>
      </c>
      <c r="H277" s="18">
        <v>626</v>
      </c>
      <c r="I277" s="18">
        <v>843</v>
      </c>
      <c r="J277" s="319">
        <v>0.74258600237247929</v>
      </c>
      <c r="K277" s="444">
        <v>0.35289115494876744</v>
      </c>
      <c r="L277" s="193"/>
      <c r="M277" s="443">
        <v>191083.72641999999</v>
      </c>
      <c r="N277" s="247">
        <v>0</v>
      </c>
      <c r="O277" s="247">
        <v>58928.750512516046</v>
      </c>
      <c r="P277" s="90">
        <v>250012.47693251603</v>
      </c>
      <c r="Q277" s="193"/>
      <c r="R277" s="193"/>
      <c r="S277" s="194"/>
      <c r="T277" s="194"/>
      <c r="U277" s="446"/>
    </row>
    <row r="278" spans="1:21" s="258" customFormat="1" x14ac:dyDescent="0.25">
      <c r="A278" s="193">
        <v>858</v>
      </c>
      <c r="B278" s="274" t="s">
        <v>280</v>
      </c>
      <c r="C278" s="443">
        <v>38664</v>
      </c>
      <c r="D278" s="436">
        <v>0</v>
      </c>
      <c r="E278" s="299">
        <v>0</v>
      </c>
      <c r="F278" s="299">
        <v>3</v>
      </c>
      <c r="G278" s="319">
        <v>7.7591558038485412E-5</v>
      </c>
      <c r="H278" s="18">
        <v>14225</v>
      </c>
      <c r="I278" s="18">
        <v>18219</v>
      </c>
      <c r="J278" s="319">
        <v>0.78077830835940498</v>
      </c>
      <c r="K278" s="444">
        <v>0.39108346093569313</v>
      </c>
      <c r="L278" s="193"/>
      <c r="M278" s="443">
        <v>0</v>
      </c>
      <c r="N278" s="247">
        <v>0</v>
      </c>
      <c r="O278" s="247">
        <v>989810.90211461054</v>
      </c>
      <c r="P278" s="90">
        <v>989810.90211461054</v>
      </c>
      <c r="Q278" s="193"/>
      <c r="R278" s="193"/>
      <c r="S278" s="194"/>
      <c r="T278" s="194"/>
      <c r="U278" s="446"/>
    </row>
    <row r="279" spans="1:21" s="258" customFormat="1" x14ac:dyDescent="0.25">
      <c r="A279" s="193">
        <v>859</v>
      </c>
      <c r="B279" s="274" t="s">
        <v>281</v>
      </c>
      <c r="C279" s="443">
        <v>6758</v>
      </c>
      <c r="D279" s="436">
        <v>0</v>
      </c>
      <c r="E279" s="299">
        <v>0</v>
      </c>
      <c r="F279" s="299">
        <v>1</v>
      </c>
      <c r="G279" s="319">
        <v>1.4797277300976621E-4</v>
      </c>
      <c r="H279" s="18">
        <v>1419</v>
      </c>
      <c r="I279" s="18">
        <v>2524</v>
      </c>
      <c r="J279" s="319">
        <v>0.562202852614897</v>
      </c>
      <c r="K279" s="444">
        <v>0.17250800519118514</v>
      </c>
      <c r="L279" s="193"/>
      <c r="M279" s="443">
        <v>0</v>
      </c>
      <c r="N279" s="247">
        <v>0</v>
      </c>
      <c r="O279" s="247">
        <v>76313.863625909624</v>
      </c>
      <c r="P279" s="90">
        <v>76313.863625909624</v>
      </c>
      <c r="Q279" s="193"/>
      <c r="R279" s="193"/>
      <c r="S279" s="194"/>
      <c r="T279" s="194"/>
      <c r="U279" s="446"/>
    </row>
    <row r="280" spans="1:21" s="258" customFormat="1" x14ac:dyDescent="0.25">
      <c r="A280" s="193">
        <v>886</v>
      </c>
      <c r="B280" s="274" t="s">
        <v>282</v>
      </c>
      <c r="C280" s="443">
        <v>13021</v>
      </c>
      <c r="D280" s="436">
        <v>0</v>
      </c>
      <c r="E280" s="299">
        <v>0</v>
      </c>
      <c r="F280" s="299">
        <v>1</v>
      </c>
      <c r="G280" s="319">
        <v>7.6799016972582757E-5</v>
      </c>
      <c r="H280" s="18">
        <v>3662</v>
      </c>
      <c r="I280" s="18">
        <v>5322</v>
      </c>
      <c r="J280" s="319">
        <v>0.68808718526869594</v>
      </c>
      <c r="K280" s="444">
        <v>0.29839233784498409</v>
      </c>
      <c r="L280" s="193"/>
      <c r="M280" s="443">
        <v>0</v>
      </c>
      <c r="N280" s="247">
        <v>0</v>
      </c>
      <c r="O280" s="247">
        <v>254336.09967046653</v>
      </c>
      <c r="P280" s="90">
        <v>254336.09967046653</v>
      </c>
      <c r="Q280" s="193"/>
      <c r="R280" s="193"/>
      <c r="S280" s="194"/>
      <c r="T280" s="194"/>
      <c r="U280" s="446"/>
    </row>
    <row r="281" spans="1:21" s="258" customFormat="1" x14ac:dyDescent="0.25">
      <c r="A281" s="193">
        <v>887</v>
      </c>
      <c r="B281" s="274" t="s">
        <v>283</v>
      </c>
      <c r="C281" s="443">
        <v>4792</v>
      </c>
      <c r="D281" s="436">
        <v>0</v>
      </c>
      <c r="E281" s="299">
        <v>0</v>
      </c>
      <c r="F281" s="299">
        <v>0</v>
      </c>
      <c r="G281" s="319">
        <v>0</v>
      </c>
      <c r="H281" s="18">
        <v>1452</v>
      </c>
      <c r="I281" s="18">
        <v>1749</v>
      </c>
      <c r="J281" s="319">
        <v>0.83018867924528306</v>
      </c>
      <c r="K281" s="444">
        <v>0.4404938318215712</v>
      </c>
      <c r="L281" s="193"/>
      <c r="M281" s="443">
        <v>0</v>
      </c>
      <c r="N281" s="247">
        <v>0</v>
      </c>
      <c r="O281" s="247">
        <v>138176.00809914389</v>
      </c>
      <c r="P281" s="90">
        <v>138176.00809914389</v>
      </c>
      <c r="Q281" s="193"/>
      <c r="R281" s="193"/>
      <c r="S281" s="194"/>
      <c r="T281" s="194"/>
      <c r="U281" s="446"/>
    </row>
    <row r="282" spans="1:21" s="258" customFormat="1" x14ac:dyDescent="0.25">
      <c r="A282" s="193">
        <v>889</v>
      </c>
      <c r="B282" s="274" t="s">
        <v>284</v>
      </c>
      <c r="C282" s="443">
        <v>2702</v>
      </c>
      <c r="D282" s="436">
        <v>0.40953333333333336</v>
      </c>
      <c r="E282" s="299">
        <v>0</v>
      </c>
      <c r="F282" s="299">
        <v>0</v>
      </c>
      <c r="G282" s="319">
        <v>0</v>
      </c>
      <c r="H282" s="18">
        <v>910</v>
      </c>
      <c r="I282" s="18">
        <v>935</v>
      </c>
      <c r="J282" s="319">
        <v>0.9732620320855615</v>
      </c>
      <c r="K282" s="444">
        <v>0.58356718466184965</v>
      </c>
      <c r="L282" s="193"/>
      <c r="M282" s="443">
        <v>238684.79068000001</v>
      </c>
      <c r="N282" s="247">
        <v>0</v>
      </c>
      <c r="O282" s="247">
        <v>103217.23196732055</v>
      </c>
      <c r="P282" s="90">
        <v>341902.02264732053</v>
      </c>
      <c r="Q282" s="193"/>
      <c r="R282" s="193"/>
      <c r="S282" s="194"/>
      <c r="T282" s="194"/>
      <c r="U282" s="446"/>
    </row>
    <row r="283" spans="1:21" s="258" customFormat="1" x14ac:dyDescent="0.25">
      <c r="A283" s="193">
        <v>890</v>
      </c>
      <c r="B283" s="274" t="s">
        <v>285</v>
      </c>
      <c r="C283" s="443">
        <v>1232</v>
      </c>
      <c r="D283" s="436">
        <v>1.9466333333333332</v>
      </c>
      <c r="E283" s="299">
        <v>1</v>
      </c>
      <c r="F283" s="299">
        <v>530</v>
      </c>
      <c r="G283" s="319">
        <v>0.43019480519480519</v>
      </c>
      <c r="H283" s="18">
        <v>473</v>
      </c>
      <c r="I283" s="18">
        <v>486</v>
      </c>
      <c r="J283" s="319">
        <v>0.97325102880658432</v>
      </c>
      <c r="K283" s="444">
        <v>0.58355618138287246</v>
      </c>
      <c r="L283" s="193"/>
      <c r="M283" s="443">
        <v>1551909.0417599999</v>
      </c>
      <c r="N283" s="247">
        <v>1451998.5999999999</v>
      </c>
      <c r="O283" s="247">
        <v>47061.891964253722</v>
      </c>
      <c r="P283" s="90">
        <v>3050969.5337242535</v>
      </c>
      <c r="Q283" s="193"/>
      <c r="R283" s="193"/>
      <c r="S283" s="194"/>
      <c r="T283" s="194"/>
      <c r="U283" s="446"/>
    </row>
    <row r="284" spans="1:21" s="258" customFormat="1" x14ac:dyDescent="0.25">
      <c r="A284" s="193">
        <v>892</v>
      </c>
      <c r="B284" s="274" t="s">
        <v>286</v>
      </c>
      <c r="C284" s="443">
        <v>3783</v>
      </c>
      <c r="D284" s="436">
        <v>0</v>
      </c>
      <c r="E284" s="299">
        <v>0</v>
      </c>
      <c r="F284" s="299">
        <v>0</v>
      </c>
      <c r="G284" s="319">
        <v>0</v>
      </c>
      <c r="H284" s="18">
        <v>859</v>
      </c>
      <c r="I284" s="18">
        <v>1414</v>
      </c>
      <c r="J284" s="319">
        <v>0.60749646393210754</v>
      </c>
      <c r="K284" s="444">
        <v>0.21780161650839569</v>
      </c>
      <c r="L284" s="193"/>
      <c r="M284" s="443">
        <v>0</v>
      </c>
      <c r="N284" s="247">
        <v>0</v>
      </c>
      <c r="O284" s="247">
        <v>53935.342508347538</v>
      </c>
      <c r="P284" s="90">
        <v>53935.342508347538</v>
      </c>
      <c r="Q284" s="193"/>
      <c r="R284" s="193"/>
      <c r="S284" s="194"/>
      <c r="T284" s="194"/>
      <c r="U284" s="446"/>
    </row>
    <row r="285" spans="1:21" s="258" customFormat="1" x14ac:dyDescent="0.25">
      <c r="A285" s="193">
        <v>893</v>
      </c>
      <c r="B285" s="274" t="s">
        <v>287</v>
      </c>
      <c r="C285" s="443">
        <v>7455</v>
      </c>
      <c r="D285" s="436">
        <v>0</v>
      </c>
      <c r="E285" s="299">
        <v>0</v>
      </c>
      <c r="F285" s="299">
        <v>0</v>
      </c>
      <c r="G285" s="319">
        <v>0</v>
      </c>
      <c r="H285" s="18">
        <v>3297</v>
      </c>
      <c r="I285" s="18">
        <v>3366</v>
      </c>
      <c r="J285" s="319">
        <v>0.97950089126559714</v>
      </c>
      <c r="K285" s="444">
        <v>0.58980604384188529</v>
      </c>
      <c r="L285" s="193"/>
      <c r="M285" s="443">
        <v>0</v>
      </c>
      <c r="N285" s="247">
        <v>0</v>
      </c>
      <c r="O285" s="247">
        <v>287827.88556082855</v>
      </c>
      <c r="P285" s="90">
        <v>287827.88556082855</v>
      </c>
      <c r="Q285" s="193"/>
      <c r="R285" s="193"/>
      <c r="S285" s="194"/>
      <c r="T285" s="194"/>
      <c r="U285" s="446"/>
    </row>
    <row r="286" spans="1:21" s="258" customFormat="1" x14ac:dyDescent="0.25">
      <c r="A286" s="193">
        <v>895</v>
      </c>
      <c r="B286" s="274" t="s">
        <v>288</v>
      </c>
      <c r="C286" s="443">
        <v>15700</v>
      </c>
      <c r="D286" s="436">
        <v>0</v>
      </c>
      <c r="E286" s="299">
        <v>0</v>
      </c>
      <c r="F286" s="299">
        <v>1</v>
      </c>
      <c r="G286" s="319">
        <v>6.3694267515923561E-5</v>
      </c>
      <c r="H286" s="18">
        <v>9123</v>
      </c>
      <c r="I286" s="18">
        <v>6924</v>
      </c>
      <c r="J286" s="319">
        <v>1.3175909878682843</v>
      </c>
      <c r="K286" s="444">
        <v>0.92789614044457247</v>
      </c>
      <c r="L286" s="193"/>
      <c r="M286" s="443">
        <v>0</v>
      </c>
      <c r="N286" s="247">
        <v>0</v>
      </c>
      <c r="O286" s="247">
        <v>953619.27724997676</v>
      </c>
      <c r="P286" s="90">
        <v>953619.27724997676</v>
      </c>
      <c r="Q286" s="193"/>
      <c r="R286" s="193"/>
      <c r="S286" s="194"/>
      <c r="T286" s="194"/>
      <c r="U286" s="446"/>
    </row>
    <row r="287" spans="1:21" s="258" customFormat="1" x14ac:dyDescent="0.25">
      <c r="A287" s="193">
        <v>905</v>
      </c>
      <c r="B287" s="274" t="s">
        <v>289</v>
      </c>
      <c r="C287" s="443">
        <v>67552</v>
      </c>
      <c r="D287" s="436">
        <v>0</v>
      </c>
      <c r="E287" s="299">
        <v>0</v>
      </c>
      <c r="F287" s="299">
        <v>7</v>
      </c>
      <c r="G287" s="319">
        <v>1.0362387494078636E-4</v>
      </c>
      <c r="H287" s="18">
        <v>36635</v>
      </c>
      <c r="I287" s="18">
        <v>29405</v>
      </c>
      <c r="J287" s="319">
        <v>1.2458765516068695</v>
      </c>
      <c r="K287" s="444">
        <v>0.85618170418315764</v>
      </c>
      <c r="L287" s="193"/>
      <c r="M287" s="443">
        <v>0</v>
      </c>
      <c r="N287" s="247">
        <v>0</v>
      </c>
      <c r="O287" s="247">
        <v>3785996.0430449937</v>
      </c>
      <c r="P287" s="90">
        <v>3785996.0430449937</v>
      </c>
      <c r="Q287" s="193"/>
      <c r="R287" s="193"/>
      <c r="S287" s="194"/>
      <c r="T287" s="194"/>
      <c r="U287" s="446"/>
    </row>
    <row r="288" spans="1:21" s="258" customFormat="1" x14ac:dyDescent="0.25">
      <c r="A288" s="193">
        <v>908</v>
      </c>
      <c r="B288" s="274" t="s">
        <v>290</v>
      </c>
      <c r="C288" s="443">
        <v>21137</v>
      </c>
      <c r="D288" s="436">
        <v>0</v>
      </c>
      <c r="E288" s="299">
        <v>0</v>
      </c>
      <c r="F288" s="299">
        <v>1</v>
      </c>
      <c r="G288" s="319">
        <v>4.7310403557742344E-5</v>
      </c>
      <c r="H288" s="18">
        <v>6856</v>
      </c>
      <c r="I288" s="18">
        <v>8116</v>
      </c>
      <c r="J288" s="319">
        <v>0.84475110892065053</v>
      </c>
      <c r="K288" s="444">
        <v>0.45505626149693867</v>
      </c>
      <c r="L288" s="193"/>
      <c r="M288" s="443">
        <v>0</v>
      </c>
      <c r="N288" s="247">
        <v>0</v>
      </c>
      <c r="O288" s="247">
        <v>629628.5940836115</v>
      </c>
      <c r="P288" s="90">
        <v>629628.5940836115</v>
      </c>
      <c r="Q288" s="193"/>
      <c r="R288" s="193"/>
      <c r="S288" s="194"/>
      <c r="T288" s="194"/>
      <c r="U288" s="446"/>
    </row>
    <row r="289" spans="1:21" s="258" customFormat="1" x14ac:dyDescent="0.25">
      <c r="A289" s="193">
        <v>915</v>
      </c>
      <c r="B289" s="274" t="s">
        <v>291</v>
      </c>
      <c r="C289" s="443">
        <v>20829</v>
      </c>
      <c r="D289" s="436">
        <v>0</v>
      </c>
      <c r="E289" s="299">
        <v>0</v>
      </c>
      <c r="F289" s="299">
        <v>1</v>
      </c>
      <c r="G289" s="319">
        <v>4.8009986077104038E-5</v>
      </c>
      <c r="H289" s="18">
        <v>8294</v>
      </c>
      <c r="I289" s="18">
        <v>7463</v>
      </c>
      <c r="J289" s="319">
        <v>1.1113493233284202</v>
      </c>
      <c r="K289" s="444">
        <v>0.72165447590470833</v>
      </c>
      <c r="L289" s="193"/>
      <c r="M289" s="443">
        <v>0</v>
      </c>
      <c r="N289" s="247">
        <v>0</v>
      </c>
      <c r="O289" s="247">
        <v>983951.5870064107</v>
      </c>
      <c r="P289" s="90">
        <v>983951.5870064107</v>
      </c>
      <c r="Q289" s="193"/>
      <c r="R289" s="193"/>
      <c r="S289" s="194"/>
      <c r="T289" s="194"/>
      <c r="U289" s="446"/>
    </row>
    <row r="290" spans="1:21" s="258" customFormat="1" x14ac:dyDescent="0.25">
      <c r="A290" s="193">
        <v>918</v>
      </c>
      <c r="B290" s="274" t="s">
        <v>292</v>
      </c>
      <c r="C290" s="443">
        <v>2285</v>
      </c>
      <c r="D290" s="436">
        <v>0</v>
      </c>
      <c r="E290" s="299">
        <v>0</v>
      </c>
      <c r="F290" s="299">
        <v>0</v>
      </c>
      <c r="G290" s="319">
        <v>0</v>
      </c>
      <c r="H290" s="18">
        <v>741</v>
      </c>
      <c r="I290" s="18">
        <v>1004</v>
      </c>
      <c r="J290" s="319">
        <v>0.73804780876494025</v>
      </c>
      <c r="K290" s="444">
        <v>0.3483529613412284</v>
      </c>
      <c r="L290" s="193"/>
      <c r="M290" s="443">
        <v>0</v>
      </c>
      <c r="N290" s="247">
        <v>0</v>
      </c>
      <c r="O290" s="247">
        <v>52105.27738087171</v>
      </c>
      <c r="P290" s="90">
        <v>52105.27738087171</v>
      </c>
      <c r="Q290" s="193"/>
      <c r="R290" s="193"/>
      <c r="S290" s="194"/>
      <c r="T290" s="194"/>
      <c r="U290" s="446"/>
    </row>
    <row r="291" spans="1:21" s="258" customFormat="1" x14ac:dyDescent="0.25">
      <c r="A291" s="193">
        <v>921</v>
      </c>
      <c r="B291" s="274" t="s">
        <v>293</v>
      </c>
      <c r="C291" s="443">
        <v>2058</v>
      </c>
      <c r="D291" s="436">
        <v>0.80399999999999994</v>
      </c>
      <c r="E291" s="299">
        <v>0</v>
      </c>
      <c r="F291" s="299">
        <v>0</v>
      </c>
      <c r="G291" s="319">
        <v>0</v>
      </c>
      <c r="H291" s="18">
        <v>557</v>
      </c>
      <c r="I291" s="18">
        <v>677</v>
      </c>
      <c r="J291" s="319">
        <v>0.82274741506646976</v>
      </c>
      <c r="K291" s="444">
        <v>0.4330525676427579</v>
      </c>
      <c r="L291" s="193"/>
      <c r="M291" s="443">
        <v>356904.12239999993</v>
      </c>
      <c r="N291" s="247">
        <v>0</v>
      </c>
      <c r="O291" s="247">
        <v>58339.404178307763</v>
      </c>
      <c r="P291" s="90">
        <v>415243.52657830768</v>
      </c>
      <c r="Q291" s="193"/>
      <c r="R291" s="193"/>
      <c r="S291" s="194"/>
      <c r="T291" s="194"/>
      <c r="U291" s="446"/>
    </row>
    <row r="292" spans="1:21" s="258" customFormat="1" x14ac:dyDescent="0.25">
      <c r="A292" s="193">
        <v>922</v>
      </c>
      <c r="B292" s="274" t="s">
        <v>294</v>
      </c>
      <c r="C292" s="443">
        <v>4393</v>
      </c>
      <c r="D292" s="436">
        <v>0</v>
      </c>
      <c r="E292" s="299">
        <v>0</v>
      </c>
      <c r="F292" s="299">
        <v>0</v>
      </c>
      <c r="G292" s="319">
        <v>0</v>
      </c>
      <c r="H292" s="18">
        <v>844</v>
      </c>
      <c r="I292" s="18">
        <v>1920</v>
      </c>
      <c r="J292" s="319">
        <v>0.43958333333333333</v>
      </c>
      <c r="K292" s="444">
        <v>4.9888485909621472E-2</v>
      </c>
      <c r="L292" s="193"/>
      <c r="M292" s="443">
        <v>0</v>
      </c>
      <c r="N292" s="247">
        <v>0</v>
      </c>
      <c r="O292" s="247">
        <v>14346.221363619308</v>
      </c>
      <c r="P292" s="90">
        <v>14346.221363619308</v>
      </c>
      <c r="Q292" s="193"/>
      <c r="R292" s="193"/>
      <c r="S292" s="194"/>
      <c r="T292" s="194"/>
      <c r="U292" s="446"/>
    </row>
    <row r="293" spans="1:21" s="258" customFormat="1" x14ac:dyDescent="0.25">
      <c r="A293" s="193">
        <v>924</v>
      </c>
      <c r="B293" s="274" t="s">
        <v>295</v>
      </c>
      <c r="C293" s="443">
        <v>3166</v>
      </c>
      <c r="D293" s="436">
        <v>0.18286666666666668</v>
      </c>
      <c r="E293" s="299">
        <v>0</v>
      </c>
      <c r="F293" s="299">
        <v>0</v>
      </c>
      <c r="G293" s="319">
        <v>0</v>
      </c>
      <c r="H293" s="18">
        <v>1087</v>
      </c>
      <c r="I293" s="18">
        <v>1281</v>
      </c>
      <c r="J293" s="319">
        <v>0.84855581576893058</v>
      </c>
      <c r="K293" s="444">
        <v>0.45886096834521872</v>
      </c>
      <c r="L293" s="193"/>
      <c r="M293" s="443">
        <v>124880.78044</v>
      </c>
      <c r="N293" s="247">
        <v>0</v>
      </c>
      <c r="O293" s="247">
        <v>95097.265435621797</v>
      </c>
      <c r="P293" s="90">
        <v>219978.04587562178</v>
      </c>
      <c r="Q293" s="193"/>
      <c r="R293" s="193"/>
      <c r="S293" s="194"/>
      <c r="T293" s="194"/>
      <c r="U293" s="446"/>
    </row>
    <row r="294" spans="1:21" s="258" customFormat="1" x14ac:dyDescent="0.25">
      <c r="A294" s="193">
        <v>925</v>
      </c>
      <c r="B294" s="274" t="s">
        <v>296</v>
      </c>
      <c r="C294" s="443">
        <v>3676</v>
      </c>
      <c r="D294" s="436">
        <v>0.18396666666666667</v>
      </c>
      <c r="E294" s="299">
        <v>0</v>
      </c>
      <c r="F294" s="299">
        <v>0</v>
      </c>
      <c r="G294" s="319">
        <v>0</v>
      </c>
      <c r="H294" s="18">
        <v>2052</v>
      </c>
      <c r="I294" s="18">
        <v>1520</v>
      </c>
      <c r="J294" s="319">
        <v>1.35</v>
      </c>
      <c r="K294" s="444">
        <v>0.96030515257628823</v>
      </c>
      <c r="L294" s="193"/>
      <c r="M294" s="443">
        <v>145869.59836</v>
      </c>
      <c r="N294" s="247">
        <v>0</v>
      </c>
      <c r="O294" s="247">
        <v>231079.15075737869</v>
      </c>
      <c r="P294" s="90">
        <v>376948.74911737873</v>
      </c>
      <c r="Q294" s="193"/>
      <c r="R294" s="193"/>
      <c r="S294" s="194"/>
      <c r="T294" s="194"/>
      <c r="U294" s="446"/>
    </row>
    <row r="295" spans="1:21" s="258" customFormat="1" x14ac:dyDescent="0.25">
      <c r="A295" s="193">
        <v>927</v>
      </c>
      <c r="B295" s="274" t="s">
        <v>297</v>
      </c>
      <c r="C295" s="443">
        <v>29211</v>
      </c>
      <c r="D295" s="436">
        <v>0</v>
      </c>
      <c r="E295" s="299">
        <v>0</v>
      </c>
      <c r="F295" s="299">
        <v>1</v>
      </c>
      <c r="G295" s="319">
        <v>3.4233679093492176E-5</v>
      </c>
      <c r="H295" s="18">
        <v>8176</v>
      </c>
      <c r="I295" s="18">
        <v>13307</v>
      </c>
      <c r="J295" s="319">
        <v>0.61441346659652818</v>
      </c>
      <c r="K295" s="444">
        <v>0.22471861917281633</v>
      </c>
      <c r="L295" s="193"/>
      <c r="M295" s="443">
        <v>0</v>
      </c>
      <c r="N295" s="247">
        <v>0</v>
      </c>
      <c r="O295" s="247">
        <v>429696.1705716562</v>
      </c>
      <c r="P295" s="90">
        <v>429696.1705716562</v>
      </c>
      <c r="Q295" s="193"/>
      <c r="R295" s="193"/>
      <c r="S295" s="194"/>
      <c r="T295" s="194"/>
      <c r="U295" s="446"/>
    </row>
    <row r="296" spans="1:21" s="258" customFormat="1" x14ac:dyDescent="0.25">
      <c r="A296" s="193">
        <v>931</v>
      </c>
      <c r="B296" s="274" t="s">
        <v>298</v>
      </c>
      <c r="C296" s="443">
        <v>6264</v>
      </c>
      <c r="D296" s="436">
        <v>1.0460333333333334</v>
      </c>
      <c r="E296" s="299">
        <v>0</v>
      </c>
      <c r="F296" s="299">
        <v>0</v>
      </c>
      <c r="G296" s="319">
        <v>0</v>
      </c>
      <c r="H296" s="18">
        <v>2225</v>
      </c>
      <c r="I296" s="18">
        <v>2182</v>
      </c>
      <c r="J296" s="319">
        <v>1.0197066911090742</v>
      </c>
      <c r="K296" s="444">
        <v>0.63001184368536234</v>
      </c>
      <c r="L296" s="193"/>
      <c r="M296" s="443">
        <v>2120013.7484400002</v>
      </c>
      <c r="N296" s="247">
        <v>0</v>
      </c>
      <c r="O296" s="247">
        <v>258330.96360180085</v>
      </c>
      <c r="P296" s="90">
        <v>2378344.7120418008</v>
      </c>
      <c r="Q296" s="193"/>
      <c r="R296" s="193"/>
      <c r="S296" s="194"/>
      <c r="T296" s="194"/>
      <c r="U296" s="446"/>
    </row>
    <row r="297" spans="1:21" s="258" customFormat="1" x14ac:dyDescent="0.25">
      <c r="A297" s="193">
        <v>934</v>
      </c>
      <c r="B297" s="274" t="s">
        <v>299</v>
      </c>
      <c r="C297" s="443">
        <v>2901</v>
      </c>
      <c r="D297" s="436">
        <v>0</v>
      </c>
      <c r="E297" s="299">
        <v>0</v>
      </c>
      <c r="F297" s="299">
        <v>0</v>
      </c>
      <c r="G297" s="319">
        <v>0</v>
      </c>
      <c r="H297" s="18">
        <v>977</v>
      </c>
      <c r="I297" s="18">
        <v>1116</v>
      </c>
      <c r="J297" s="319">
        <v>0.87544802867383509</v>
      </c>
      <c r="K297" s="444">
        <v>0.48575318125012323</v>
      </c>
      <c r="L297" s="193"/>
      <c r="M297" s="443">
        <v>0</v>
      </c>
      <c r="N297" s="247">
        <v>0</v>
      </c>
      <c r="O297" s="247">
        <v>92244.266812680522</v>
      </c>
      <c r="P297" s="90">
        <v>92244.266812680522</v>
      </c>
      <c r="Q297" s="193"/>
      <c r="R297" s="193"/>
      <c r="S297" s="194"/>
      <c r="T297" s="194"/>
      <c r="U297" s="446"/>
    </row>
    <row r="298" spans="1:21" s="258" customFormat="1" x14ac:dyDescent="0.25">
      <c r="A298" s="193">
        <v>935</v>
      </c>
      <c r="B298" s="274" t="s">
        <v>300</v>
      </c>
      <c r="C298" s="443">
        <v>3150</v>
      </c>
      <c r="D298" s="436">
        <v>0</v>
      </c>
      <c r="E298" s="299">
        <v>0</v>
      </c>
      <c r="F298" s="299">
        <v>0</v>
      </c>
      <c r="G298" s="319">
        <v>0</v>
      </c>
      <c r="H298" s="18">
        <v>1171</v>
      </c>
      <c r="I298" s="18">
        <v>1162</v>
      </c>
      <c r="J298" s="319">
        <v>1.0077452667814113</v>
      </c>
      <c r="K298" s="444">
        <v>0.61805041935769944</v>
      </c>
      <c r="L298" s="193"/>
      <c r="M298" s="443">
        <v>0</v>
      </c>
      <c r="N298" s="247">
        <v>0</v>
      </c>
      <c r="O298" s="247">
        <v>127441.37842113826</v>
      </c>
      <c r="P298" s="90">
        <v>127441.37842113826</v>
      </c>
      <c r="Q298" s="193"/>
      <c r="R298" s="193"/>
      <c r="S298" s="194"/>
      <c r="T298" s="194"/>
      <c r="U298" s="446"/>
    </row>
    <row r="299" spans="1:21" s="258" customFormat="1" x14ac:dyDescent="0.25">
      <c r="A299" s="193">
        <v>936</v>
      </c>
      <c r="B299" s="274" t="s">
        <v>301</v>
      </c>
      <c r="C299" s="443">
        <v>6739</v>
      </c>
      <c r="D299" s="436">
        <v>0.46475</v>
      </c>
      <c r="E299" s="299">
        <v>0</v>
      </c>
      <c r="F299" s="299">
        <v>0</v>
      </c>
      <c r="G299" s="319">
        <v>0</v>
      </c>
      <c r="H299" s="18">
        <v>2289</v>
      </c>
      <c r="I299" s="18">
        <v>2366</v>
      </c>
      <c r="J299" s="319">
        <v>0.96745562130177509</v>
      </c>
      <c r="K299" s="444">
        <v>0.57776077387806324</v>
      </c>
      <c r="L299" s="193"/>
      <c r="M299" s="443">
        <v>675561.66892499989</v>
      </c>
      <c r="N299" s="247">
        <v>0</v>
      </c>
      <c r="O299" s="247">
        <v>254870.46431905296</v>
      </c>
      <c r="P299" s="90">
        <v>930432.13324405288</v>
      </c>
      <c r="Q299" s="193"/>
      <c r="R299" s="193"/>
      <c r="S299" s="194"/>
      <c r="T299" s="194"/>
      <c r="U299" s="446"/>
    </row>
    <row r="300" spans="1:21" s="258" customFormat="1" x14ac:dyDescent="0.25">
      <c r="A300" s="193">
        <v>946</v>
      </c>
      <c r="B300" s="274" t="s">
        <v>302</v>
      </c>
      <c r="C300" s="443">
        <v>6613</v>
      </c>
      <c r="D300" s="436">
        <v>0</v>
      </c>
      <c r="E300" s="299">
        <v>0</v>
      </c>
      <c r="F300" s="299">
        <v>0</v>
      </c>
      <c r="G300" s="319">
        <v>0</v>
      </c>
      <c r="H300" s="18">
        <v>2516</v>
      </c>
      <c r="I300" s="18">
        <v>2869</v>
      </c>
      <c r="J300" s="319">
        <v>0.87696061345416521</v>
      </c>
      <c r="K300" s="444">
        <v>0.48726576603045335</v>
      </c>
      <c r="L300" s="193"/>
      <c r="M300" s="443">
        <v>0</v>
      </c>
      <c r="N300" s="247">
        <v>0</v>
      </c>
      <c r="O300" s="247">
        <v>210931.0059143095</v>
      </c>
      <c r="P300" s="90">
        <v>210931.0059143095</v>
      </c>
      <c r="Q300" s="193"/>
      <c r="R300" s="193"/>
      <c r="S300" s="194"/>
      <c r="T300" s="194"/>
      <c r="U300" s="446"/>
    </row>
    <row r="301" spans="1:21" s="258" customFormat="1" x14ac:dyDescent="0.25">
      <c r="A301" s="193">
        <v>976</v>
      </c>
      <c r="B301" s="274" t="s">
        <v>303</v>
      </c>
      <c r="C301" s="443">
        <v>4022</v>
      </c>
      <c r="D301" s="436">
        <v>1.5731999999999999</v>
      </c>
      <c r="E301" s="299">
        <v>0</v>
      </c>
      <c r="F301" s="299">
        <v>4</v>
      </c>
      <c r="G301" s="319">
        <v>9.945300845350571E-4</v>
      </c>
      <c r="H301" s="18">
        <v>1297</v>
      </c>
      <c r="I301" s="18">
        <v>1401</v>
      </c>
      <c r="J301" s="319">
        <v>0.92576730906495364</v>
      </c>
      <c r="K301" s="444">
        <v>0.53607246164124178</v>
      </c>
      <c r="L301" s="193"/>
      <c r="M301" s="443">
        <v>4094467.2698400002</v>
      </c>
      <c r="N301" s="247">
        <v>0</v>
      </c>
      <c r="O301" s="247">
        <v>141137.22202960151</v>
      </c>
      <c r="P301" s="90">
        <v>4235604.4918696014</v>
      </c>
      <c r="Q301" s="193"/>
      <c r="R301" s="193"/>
      <c r="S301" s="194"/>
      <c r="T301" s="194"/>
      <c r="U301" s="446"/>
    </row>
    <row r="302" spans="1:21" s="258" customFormat="1" x14ac:dyDescent="0.25">
      <c r="A302" s="193">
        <v>977</v>
      </c>
      <c r="B302" s="274" t="s">
        <v>304</v>
      </c>
      <c r="C302" s="443">
        <v>15212</v>
      </c>
      <c r="D302" s="436">
        <v>0</v>
      </c>
      <c r="E302" s="299">
        <v>0</v>
      </c>
      <c r="F302" s="299">
        <v>1</v>
      </c>
      <c r="G302" s="319">
        <v>6.5737575598211941E-5</v>
      </c>
      <c r="H302" s="18">
        <v>6483</v>
      </c>
      <c r="I302" s="18">
        <v>6107</v>
      </c>
      <c r="J302" s="319">
        <v>1.0615686916653022</v>
      </c>
      <c r="K302" s="444">
        <v>0.67187384424159036</v>
      </c>
      <c r="L302" s="193"/>
      <c r="M302" s="443">
        <v>0</v>
      </c>
      <c r="N302" s="247">
        <v>0</v>
      </c>
      <c r="O302" s="247">
        <v>669036.87037175708</v>
      </c>
      <c r="P302" s="90">
        <v>669036.87037175708</v>
      </c>
      <c r="Q302" s="193"/>
      <c r="R302" s="193"/>
      <c r="S302" s="194"/>
      <c r="T302" s="194"/>
      <c r="U302" s="446"/>
    </row>
    <row r="303" spans="1:21" s="258" customFormat="1" x14ac:dyDescent="0.25">
      <c r="A303" s="193">
        <v>980</v>
      </c>
      <c r="B303" s="274" t="s">
        <v>305</v>
      </c>
      <c r="C303" s="443">
        <v>32983</v>
      </c>
      <c r="D303" s="436">
        <v>0</v>
      </c>
      <c r="E303" s="299">
        <v>0</v>
      </c>
      <c r="F303" s="299">
        <v>0</v>
      </c>
      <c r="G303" s="319">
        <v>0</v>
      </c>
      <c r="H303" s="18">
        <v>9316</v>
      </c>
      <c r="I303" s="18">
        <v>14456</v>
      </c>
      <c r="J303" s="319">
        <v>0.64443829551743226</v>
      </c>
      <c r="K303" s="444">
        <v>0.2547434480937204</v>
      </c>
      <c r="L303" s="193"/>
      <c r="M303" s="443">
        <v>0</v>
      </c>
      <c r="N303" s="247">
        <v>0</v>
      </c>
      <c r="O303" s="247">
        <v>550008.21809918527</v>
      </c>
      <c r="P303" s="90">
        <v>550008.21809918527</v>
      </c>
      <c r="Q303" s="193"/>
      <c r="R303" s="193"/>
      <c r="S303" s="194"/>
      <c r="T303" s="194"/>
      <c r="U303" s="446"/>
    </row>
    <row r="304" spans="1:21" s="258" customFormat="1" x14ac:dyDescent="0.25">
      <c r="A304" s="193">
        <v>981</v>
      </c>
      <c r="B304" s="274" t="s">
        <v>306</v>
      </c>
      <c r="C304" s="443">
        <v>2357</v>
      </c>
      <c r="D304" s="436">
        <v>0</v>
      </c>
      <c r="E304" s="299">
        <v>0</v>
      </c>
      <c r="F304" s="299">
        <v>0</v>
      </c>
      <c r="G304" s="319">
        <v>0</v>
      </c>
      <c r="H304" s="18">
        <v>625</v>
      </c>
      <c r="I304" s="18">
        <v>968</v>
      </c>
      <c r="J304" s="319">
        <v>0.64566115702479343</v>
      </c>
      <c r="K304" s="444">
        <v>0.25596630960108158</v>
      </c>
      <c r="L304" s="193"/>
      <c r="M304" s="443">
        <v>0</v>
      </c>
      <c r="N304" s="247">
        <v>0</v>
      </c>
      <c r="O304" s="247">
        <v>39492.842254629388</v>
      </c>
      <c r="P304" s="90">
        <v>39492.842254629388</v>
      </c>
      <c r="Q304" s="193"/>
      <c r="R304" s="193"/>
      <c r="S304" s="194"/>
      <c r="T304" s="194"/>
      <c r="U304" s="446"/>
    </row>
    <row r="305" spans="1:21" s="258" customFormat="1" x14ac:dyDescent="0.25">
      <c r="A305" s="193">
        <v>989</v>
      </c>
      <c r="B305" s="274" t="s">
        <v>307</v>
      </c>
      <c r="C305" s="443">
        <v>5703</v>
      </c>
      <c r="D305" s="436">
        <v>0.1918</v>
      </c>
      <c r="E305" s="299">
        <v>0</v>
      </c>
      <c r="F305" s="299">
        <v>0</v>
      </c>
      <c r="G305" s="319">
        <v>0</v>
      </c>
      <c r="H305" s="18">
        <v>2122</v>
      </c>
      <c r="I305" s="18">
        <v>2166</v>
      </c>
      <c r="J305" s="319">
        <v>0.97968605724838409</v>
      </c>
      <c r="K305" s="444">
        <v>0.58999120982467224</v>
      </c>
      <c r="L305" s="193"/>
      <c r="M305" s="443">
        <v>235940.29577999999</v>
      </c>
      <c r="N305" s="247">
        <v>0</v>
      </c>
      <c r="O305" s="247">
        <v>220254.56266598668</v>
      </c>
      <c r="P305" s="90">
        <v>456194.85844598664</v>
      </c>
      <c r="Q305" s="193"/>
      <c r="R305" s="193"/>
      <c r="S305" s="194"/>
      <c r="T305" s="194"/>
      <c r="U305" s="446"/>
    </row>
    <row r="306" spans="1:21" s="258" customFormat="1" x14ac:dyDescent="0.25">
      <c r="A306" s="193">
        <v>992</v>
      </c>
      <c r="B306" s="274" t="s">
        <v>308</v>
      </c>
      <c r="C306" s="443">
        <v>18851</v>
      </c>
      <c r="D306" s="436">
        <v>0</v>
      </c>
      <c r="E306" s="299">
        <v>0</v>
      </c>
      <c r="F306" s="299">
        <v>6</v>
      </c>
      <c r="G306" s="319">
        <v>3.1828550209537956E-4</v>
      </c>
      <c r="H306" s="18">
        <v>7053</v>
      </c>
      <c r="I306" s="18">
        <v>6839</v>
      </c>
      <c r="J306" s="319">
        <v>1.0312911244333967</v>
      </c>
      <c r="K306" s="444">
        <v>0.6415962770096848</v>
      </c>
      <c r="L306" s="193"/>
      <c r="M306" s="443">
        <v>0</v>
      </c>
      <c r="N306" s="247">
        <v>0</v>
      </c>
      <c r="O306" s="247">
        <v>791721.11861636024</v>
      </c>
      <c r="P306" s="90">
        <v>791721.11861636024</v>
      </c>
      <c r="Q306" s="193"/>
      <c r="R306" s="193"/>
      <c r="S306" s="194"/>
      <c r="T306" s="194"/>
      <c r="U306" s="446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Z328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M310" sqref="M310"/>
    </sheetView>
  </sheetViews>
  <sheetFormatPr defaultRowHeight="15" x14ac:dyDescent="0.25"/>
  <cols>
    <col min="1" max="1" width="3.7109375" style="26" customWidth="1"/>
    <col min="2" max="2" width="10.85546875" style="26" customWidth="1"/>
    <col min="3" max="4" width="12.140625" style="2" customWidth="1"/>
    <col min="5" max="5" width="11.5703125" style="2" customWidth="1"/>
    <col min="6" max="6" width="10.7109375" style="2" customWidth="1"/>
    <col min="7" max="8" width="10" style="2" customWidth="1"/>
    <col min="9" max="9" width="10.85546875" style="2" customWidth="1"/>
    <col min="10" max="10" width="10" style="35" customWidth="1"/>
    <col min="11" max="11" width="10.7109375" style="35" customWidth="1"/>
    <col min="12" max="12" width="11.42578125" style="35" customWidth="1"/>
    <col min="13" max="13" width="11.140625" style="35" customWidth="1"/>
    <col min="14" max="14" width="2.28515625" style="2" customWidth="1"/>
    <col min="15" max="15" width="11.85546875" style="34" customWidth="1"/>
    <col min="16" max="16" width="1.42578125" style="26" customWidth="1"/>
    <col min="17" max="17" width="9.85546875" style="1" customWidth="1"/>
    <col min="18" max="18" width="9.42578125" style="2" customWidth="1"/>
    <col min="19" max="19" width="10.42578125" style="2" customWidth="1"/>
    <col min="20" max="20" width="9" style="2" customWidth="1"/>
    <col min="21" max="21" width="13" style="34" customWidth="1"/>
    <col min="22" max="22" width="1" style="26" customWidth="1"/>
    <col min="23" max="23" width="13" style="135" customWidth="1"/>
    <col min="24" max="25" width="9.140625" style="257"/>
    <col min="26" max="26" width="9.140625" style="191"/>
  </cols>
  <sheetData>
    <row r="1" spans="1:26" x14ac:dyDescent="0.25">
      <c r="A1" s="26" t="s">
        <v>395</v>
      </c>
      <c r="B1" s="461"/>
      <c r="C1" s="11"/>
      <c r="D1" s="11"/>
      <c r="F1" s="11"/>
      <c r="G1" s="11"/>
      <c r="J1" s="27"/>
      <c r="K1" s="27"/>
      <c r="L1" s="27"/>
      <c r="M1" s="295"/>
      <c r="Q1" s="9"/>
      <c r="R1" s="11"/>
      <c r="S1" s="11"/>
      <c r="T1" s="11"/>
    </row>
    <row r="2" spans="1:26" ht="18" x14ac:dyDescent="0.25">
      <c r="A2" s="447" t="s">
        <v>1220</v>
      </c>
      <c r="B2" s="448"/>
      <c r="C2" s="11"/>
      <c r="D2" s="11"/>
      <c r="F2" s="75"/>
      <c r="J2" s="142"/>
      <c r="K2" s="449"/>
      <c r="L2" s="142"/>
      <c r="M2" s="142"/>
      <c r="W2" s="14"/>
    </row>
    <row r="3" spans="1:26" x14ac:dyDescent="0.25">
      <c r="B3" s="450"/>
      <c r="C3" s="451"/>
      <c r="D3" s="451"/>
      <c r="F3" s="75"/>
      <c r="G3" s="11"/>
      <c r="H3" s="11"/>
      <c r="I3" s="11"/>
      <c r="J3" s="27"/>
      <c r="K3" s="27"/>
      <c r="L3" s="452"/>
      <c r="M3" s="295"/>
      <c r="W3" s="14"/>
    </row>
    <row r="4" spans="1:26" x14ac:dyDescent="0.25">
      <c r="C4" s="140" t="s">
        <v>462</v>
      </c>
      <c r="D4" s="141"/>
      <c r="E4" s="133"/>
      <c r="F4" s="133"/>
      <c r="G4" s="75"/>
      <c r="H4" s="75"/>
      <c r="I4" s="75"/>
      <c r="J4" s="73"/>
      <c r="K4" s="27"/>
      <c r="L4" s="73"/>
      <c r="M4" s="73"/>
      <c r="Q4" s="140" t="s">
        <v>463</v>
      </c>
      <c r="R4" s="141"/>
      <c r="W4" s="136"/>
      <c r="Y4" s="454"/>
    </row>
    <row r="5" spans="1:26" x14ac:dyDescent="0.25">
      <c r="C5" s="18"/>
      <c r="D5" s="18"/>
      <c r="E5" s="11"/>
      <c r="F5" s="11"/>
      <c r="J5" s="35" t="s">
        <v>1199</v>
      </c>
      <c r="K5" s="2"/>
      <c r="L5" s="459"/>
      <c r="M5" s="295"/>
      <c r="S5" s="133"/>
      <c r="T5" s="133"/>
      <c r="W5" s="137"/>
      <c r="Y5" s="454"/>
    </row>
    <row r="6" spans="1:26" x14ac:dyDescent="0.25">
      <c r="C6" s="84" t="s">
        <v>1207</v>
      </c>
      <c r="D6" s="84" t="s">
        <v>1204</v>
      </c>
      <c r="E6" s="84" t="s">
        <v>464</v>
      </c>
      <c r="F6" s="84" t="s">
        <v>1178</v>
      </c>
      <c r="G6" s="84" t="s">
        <v>1146</v>
      </c>
      <c r="H6" s="84" t="s">
        <v>1146</v>
      </c>
      <c r="I6" s="84" t="s">
        <v>1146</v>
      </c>
      <c r="J6" s="84" t="s">
        <v>1149</v>
      </c>
      <c r="K6" s="44" t="s">
        <v>1188</v>
      </c>
      <c r="L6" s="44" t="s">
        <v>1189</v>
      </c>
      <c r="M6" s="44" t="s">
        <v>1190</v>
      </c>
      <c r="O6" s="148" t="s">
        <v>775</v>
      </c>
      <c r="Q6" s="118" t="s">
        <v>465</v>
      </c>
      <c r="R6" s="84" t="s">
        <v>466</v>
      </c>
      <c r="S6" s="44" t="s">
        <v>467</v>
      </c>
      <c r="T6" s="44" t="s">
        <v>468</v>
      </c>
      <c r="U6" s="148" t="s">
        <v>776</v>
      </c>
      <c r="W6" s="138" t="s">
        <v>469</v>
      </c>
    </row>
    <row r="7" spans="1:26" x14ac:dyDescent="0.25">
      <c r="C7" s="84" t="s">
        <v>1208</v>
      </c>
      <c r="D7" s="84" t="s">
        <v>1205</v>
      </c>
      <c r="E7" s="84" t="s">
        <v>773</v>
      </c>
      <c r="F7" s="84" t="s">
        <v>1180</v>
      </c>
      <c r="G7" s="84" t="s">
        <v>1147</v>
      </c>
      <c r="H7" s="84" t="s">
        <v>1147</v>
      </c>
      <c r="I7" s="84" t="s">
        <v>1147</v>
      </c>
      <c r="J7" s="2" t="s">
        <v>1150</v>
      </c>
      <c r="K7" s="44" t="s">
        <v>1152</v>
      </c>
      <c r="L7" s="175"/>
      <c r="M7" s="175" t="s">
        <v>1152</v>
      </c>
      <c r="O7" s="148" t="s">
        <v>387</v>
      </c>
      <c r="Q7" s="118" t="s">
        <v>778</v>
      </c>
      <c r="R7" s="84" t="s">
        <v>470</v>
      </c>
      <c r="S7" s="44" t="s">
        <v>471</v>
      </c>
      <c r="T7" s="44" t="s">
        <v>472</v>
      </c>
      <c r="U7" s="148" t="s">
        <v>777</v>
      </c>
      <c r="W7" s="138" t="s">
        <v>473</v>
      </c>
      <c r="Y7" s="257" t="s">
        <v>1221</v>
      </c>
    </row>
    <row r="8" spans="1:26" x14ac:dyDescent="0.25">
      <c r="C8" s="84" t="s">
        <v>1209</v>
      </c>
      <c r="D8" s="84" t="s">
        <v>1152</v>
      </c>
      <c r="E8" s="84" t="s">
        <v>474</v>
      </c>
      <c r="F8" s="84" t="s">
        <v>1179</v>
      </c>
      <c r="G8" s="84" t="s">
        <v>1148</v>
      </c>
      <c r="H8" s="84" t="s">
        <v>1148</v>
      </c>
      <c r="I8" s="84" t="s">
        <v>1148</v>
      </c>
      <c r="J8" s="84" t="s">
        <v>1144</v>
      </c>
      <c r="K8" s="44"/>
      <c r="L8" s="44"/>
      <c r="M8" s="44"/>
      <c r="Q8" s="118" t="s">
        <v>779</v>
      </c>
      <c r="R8" s="84" t="s">
        <v>774</v>
      </c>
      <c r="S8" s="44" t="s">
        <v>475</v>
      </c>
      <c r="T8" s="44" t="s">
        <v>476</v>
      </c>
      <c r="W8" s="138" t="s">
        <v>477</v>
      </c>
    </row>
    <row r="9" spans="1:26" x14ac:dyDescent="0.25">
      <c r="C9" s="84"/>
      <c r="D9" s="84"/>
      <c r="G9" s="44" t="s">
        <v>1181</v>
      </c>
      <c r="H9" s="44" t="s">
        <v>1197</v>
      </c>
      <c r="I9" s="44" t="s">
        <v>1203</v>
      </c>
      <c r="J9" s="187" t="s">
        <v>1198</v>
      </c>
      <c r="K9" s="460"/>
      <c r="L9" s="460"/>
      <c r="M9" s="460"/>
      <c r="O9" s="249"/>
      <c r="Q9" s="1" t="s">
        <v>1200</v>
      </c>
      <c r="T9" s="84" t="s">
        <v>1200</v>
      </c>
      <c r="U9" s="7"/>
      <c r="V9" s="76" t="s">
        <v>12</v>
      </c>
      <c r="W9" s="3" t="s">
        <v>418</v>
      </c>
      <c r="Y9" s="257" t="s">
        <v>1145</v>
      </c>
    </row>
    <row r="10" spans="1:26" x14ac:dyDescent="0.25">
      <c r="C10" s="84" t="s">
        <v>1249</v>
      </c>
      <c r="D10" s="84" t="s">
        <v>1206</v>
      </c>
      <c r="E10" s="84" t="s">
        <v>478</v>
      </c>
      <c r="F10" s="84" t="s">
        <v>1250</v>
      </c>
      <c r="G10" s="84" t="s">
        <v>1211</v>
      </c>
      <c r="H10" s="84" t="s">
        <v>1210</v>
      </c>
      <c r="I10" s="84" t="s">
        <v>1217</v>
      </c>
      <c r="J10" s="84" t="s">
        <v>1225</v>
      </c>
      <c r="K10" s="460"/>
      <c r="L10" s="84" t="s">
        <v>1251</v>
      </c>
      <c r="M10" s="84" t="s">
        <v>1222</v>
      </c>
      <c r="Q10" s="1" t="s">
        <v>1201</v>
      </c>
      <c r="S10" s="84" t="s">
        <v>479</v>
      </c>
      <c r="T10" s="84" t="s">
        <v>1182</v>
      </c>
      <c r="U10" s="7"/>
      <c r="V10" s="76"/>
      <c r="W10" s="3"/>
    </row>
    <row r="11" spans="1:26" x14ac:dyDescent="0.25"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  <c r="P11" s="282"/>
      <c r="Q11" s="283"/>
      <c r="R11" s="280"/>
      <c r="S11" s="280"/>
      <c r="T11" s="280"/>
      <c r="U11" s="281"/>
      <c r="V11" s="282"/>
      <c r="W11" s="286"/>
      <c r="X11" s="455"/>
      <c r="Y11" s="455"/>
    </row>
    <row r="12" spans="1:26" s="40" customFormat="1" x14ac:dyDescent="0.25">
      <c r="A12" s="456"/>
      <c r="B12" s="456" t="s">
        <v>415</v>
      </c>
      <c r="C12" s="39">
        <v>-40008467.700000018</v>
      </c>
      <c r="D12" s="142">
        <v>-9988396.5999999978</v>
      </c>
      <c r="E12" s="142">
        <v>-22501333.000000007</v>
      </c>
      <c r="F12" s="142">
        <v>-274406.49999999994</v>
      </c>
      <c r="G12" s="142">
        <v>-34601774.710000008</v>
      </c>
      <c r="H12" s="142">
        <v>-42333708.520000018</v>
      </c>
      <c r="I12" s="142">
        <v>-91576804.699999943</v>
      </c>
      <c r="J12" s="142">
        <v>-95383699.400000051</v>
      </c>
      <c r="K12" s="142">
        <v>-359797714.52960062</v>
      </c>
      <c r="L12" s="142">
        <v>-233574812.80000007</v>
      </c>
      <c r="M12" s="142">
        <v>-22611095.600000016</v>
      </c>
      <c r="N12" s="142"/>
      <c r="O12" s="143">
        <v>-952652214.05960095</v>
      </c>
      <c r="P12" s="29"/>
      <c r="Q12" s="39">
        <v>29549300</v>
      </c>
      <c r="R12" s="142">
        <v>497338.83621304948</v>
      </c>
      <c r="S12" s="142">
        <v>493931.69999999995</v>
      </c>
      <c r="T12" s="142">
        <v>-8.0501195043325424E-8</v>
      </c>
      <c r="U12" s="143">
        <v>30540570.536212943</v>
      </c>
      <c r="V12" s="39">
        <v>0</v>
      </c>
      <c r="W12" s="137">
        <v>-922111643.52338696</v>
      </c>
      <c r="X12" s="256"/>
      <c r="Y12" s="256">
        <v>5488130</v>
      </c>
      <c r="Z12" s="88"/>
    </row>
    <row r="13" spans="1:26" x14ac:dyDescent="0.25">
      <c r="C13" s="283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453"/>
      <c r="Q13" s="139"/>
      <c r="R13" s="139"/>
      <c r="S13" s="139"/>
      <c r="T13" s="139"/>
      <c r="U13" s="139"/>
      <c r="V13" s="25"/>
      <c r="W13" s="137"/>
    </row>
    <row r="14" spans="1:26" s="258" customFormat="1" x14ac:dyDescent="0.25">
      <c r="A14" s="26">
        <v>5</v>
      </c>
      <c r="B14" s="26" t="s">
        <v>480</v>
      </c>
      <c r="C14" s="139">
        <v>-70713</v>
      </c>
      <c r="D14" s="139">
        <v>-17654</v>
      </c>
      <c r="E14" s="139">
        <v>-39770</v>
      </c>
      <c r="F14" s="139">
        <v>-485</v>
      </c>
      <c r="G14" s="139">
        <v>-62033.609999999993</v>
      </c>
      <c r="H14" s="139">
        <v>-75895.319999999992</v>
      </c>
      <c r="I14" s="139">
        <v>-164177.69999999998</v>
      </c>
      <c r="J14" s="142">
        <v>-168586</v>
      </c>
      <c r="K14" s="142">
        <v>-201215.44187601272</v>
      </c>
      <c r="L14" s="142">
        <v>-412832</v>
      </c>
      <c r="M14" s="142">
        <v>-39964</v>
      </c>
      <c r="N14" s="139"/>
      <c r="O14" s="17">
        <v>-1253326.0718760127</v>
      </c>
      <c r="P14" s="25"/>
      <c r="Q14" s="23">
        <v>-188872</v>
      </c>
      <c r="R14" s="61">
        <v>191146.63372095674</v>
      </c>
      <c r="S14" s="139">
        <v>873</v>
      </c>
      <c r="T14" s="139">
        <v>-11106.588389629876</v>
      </c>
      <c r="U14" s="17">
        <v>-7958.9546686731337</v>
      </c>
      <c r="V14" s="25"/>
      <c r="W14" s="137">
        <v>-1261285.0265446859</v>
      </c>
      <c r="X14" s="257"/>
      <c r="Y14" s="257">
        <v>9700</v>
      </c>
      <c r="Z14" s="257"/>
    </row>
    <row r="15" spans="1:26" s="258" customFormat="1" x14ac:dyDescent="0.25">
      <c r="A15" s="26">
        <v>9</v>
      </c>
      <c r="B15" s="26" t="s">
        <v>481</v>
      </c>
      <c r="C15" s="139">
        <v>-18757.170000000002</v>
      </c>
      <c r="D15" s="139">
        <v>-4682.8600000000006</v>
      </c>
      <c r="E15" s="139">
        <v>-10549.3</v>
      </c>
      <c r="F15" s="139">
        <v>-128.65</v>
      </c>
      <c r="G15" s="139">
        <v>-16469.099999999999</v>
      </c>
      <c r="H15" s="139">
        <v>-20149.2</v>
      </c>
      <c r="I15" s="139">
        <v>-43587</v>
      </c>
      <c r="J15" s="142">
        <v>-44718.74</v>
      </c>
      <c r="K15" s="142">
        <v>-32099.522415303087</v>
      </c>
      <c r="L15" s="142">
        <v>-109506.88</v>
      </c>
      <c r="M15" s="142">
        <v>-10600.76</v>
      </c>
      <c r="N15" s="139"/>
      <c r="O15" s="17">
        <v>-311249.18241530308</v>
      </c>
      <c r="P15" s="25"/>
      <c r="Q15" s="23">
        <v>8706</v>
      </c>
      <c r="R15" s="61">
        <v>-17372.005542550236</v>
      </c>
      <c r="S15" s="139">
        <v>231.57</v>
      </c>
      <c r="T15" s="139">
        <v>24611.014362801172</v>
      </c>
      <c r="U15" s="17">
        <v>16176.578820250936</v>
      </c>
      <c r="V15" s="25"/>
      <c r="W15" s="137">
        <v>-295072.60359505215</v>
      </c>
      <c r="X15" s="257"/>
      <c r="Y15" s="257">
        <v>2573</v>
      </c>
      <c r="Z15" s="257"/>
    </row>
    <row r="16" spans="1:26" s="258" customFormat="1" x14ac:dyDescent="0.25">
      <c r="A16" s="26">
        <v>10</v>
      </c>
      <c r="B16" s="26" t="s">
        <v>482</v>
      </c>
      <c r="C16" s="139">
        <v>-84155.76</v>
      </c>
      <c r="D16" s="139">
        <v>-21010.080000000002</v>
      </c>
      <c r="E16" s="139">
        <v>-47330.399999999994</v>
      </c>
      <c r="F16" s="139">
        <v>-577.20000000000005</v>
      </c>
      <c r="G16" s="139">
        <v>-73909.03</v>
      </c>
      <c r="H16" s="139">
        <v>-90424.36</v>
      </c>
      <c r="I16" s="139">
        <v>-195607.1</v>
      </c>
      <c r="J16" s="142">
        <v>-200634.72</v>
      </c>
      <c r="K16" s="142">
        <v>-172633.83972770884</v>
      </c>
      <c r="L16" s="142">
        <v>-491312.64000000001</v>
      </c>
      <c r="M16" s="142">
        <v>-47561.279999999999</v>
      </c>
      <c r="N16" s="139"/>
      <c r="O16" s="17">
        <v>-1425156.4097277089</v>
      </c>
      <c r="P16" s="25"/>
      <c r="Q16" s="23">
        <v>-11550</v>
      </c>
      <c r="R16" s="61">
        <v>-158146.87229172699</v>
      </c>
      <c r="S16" s="139">
        <v>1038.96</v>
      </c>
      <c r="T16" s="139">
        <v>-7948.6675233324931</v>
      </c>
      <c r="U16" s="17">
        <v>-176606.57981505949</v>
      </c>
      <c r="V16" s="25"/>
      <c r="W16" s="137">
        <v>-1601762.9895427683</v>
      </c>
      <c r="X16" s="257"/>
      <c r="Y16" s="257">
        <v>11544</v>
      </c>
      <c r="Z16" s="257"/>
    </row>
    <row r="17" spans="1:26" s="258" customFormat="1" x14ac:dyDescent="0.25">
      <c r="A17" s="26">
        <v>16</v>
      </c>
      <c r="B17" s="26" t="s">
        <v>483</v>
      </c>
      <c r="C17" s="139">
        <v>-59406.21</v>
      </c>
      <c r="D17" s="139">
        <v>-14831.18</v>
      </c>
      <c r="E17" s="139">
        <v>-33410.899999999994</v>
      </c>
      <c r="F17" s="139">
        <v>-407.45000000000005</v>
      </c>
      <c r="G17" s="139">
        <v>-52044.88</v>
      </c>
      <c r="H17" s="139">
        <v>-63674.559999999998</v>
      </c>
      <c r="I17" s="139">
        <v>-137741.6</v>
      </c>
      <c r="J17" s="142">
        <v>-141629.62</v>
      </c>
      <c r="K17" s="142">
        <v>-288844.91887408018</v>
      </c>
      <c r="L17" s="142">
        <v>-346821.44</v>
      </c>
      <c r="M17" s="142">
        <v>-33573.879999999997</v>
      </c>
      <c r="N17" s="139"/>
      <c r="O17" s="17">
        <v>-1172386.63887408</v>
      </c>
      <c r="P17" s="25"/>
      <c r="Q17" s="23">
        <v>198106</v>
      </c>
      <c r="R17" s="61">
        <v>98970.001682538539</v>
      </c>
      <c r="S17" s="139">
        <v>733.41</v>
      </c>
      <c r="T17" s="139">
        <v>-3079.3416647349222</v>
      </c>
      <c r="U17" s="17">
        <v>294730.07001780358</v>
      </c>
      <c r="V17" s="25"/>
      <c r="W17" s="137">
        <v>-877656.56885627646</v>
      </c>
      <c r="X17" s="257"/>
      <c r="Y17" s="257">
        <v>8149</v>
      </c>
      <c r="Z17" s="257"/>
    </row>
    <row r="18" spans="1:26" s="258" customFormat="1" x14ac:dyDescent="0.25">
      <c r="A18" s="26">
        <v>18</v>
      </c>
      <c r="B18" s="26" t="s">
        <v>484</v>
      </c>
      <c r="C18" s="139">
        <v>-36143.82</v>
      </c>
      <c r="D18" s="139">
        <v>-9023.56</v>
      </c>
      <c r="E18" s="139">
        <v>-20327.8</v>
      </c>
      <c r="F18" s="139">
        <v>-247.9</v>
      </c>
      <c r="G18" s="139">
        <v>-31486.899999999998</v>
      </c>
      <c r="H18" s="139">
        <v>-38522.799999999996</v>
      </c>
      <c r="I18" s="139">
        <v>-83333</v>
      </c>
      <c r="J18" s="142">
        <v>-86170.04</v>
      </c>
      <c r="K18" s="142">
        <v>-121514.80484506319</v>
      </c>
      <c r="L18" s="142">
        <v>-211012.48000000001</v>
      </c>
      <c r="M18" s="142">
        <v>-20426.96</v>
      </c>
      <c r="N18" s="139"/>
      <c r="O18" s="17">
        <v>-658210.06484506314</v>
      </c>
      <c r="P18" s="25"/>
      <c r="Q18" s="23">
        <v>4308</v>
      </c>
      <c r="R18" s="61">
        <v>113498.53809232544</v>
      </c>
      <c r="S18" s="139">
        <v>446.21999999999997</v>
      </c>
      <c r="T18" s="139">
        <v>-11102.150712581009</v>
      </c>
      <c r="U18" s="17">
        <v>107150.60737974444</v>
      </c>
      <c r="V18" s="25"/>
      <c r="W18" s="137">
        <v>-551059.45746531873</v>
      </c>
      <c r="X18" s="257"/>
      <c r="Y18" s="257">
        <v>4958</v>
      </c>
      <c r="Z18" s="257"/>
    </row>
    <row r="19" spans="1:26" s="258" customFormat="1" x14ac:dyDescent="0.25">
      <c r="A19" s="26">
        <v>19</v>
      </c>
      <c r="B19" s="26" t="s">
        <v>485</v>
      </c>
      <c r="C19" s="139">
        <v>-29043.360000000001</v>
      </c>
      <c r="D19" s="139">
        <v>-7250.88</v>
      </c>
      <c r="E19" s="139">
        <v>-16334.399999999998</v>
      </c>
      <c r="F19" s="139">
        <v>-199.20000000000002</v>
      </c>
      <c r="G19" s="139">
        <v>-25183.21</v>
      </c>
      <c r="H19" s="139">
        <v>-30810.52</v>
      </c>
      <c r="I19" s="139">
        <v>-66649.7</v>
      </c>
      <c r="J19" s="142">
        <v>-69241.919999999998</v>
      </c>
      <c r="K19" s="142">
        <v>-82707.576625164773</v>
      </c>
      <c r="L19" s="142">
        <v>-169559.04000000001</v>
      </c>
      <c r="M19" s="142">
        <v>-16414.080000000002</v>
      </c>
      <c r="N19" s="139"/>
      <c r="O19" s="17">
        <v>-513393.88662516483</v>
      </c>
      <c r="P19" s="25"/>
      <c r="Q19" s="23">
        <v>-66508</v>
      </c>
      <c r="R19" s="61">
        <v>-55272.213284444064</v>
      </c>
      <c r="S19" s="139">
        <v>358.56</v>
      </c>
      <c r="T19" s="139">
        <v>6284.139892957548</v>
      </c>
      <c r="U19" s="17">
        <v>-115137.51339148651</v>
      </c>
      <c r="V19" s="25"/>
      <c r="W19" s="137">
        <v>-628531.40001665137</v>
      </c>
      <c r="X19" s="257"/>
      <c r="Y19" s="257">
        <v>3984</v>
      </c>
      <c r="Z19" s="257"/>
    </row>
    <row r="20" spans="1:26" s="258" customFormat="1" x14ac:dyDescent="0.25">
      <c r="A20" s="26">
        <v>20</v>
      </c>
      <c r="B20" s="26" t="s">
        <v>486</v>
      </c>
      <c r="C20" s="139">
        <v>-121094.19</v>
      </c>
      <c r="D20" s="139">
        <v>-30232.02</v>
      </c>
      <c r="E20" s="139">
        <v>-68105.099999999991</v>
      </c>
      <c r="F20" s="139">
        <v>-830.55000000000007</v>
      </c>
      <c r="G20" s="139">
        <v>-105812.39</v>
      </c>
      <c r="H20" s="139">
        <v>-129456.68</v>
      </c>
      <c r="I20" s="139">
        <v>-280042.3</v>
      </c>
      <c r="J20" s="142">
        <v>-288699.18</v>
      </c>
      <c r="K20" s="142">
        <v>-845796.79254182382</v>
      </c>
      <c r="L20" s="142">
        <v>-706964.16</v>
      </c>
      <c r="M20" s="142">
        <v>-68437.320000000007</v>
      </c>
      <c r="N20" s="139"/>
      <c r="O20" s="17">
        <v>-2645470.6825418235</v>
      </c>
      <c r="P20" s="25"/>
      <c r="Q20" s="23">
        <v>140004</v>
      </c>
      <c r="R20" s="61">
        <v>-115745.45612722076</v>
      </c>
      <c r="S20" s="139">
        <v>1494.99</v>
      </c>
      <c r="T20" s="139">
        <v>149281.52027416526</v>
      </c>
      <c r="U20" s="17">
        <v>175035.05414694449</v>
      </c>
      <c r="V20" s="25"/>
      <c r="W20" s="137">
        <v>-2470435.6283948789</v>
      </c>
      <c r="X20" s="257"/>
      <c r="Y20" s="257">
        <v>16611</v>
      </c>
      <c r="Z20" s="257"/>
    </row>
    <row r="21" spans="1:26" s="258" customFormat="1" x14ac:dyDescent="0.25">
      <c r="A21" s="26">
        <v>46</v>
      </c>
      <c r="B21" s="26" t="s">
        <v>487</v>
      </c>
      <c r="C21" s="139">
        <v>-10242.450000000001</v>
      </c>
      <c r="D21" s="139">
        <v>-2557.1</v>
      </c>
      <c r="E21" s="139">
        <v>-5760.4999999999991</v>
      </c>
      <c r="F21" s="139">
        <v>-70.25</v>
      </c>
      <c r="G21" s="139">
        <v>-8934.9599999999991</v>
      </c>
      <c r="H21" s="139">
        <v>-10931.52</v>
      </c>
      <c r="I21" s="139">
        <v>-23647.200000000001</v>
      </c>
      <c r="J21" s="142">
        <v>-24418.899999999998</v>
      </c>
      <c r="K21" s="142">
        <v>-52122.230900008937</v>
      </c>
      <c r="L21" s="142">
        <v>-59796.800000000003</v>
      </c>
      <c r="M21" s="142">
        <v>-5788.6</v>
      </c>
      <c r="N21" s="139"/>
      <c r="O21" s="17">
        <v>-204270.51090000893</v>
      </c>
      <c r="P21" s="25"/>
      <c r="Q21" s="23">
        <v>30511</v>
      </c>
      <c r="R21" s="61">
        <v>129093.88504570909</v>
      </c>
      <c r="S21" s="139">
        <v>126.44999999999999</v>
      </c>
      <c r="T21" s="139">
        <v>-6938.808319913951</v>
      </c>
      <c r="U21" s="17">
        <v>152792.52672579515</v>
      </c>
      <c r="V21" s="25"/>
      <c r="W21" s="137">
        <v>-51477.98417421378</v>
      </c>
      <c r="X21" s="257"/>
      <c r="Y21" s="257">
        <v>1405</v>
      </c>
      <c r="Z21" s="257"/>
    </row>
    <row r="22" spans="1:26" s="258" customFormat="1" x14ac:dyDescent="0.25">
      <c r="A22" s="26">
        <v>47</v>
      </c>
      <c r="B22" s="26" t="s">
        <v>488</v>
      </c>
      <c r="C22" s="139">
        <v>-13501.08</v>
      </c>
      <c r="D22" s="139">
        <v>-3370.6400000000003</v>
      </c>
      <c r="E22" s="139">
        <v>-7593.1999999999989</v>
      </c>
      <c r="F22" s="139">
        <v>-92.600000000000009</v>
      </c>
      <c r="G22" s="139">
        <v>-11944.83</v>
      </c>
      <c r="H22" s="139">
        <v>-14613.96</v>
      </c>
      <c r="I22" s="139">
        <v>-31613.1</v>
      </c>
      <c r="J22" s="142">
        <v>-32187.759999999998</v>
      </c>
      <c r="K22" s="142">
        <v>-27528.029630426419</v>
      </c>
      <c r="L22" s="142">
        <v>-78821.12000000001</v>
      </c>
      <c r="M22" s="142">
        <v>-7630.24</v>
      </c>
      <c r="N22" s="139"/>
      <c r="O22" s="17">
        <v>-228896.5596304264</v>
      </c>
      <c r="P22" s="25"/>
      <c r="Q22" s="23">
        <v>95738</v>
      </c>
      <c r="R22" s="61">
        <v>358000.45348710008</v>
      </c>
      <c r="S22" s="139">
        <v>166.68</v>
      </c>
      <c r="T22" s="139">
        <v>12918.564900160985</v>
      </c>
      <c r="U22" s="17">
        <v>466823.69838726107</v>
      </c>
      <c r="V22" s="25"/>
      <c r="W22" s="137">
        <v>237927.13875683467</v>
      </c>
      <c r="X22" s="257"/>
      <c r="Y22" s="257">
        <v>1852</v>
      </c>
      <c r="Z22" s="257"/>
    </row>
    <row r="23" spans="1:26" s="258" customFormat="1" x14ac:dyDescent="0.25">
      <c r="A23" s="26">
        <v>49</v>
      </c>
      <c r="B23" s="26" t="s">
        <v>489</v>
      </c>
      <c r="C23" s="139">
        <v>-2067677.28</v>
      </c>
      <c r="D23" s="139">
        <v>-516210.24</v>
      </c>
      <c r="E23" s="139">
        <v>-1162891.2</v>
      </c>
      <c r="F23" s="139">
        <v>-14181.6</v>
      </c>
      <c r="G23" s="139">
        <v>-1760767.64</v>
      </c>
      <c r="H23" s="139">
        <v>-2154219.6799999997</v>
      </c>
      <c r="I23" s="139">
        <v>-4660034.8</v>
      </c>
      <c r="J23" s="142">
        <v>-4929524.16</v>
      </c>
      <c r="K23" s="142">
        <v>-21429323.168158378</v>
      </c>
      <c r="L23" s="142">
        <v>-12071377.92</v>
      </c>
      <c r="M23" s="142">
        <v>-1168563.8400000001</v>
      </c>
      <c r="N23" s="139"/>
      <c r="O23" s="17">
        <v>-51934771.528158382</v>
      </c>
      <c r="P23" s="25"/>
      <c r="Q23" s="23">
        <v>-2408909</v>
      </c>
      <c r="R23" s="61">
        <v>-266216.56588500738</v>
      </c>
      <c r="S23" s="139">
        <v>25526.879999999997</v>
      </c>
      <c r="T23" s="139">
        <v>-3741837.6192723219</v>
      </c>
      <c r="U23" s="17">
        <v>-6391436.3051573299</v>
      </c>
      <c r="V23" s="25"/>
      <c r="W23" s="137">
        <v>-58326207.833315715</v>
      </c>
      <c r="X23" s="257"/>
      <c r="Y23" s="257">
        <v>283632</v>
      </c>
      <c r="Z23" s="257"/>
    </row>
    <row r="24" spans="1:26" s="258" customFormat="1" x14ac:dyDescent="0.25">
      <c r="A24" s="26">
        <v>50</v>
      </c>
      <c r="B24" s="26" t="s">
        <v>490</v>
      </c>
      <c r="C24" s="139">
        <v>-85642.92</v>
      </c>
      <c r="D24" s="139">
        <v>-21381.360000000001</v>
      </c>
      <c r="E24" s="139">
        <v>-48166.799999999996</v>
      </c>
      <c r="F24" s="139">
        <v>-587.4</v>
      </c>
      <c r="G24" s="139">
        <v>-75152.099999999991</v>
      </c>
      <c r="H24" s="139">
        <v>-91945.2</v>
      </c>
      <c r="I24" s="139">
        <v>-198897</v>
      </c>
      <c r="J24" s="142">
        <v>-204180.24</v>
      </c>
      <c r="K24" s="142">
        <v>-268676.63687994133</v>
      </c>
      <c r="L24" s="142">
        <v>-499994.88</v>
      </c>
      <c r="M24" s="142">
        <v>-48401.760000000002</v>
      </c>
      <c r="N24" s="139"/>
      <c r="O24" s="17">
        <v>-1543026.2968799414</v>
      </c>
      <c r="P24" s="25"/>
      <c r="Q24" s="23">
        <v>-119829</v>
      </c>
      <c r="R24" s="61">
        <v>147021.0045784153</v>
      </c>
      <c r="S24" s="139">
        <v>1057.32</v>
      </c>
      <c r="T24" s="139">
        <v>-29772.788956303324</v>
      </c>
      <c r="U24" s="17">
        <v>-1523.46437788802</v>
      </c>
      <c r="V24" s="25"/>
      <c r="W24" s="137">
        <v>-1544549.7612578294</v>
      </c>
      <c r="X24" s="257"/>
      <c r="Y24" s="257">
        <v>11748</v>
      </c>
      <c r="Z24" s="257"/>
    </row>
    <row r="25" spans="1:26" s="432" customFormat="1" x14ac:dyDescent="0.25">
      <c r="A25" s="456">
        <v>51</v>
      </c>
      <c r="B25" s="26" t="s">
        <v>491</v>
      </c>
      <c r="C25" s="139">
        <v>-68919.66</v>
      </c>
      <c r="D25" s="139">
        <v>-17206.28</v>
      </c>
      <c r="E25" s="139">
        <v>-38761.399999999994</v>
      </c>
      <c r="F25" s="139">
        <v>-472.70000000000005</v>
      </c>
      <c r="G25" s="139">
        <v>-60077.509999999995</v>
      </c>
      <c r="H25" s="139">
        <v>-73502.12</v>
      </c>
      <c r="I25" s="139">
        <v>-159000.69999999998</v>
      </c>
      <c r="J25" s="142">
        <v>-164310.51999999999</v>
      </c>
      <c r="K25" s="142">
        <v>-242768.32008183477</v>
      </c>
      <c r="L25" s="142">
        <v>-402362.24000000005</v>
      </c>
      <c r="M25" s="142">
        <v>-38950.480000000003</v>
      </c>
      <c r="N25" s="142"/>
      <c r="O25" s="17">
        <v>-1266331.9300818348</v>
      </c>
      <c r="P25" s="29"/>
      <c r="Q25" s="23">
        <v>166456</v>
      </c>
      <c r="R25" s="139">
        <v>531912.26497319434</v>
      </c>
      <c r="S25" s="139">
        <v>850.86</v>
      </c>
      <c r="T25" s="139">
        <v>-151311.67856672432</v>
      </c>
      <c r="U25" s="17">
        <v>547907.44640647003</v>
      </c>
      <c r="V25" s="29"/>
      <c r="W25" s="137">
        <v>-718424.48367536475</v>
      </c>
      <c r="X25" s="256"/>
      <c r="Y25" s="257">
        <v>9454</v>
      </c>
      <c r="Z25" s="256"/>
    </row>
    <row r="26" spans="1:26" s="258" customFormat="1" x14ac:dyDescent="0.25">
      <c r="A26" s="26">
        <v>52</v>
      </c>
      <c r="B26" s="26" t="s">
        <v>492</v>
      </c>
      <c r="C26" s="139">
        <v>-18028.170000000002</v>
      </c>
      <c r="D26" s="139">
        <v>-4500.8600000000006</v>
      </c>
      <c r="E26" s="139">
        <v>-10139.299999999999</v>
      </c>
      <c r="F26" s="139">
        <v>-123.65</v>
      </c>
      <c r="G26" s="139">
        <v>-15768.689999999999</v>
      </c>
      <c r="H26" s="139">
        <v>-19292.28</v>
      </c>
      <c r="I26" s="139">
        <v>-41733.299999999996</v>
      </c>
      <c r="J26" s="142">
        <v>-42980.74</v>
      </c>
      <c r="K26" s="142">
        <v>-32854.458831089541</v>
      </c>
      <c r="L26" s="142">
        <v>-105250.88</v>
      </c>
      <c r="M26" s="142">
        <v>-10188.76</v>
      </c>
      <c r="N26" s="139"/>
      <c r="O26" s="17">
        <v>-300861.08883108955</v>
      </c>
      <c r="P26" s="25"/>
      <c r="Q26" s="23">
        <v>-100747</v>
      </c>
      <c r="R26" s="61">
        <v>216915.19371011201</v>
      </c>
      <c r="S26" s="139">
        <v>222.57</v>
      </c>
      <c r="T26" s="139">
        <v>-34768.766380729779</v>
      </c>
      <c r="U26" s="17">
        <v>81621.99732938224</v>
      </c>
      <c r="V26" s="25"/>
      <c r="W26" s="137">
        <v>-219239.09150170733</v>
      </c>
      <c r="X26" s="257"/>
      <c r="Y26" s="257">
        <v>2473</v>
      </c>
      <c r="Z26" s="257"/>
    </row>
    <row r="27" spans="1:26" s="258" customFormat="1" x14ac:dyDescent="0.25">
      <c r="A27" s="26">
        <v>61</v>
      </c>
      <c r="B27" s="26" t="s">
        <v>493</v>
      </c>
      <c r="C27" s="139">
        <v>-124134.12</v>
      </c>
      <c r="D27" s="139">
        <v>-30990.960000000003</v>
      </c>
      <c r="E27" s="139">
        <v>-69814.799999999988</v>
      </c>
      <c r="F27" s="139">
        <v>-851.40000000000009</v>
      </c>
      <c r="G27" s="139">
        <v>-108437.34999999999</v>
      </c>
      <c r="H27" s="139">
        <v>-132668.19999999998</v>
      </c>
      <c r="I27" s="139">
        <v>-286989.5</v>
      </c>
      <c r="J27" s="142">
        <v>-295946.63999999996</v>
      </c>
      <c r="K27" s="142">
        <v>-1040149.7410287309</v>
      </c>
      <c r="L27" s="142">
        <v>-724711.68</v>
      </c>
      <c r="M27" s="142">
        <v>-70155.360000000001</v>
      </c>
      <c r="N27" s="139"/>
      <c r="O27" s="17">
        <v>-2884849.751028731</v>
      </c>
      <c r="P27" s="25"/>
      <c r="Q27" s="23">
        <v>482824</v>
      </c>
      <c r="R27" s="61">
        <v>86203.587498761714</v>
      </c>
      <c r="S27" s="139">
        <v>1532.52</v>
      </c>
      <c r="T27" s="139">
        <v>174267.8604379583</v>
      </c>
      <c r="U27" s="17">
        <v>744827.96793672</v>
      </c>
      <c r="V27" s="25"/>
      <c r="W27" s="137">
        <v>-2140021.7830920108</v>
      </c>
      <c r="X27" s="257"/>
      <c r="Y27" s="257">
        <v>17028</v>
      </c>
      <c r="Z27" s="257"/>
    </row>
    <row r="28" spans="1:26" s="258" customFormat="1" x14ac:dyDescent="0.25">
      <c r="A28" s="26">
        <v>69</v>
      </c>
      <c r="B28" s="26" t="s">
        <v>494</v>
      </c>
      <c r="C28" s="139">
        <v>-52101.63</v>
      </c>
      <c r="D28" s="139">
        <v>-13007.54</v>
      </c>
      <c r="E28" s="139">
        <v>-29302.699999999997</v>
      </c>
      <c r="F28" s="139">
        <v>-357.35</v>
      </c>
      <c r="G28" s="139">
        <v>-45753.81</v>
      </c>
      <c r="H28" s="139">
        <v>-55977.72</v>
      </c>
      <c r="I28" s="139">
        <v>-121091.7</v>
      </c>
      <c r="J28" s="142">
        <v>-124214.85999999999</v>
      </c>
      <c r="K28" s="142">
        <v>-207133.97192495762</v>
      </c>
      <c r="L28" s="142">
        <v>-304176.32</v>
      </c>
      <c r="M28" s="142">
        <v>-29445.64</v>
      </c>
      <c r="N28" s="139"/>
      <c r="O28" s="17">
        <v>-982563.24192495772</v>
      </c>
      <c r="P28" s="25"/>
      <c r="Q28" s="23">
        <v>4482</v>
      </c>
      <c r="R28" s="61">
        <v>-113460.30353241414</v>
      </c>
      <c r="S28" s="139">
        <v>643.23</v>
      </c>
      <c r="T28" s="139">
        <v>4625.1035462742657</v>
      </c>
      <c r="U28" s="17">
        <v>-103709.96998613988</v>
      </c>
      <c r="V28" s="25"/>
      <c r="W28" s="137">
        <v>-1086273.2119110976</v>
      </c>
      <c r="X28" s="257"/>
      <c r="Y28" s="257">
        <v>7147</v>
      </c>
      <c r="Z28" s="257"/>
    </row>
    <row r="29" spans="1:26" s="258" customFormat="1" x14ac:dyDescent="0.25">
      <c r="A29" s="26">
        <v>71</v>
      </c>
      <c r="B29" s="26" t="s">
        <v>495</v>
      </c>
      <c r="C29" s="139">
        <v>-49965.66</v>
      </c>
      <c r="D29" s="139">
        <v>-12474.28</v>
      </c>
      <c r="E29" s="139">
        <v>-28101.399999999998</v>
      </c>
      <c r="F29" s="139">
        <v>-342.70000000000005</v>
      </c>
      <c r="G29" s="139">
        <v>-43980.7</v>
      </c>
      <c r="H29" s="139">
        <v>-53808.4</v>
      </c>
      <c r="I29" s="139">
        <v>-116399</v>
      </c>
      <c r="J29" s="142">
        <v>-119122.51999999999</v>
      </c>
      <c r="K29" s="142">
        <v>-69798.667164404236</v>
      </c>
      <c r="L29" s="142">
        <v>-291706.23999999999</v>
      </c>
      <c r="M29" s="142">
        <v>-28238.48</v>
      </c>
      <c r="N29" s="139"/>
      <c r="O29" s="17">
        <v>-813938.0471644043</v>
      </c>
      <c r="P29" s="25"/>
      <c r="Q29" s="23">
        <v>-163632</v>
      </c>
      <c r="R29" s="61">
        <v>-11546.944741975516</v>
      </c>
      <c r="S29" s="139">
        <v>616.86</v>
      </c>
      <c r="T29" s="139">
        <v>19359.717604683428</v>
      </c>
      <c r="U29" s="17">
        <v>-155202.36713729211</v>
      </c>
      <c r="V29" s="25"/>
      <c r="W29" s="137">
        <v>-969140.41430169647</v>
      </c>
      <c r="X29" s="257"/>
      <c r="Y29" s="257">
        <v>6854</v>
      </c>
      <c r="Z29" s="257"/>
    </row>
    <row r="30" spans="1:26" s="258" customFormat="1" x14ac:dyDescent="0.25">
      <c r="A30" s="26">
        <v>72</v>
      </c>
      <c r="B30" s="26" t="s">
        <v>496</v>
      </c>
      <c r="C30" s="139">
        <v>-7100.46</v>
      </c>
      <c r="D30" s="139">
        <v>-1772.68</v>
      </c>
      <c r="E30" s="139">
        <v>-3993.3999999999996</v>
      </c>
      <c r="F30" s="139">
        <v>-48.7</v>
      </c>
      <c r="G30" s="139">
        <v>-6101.7699999999995</v>
      </c>
      <c r="H30" s="139">
        <v>-7465.24</v>
      </c>
      <c r="I30" s="139">
        <v>-16148.9</v>
      </c>
      <c r="J30" s="142">
        <v>-16928.12</v>
      </c>
      <c r="K30" s="142">
        <v>-15013.089886326215</v>
      </c>
      <c r="L30" s="142">
        <v>-41453.440000000002</v>
      </c>
      <c r="M30" s="142">
        <v>-4012.88</v>
      </c>
      <c r="N30" s="139"/>
      <c r="O30" s="17">
        <v>-120038.67988632622</v>
      </c>
      <c r="P30" s="25"/>
      <c r="Q30" s="23">
        <v>15733</v>
      </c>
      <c r="R30" s="61">
        <v>41680.046812600922</v>
      </c>
      <c r="S30" s="139">
        <v>87.66</v>
      </c>
      <c r="T30" s="139">
        <v>8104.0214690510284</v>
      </c>
      <c r="U30" s="17">
        <v>65604.728281651958</v>
      </c>
      <c r="V30" s="25"/>
      <c r="W30" s="137">
        <v>-54433.951604674265</v>
      </c>
      <c r="X30" s="257"/>
      <c r="Y30" s="257">
        <v>974</v>
      </c>
      <c r="Z30" s="257"/>
    </row>
    <row r="31" spans="1:26" s="258" customFormat="1" x14ac:dyDescent="0.25">
      <c r="A31" s="26">
        <v>74</v>
      </c>
      <c r="B31" s="26" t="s">
        <v>497</v>
      </c>
      <c r="C31" s="139">
        <v>-8492.85</v>
      </c>
      <c r="D31" s="139">
        <v>-2120.3000000000002</v>
      </c>
      <c r="E31" s="139">
        <v>-4776.5</v>
      </c>
      <c r="F31" s="139">
        <v>-58.25</v>
      </c>
      <c r="G31" s="139">
        <v>-7389.0099999999993</v>
      </c>
      <c r="H31" s="139">
        <v>-9040.119999999999</v>
      </c>
      <c r="I31" s="139">
        <v>-19555.7</v>
      </c>
      <c r="J31" s="142">
        <v>-20247.699999999997</v>
      </c>
      <c r="K31" s="142">
        <v>-6686.1803146295606</v>
      </c>
      <c r="L31" s="142">
        <v>-49582.400000000001</v>
      </c>
      <c r="M31" s="142">
        <v>-4799.8</v>
      </c>
      <c r="N31" s="139"/>
      <c r="O31" s="17">
        <v>-132748.81031462955</v>
      </c>
      <c r="P31" s="25"/>
      <c r="Q31" s="23">
        <v>-19165</v>
      </c>
      <c r="R31" s="61">
        <v>55446.229112515226</v>
      </c>
      <c r="S31" s="139">
        <v>104.85</v>
      </c>
      <c r="T31" s="139">
        <v>-15533.024305639843</v>
      </c>
      <c r="U31" s="17">
        <v>20853.054806875381</v>
      </c>
      <c r="V31" s="25"/>
      <c r="W31" s="137">
        <v>-111895.75550775416</v>
      </c>
      <c r="X31" s="257"/>
      <c r="Y31" s="257">
        <v>1165</v>
      </c>
      <c r="Z31" s="257"/>
    </row>
    <row r="32" spans="1:26" s="258" customFormat="1" x14ac:dyDescent="0.25">
      <c r="A32" s="26">
        <v>75</v>
      </c>
      <c r="B32" s="26" t="s">
        <v>498</v>
      </c>
      <c r="C32" s="139">
        <v>-147884.94</v>
      </c>
      <c r="D32" s="139">
        <v>-36920.520000000004</v>
      </c>
      <c r="E32" s="139">
        <v>-83172.599999999991</v>
      </c>
      <c r="F32" s="139">
        <v>-1014.3000000000001</v>
      </c>
      <c r="G32" s="139">
        <v>-129310.82999999999</v>
      </c>
      <c r="H32" s="139">
        <v>-158205.96</v>
      </c>
      <c r="I32" s="139">
        <v>-342233.1</v>
      </c>
      <c r="J32" s="142">
        <v>-352570.68</v>
      </c>
      <c r="K32" s="142">
        <v>-891907.76342304342</v>
      </c>
      <c r="L32" s="142">
        <v>-863372.16</v>
      </c>
      <c r="M32" s="142">
        <v>-83578.320000000007</v>
      </c>
      <c r="N32" s="139"/>
      <c r="O32" s="17">
        <v>-3090171.1734230435</v>
      </c>
      <c r="P32" s="25"/>
      <c r="Q32" s="23">
        <v>392114</v>
      </c>
      <c r="R32" s="61">
        <v>23925.741769038141</v>
      </c>
      <c r="S32" s="139">
        <v>1825.74</v>
      </c>
      <c r="T32" s="139">
        <v>69772.505319882766</v>
      </c>
      <c r="U32" s="17">
        <v>487637.9870889209</v>
      </c>
      <c r="V32" s="25"/>
      <c r="W32" s="137">
        <v>-2602533.1863341224</v>
      </c>
      <c r="X32" s="257"/>
      <c r="Y32" s="257">
        <v>20286</v>
      </c>
      <c r="Z32" s="257"/>
    </row>
    <row r="33" spans="1:26" s="258" customFormat="1" x14ac:dyDescent="0.25">
      <c r="A33" s="26">
        <v>77</v>
      </c>
      <c r="B33" s="26" t="s">
        <v>499</v>
      </c>
      <c r="C33" s="139">
        <v>-36005.31</v>
      </c>
      <c r="D33" s="139">
        <v>-8988.98</v>
      </c>
      <c r="E33" s="139">
        <v>-20249.899999999998</v>
      </c>
      <c r="F33" s="139">
        <v>-246.95000000000002</v>
      </c>
      <c r="G33" s="139">
        <v>-31669.89</v>
      </c>
      <c r="H33" s="139">
        <v>-38746.68</v>
      </c>
      <c r="I33" s="139">
        <v>-83817.3</v>
      </c>
      <c r="J33" s="142">
        <v>-85839.819999999992</v>
      </c>
      <c r="K33" s="142">
        <v>-140789.81947998883</v>
      </c>
      <c r="L33" s="142">
        <v>-210203.84000000003</v>
      </c>
      <c r="M33" s="142">
        <v>-20348.68</v>
      </c>
      <c r="N33" s="139"/>
      <c r="O33" s="17">
        <v>-676907.16947998886</v>
      </c>
      <c r="P33" s="25"/>
      <c r="Q33" s="23">
        <v>96106</v>
      </c>
      <c r="R33" s="61">
        <v>157787.49098494463</v>
      </c>
      <c r="S33" s="139">
        <v>444.51</v>
      </c>
      <c r="T33" s="139">
        <v>46018.388653244678</v>
      </c>
      <c r="U33" s="17">
        <v>300356.38963818934</v>
      </c>
      <c r="V33" s="25"/>
      <c r="W33" s="137">
        <v>-376550.77984179952</v>
      </c>
      <c r="X33" s="257"/>
      <c r="Y33" s="257">
        <v>4939</v>
      </c>
      <c r="Z33" s="257"/>
    </row>
    <row r="34" spans="1:26" s="258" customFormat="1" x14ac:dyDescent="0.25">
      <c r="A34" s="26">
        <v>78</v>
      </c>
      <c r="B34" s="26" t="s">
        <v>500</v>
      </c>
      <c r="C34" s="139">
        <v>-61082.91</v>
      </c>
      <c r="D34" s="139">
        <v>-15249.78</v>
      </c>
      <c r="E34" s="139">
        <v>-34353.899999999994</v>
      </c>
      <c r="F34" s="139">
        <v>-418.95000000000005</v>
      </c>
      <c r="G34" s="139">
        <v>-53742.27</v>
      </c>
      <c r="H34" s="139">
        <v>-65751.239999999991</v>
      </c>
      <c r="I34" s="139">
        <v>-142233.9</v>
      </c>
      <c r="J34" s="142">
        <v>-145627.01999999999</v>
      </c>
      <c r="K34" s="142">
        <v>-445362.35036709486</v>
      </c>
      <c r="L34" s="142">
        <v>-356610.24</v>
      </c>
      <c r="M34" s="142">
        <v>-34521.480000000003</v>
      </c>
      <c r="N34" s="139"/>
      <c r="O34" s="17">
        <v>-1354954.0403670948</v>
      </c>
      <c r="P34" s="25"/>
      <c r="Q34" s="23">
        <v>286074</v>
      </c>
      <c r="R34" s="61">
        <v>82923.98256242089</v>
      </c>
      <c r="S34" s="139">
        <v>754.11</v>
      </c>
      <c r="T34" s="139">
        <v>-38262.019603702414</v>
      </c>
      <c r="U34" s="17">
        <v>331490.07295871846</v>
      </c>
      <c r="V34" s="25"/>
      <c r="W34" s="137">
        <v>-1023463.9674083763</v>
      </c>
      <c r="X34" s="257"/>
      <c r="Y34" s="257">
        <v>8379</v>
      </c>
      <c r="Z34" s="257"/>
    </row>
    <row r="35" spans="1:26" s="258" customFormat="1" x14ac:dyDescent="0.25">
      <c r="A35" s="26">
        <v>79</v>
      </c>
      <c r="B35" s="26" t="s">
        <v>501</v>
      </c>
      <c r="C35" s="139">
        <v>-51161.22</v>
      </c>
      <c r="D35" s="139">
        <v>-12772.76</v>
      </c>
      <c r="E35" s="139">
        <v>-28773.8</v>
      </c>
      <c r="F35" s="139">
        <v>-350.90000000000003</v>
      </c>
      <c r="G35" s="139">
        <v>-45122.81</v>
      </c>
      <c r="H35" s="139">
        <v>-55205.72</v>
      </c>
      <c r="I35" s="139">
        <v>-119421.7</v>
      </c>
      <c r="J35" s="142">
        <v>-121972.84</v>
      </c>
      <c r="K35" s="142">
        <v>-435115.63102634845</v>
      </c>
      <c r="L35" s="142">
        <v>-298686.08000000002</v>
      </c>
      <c r="M35" s="142">
        <v>-28914.16</v>
      </c>
      <c r="N35" s="139"/>
      <c r="O35" s="17">
        <v>-1197497.6210263483</v>
      </c>
      <c r="P35" s="25"/>
      <c r="Q35" s="23">
        <v>199711</v>
      </c>
      <c r="R35" s="61">
        <v>93941.898180285469</v>
      </c>
      <c r="S35" s="139">
        <v>631.62</v>
      </c>
      <c r="T35" s="139">
        <v>-188782.4740726802</v>
      </c>
      <c r="U35" s="17">
        <v>105502.04410760527</v>
      </c>
      <c r="V35" s="25"/>
      <c r="W35" s="137">
        <v>-1091995.5769187431</v>
      </c>
      <c r="X35" s="257"/>
      <c r="Y35" s="257">
        <v>7018</v>
      </c>
      <c r="Z35" s="257"/>
    </row>
    <row r="36" spans="1:26" s="258" customFormat="1" x14ac:dyDescent="0.25">
      <c r="A36" s="26">
        <v>81</v>
      </c>
      <c r="B36" s="26" t="s">
        <v>502</v>
      </c>
      <c r="C36" s="139">
        <v>-20266.2</v>
      </c>
      <c r="D36" s="139">
        <v>-5059.6000000000004</v>
      </c>
      <c r="E36" s="139">
        <v>-11397.999999999998</v>
      </c>
      <c r="F36" s="139">
        <v>-139</v>
      </c>
      <c r="G36" s="139">
        <v>-18185.419999999998</v>
      </c>
      <c r="H36" s="139">
        <v>-22249.040000000001</v>
      </c>
      <c r="I36" s="139">
        <v>-48129.4</v>
      </c>
      <c r="J36" s="142">
        <v>-48316.399999999994</v>
      </c>
      <c r="K36" s="142">
        <v>-104760.54486319666</v>
      </c>
      <c r="L36" s="142">
        <v>-118316.8</v>
      </c>
      <c r="M36" s="142">
        <v>-11453.6</v>
      </c>
      <c r="N36" s="139"/>
      <c r="O36" s="17">
        <v>-408274.00486319663</v>
      </c>
      <c r="P36" s="25"/>
      <c r="Q36" s="23">
        <v>6856</v>
      </c>
      <c r="R36" s="61">
        <v>-49133.134169910103</v>
      </c>
      <c r="S36" s="139">
        <v>250.2</v>
      </c>
      <c r="T36" s="139">
        <v>-24733.304301816635</v>
      </c>
      <c r="U36" s="17">
        <v>-66760.238471726741</v>
      </c>
      <c r="V36" s="25"/>
      <c r="W36" s="137">
        <v>-475034.24333492341</v>
      </c>
      <c r="X36" s="257"/>
      <c r="Y36" s="257">
        <v>2780</v>
      </c>
      <c r="Z36" s="257"/>
    </row>
    <row r="37" spans="1:26" s="258" customFormat="1" x14ac:dyDescent="0.25">
      <c r="A37" s="26">
        <v>82</v>
      </c>
      <c r="B37" s="26" t="s">
        <v>503</v>
      </c>
      <c r="C37" s="139">
        <v>-69072.75</v>
      </c>
      <c r="D37" s="139">
        <v>-17244.5</v>
      </c>
      <c r="E37" s="139">
        <v>-38847.5</v>
      </c>
      <c r="F37" s="139">
        <v>-473.75</v>
      </c>
      <c r="G37" s="139">
        <v>-60639.1</v>
      </c>
      <c r="H37" s="139">
        <v>-74189.2</v>
      </c>
      <c r="I37" s="139">
        <v>-160487</v>
      </c>
      <c r="J37" s="142">
        <v>-164675.5</v>
      </c>
      <c r="K37" s="142">
        <v>-207708.5809429379</v>
      </c>
      <c r="L37" s="142">
        <v>-403256</v>
      </c>
      <c r="M37" s="142">
        <v>-39037</v>
      </c>
      <c r="N37" s="139"/>
      <c r="O37" s="17">
        <v>-1235630.8809429379</v>
      </c>
      <c r="P37" s="25"/>
      <c r="Q37" s="23">
        <v>88078</v>
      </c>
      <c r="R37" s="61">
        <v>-115651.5479556378</v>
      </c>
      <c r="S37" s="139">
        <v>852.75</v>
      </c>
      <c r="T37" s="139">
        <v>9218.701449155189</v>
      </c>
      <c r="U37" s="17">
        <v>-17502.096506482609</v>
      </c>
      <c r="V37" s="25"/>
      <c r="W37" s="137">
        <v>-1253132.9774494206</v>
      </c>
      <c r="X37" s="257"/>
      <c r="Y37" s="257">
        <v>9475</v>
      </c>
      <c r="Z37" s="257"/>
    </row>
    <row r="38" spans="1:26" s="258" customFormat="1" x14ac:dyDescent="0.25">
      <c r="A38" s="26">
        <v>86</v>
      </c>
      <c r="B38" s="26" t="s">
        <v>504</v>
      </c>
      <c r="C38" s="139">
        <v>-61359.93</v>
      </c>
      <c r="D38" s="139">
        <v>-15318.94</v>
      </c>
      <c r="E38" s="139">
        <v>-34509.699999999997</v>
      </c>
      <c r="F38" s="139">
        <v>-420.85</v>
      </c>
      <c r="G38" s="139">
        <v>-53660.24</v>
      </c>
      <c r="H38" s="139">
        <v>-65650.880000000005</v>
      </c>
      <c r="I38" s="139">
        <v>-142016.79999999999</v>
      </c>
      <c r="J38" s="142">
        <v>-146287.46</v>
      </c>
      <c r="K38" s="142">
        <v>-259238.36439653637</v>
      </c>
      <c r="L38" s="142">
        <v>-358227.52</v>
      </c>
      <c r="M38" s="142">
        <v>-34678.04</v>
      </c>
      <c r="N38" s="139"/>
      <c r="O38" s="17">
        <v>-1171368.7243965364</v>
      </c>
      <c r="P38" s="25"/>
      <c r="Q38" s="23">
        <v>50241</v>
      </c>
      <c r="R38" s="61">
        <v>26314.203572351485</v>
      </c>
      <c r="S38" s="139">
        <v>757.53</v>
      </c>
      <c r="T38" s="139">
        <v>29652.068323478816</v>
      </c>
      <c r="U38" s="17">
        <v>106964.8018958303</v>
      </c>
      <c r="V38" s="25"/>
      <c r="W38" s="137">
        <v>-1064403.922500706</v>
      </c>
      <c r="X38" s="257"/>
      <c r="Y38" s="257">
        <v>8417</v>
      </c>
      <c r="Z38" s="257"/>
    </row>
    <row r="39" spans="1:26" s="258" customFormat="1" x14ac:dyDescent="0.25">
      <c r="A39" s="26">
        <v>90</v>
      </c>
      <c r="B39" s="26" t="s">
        <v>505</v>
      </c>
      <c r="C39" s="139">
        <v>-24268.41</v>
      </c>
      <c r="D39" s="139">
        <v>-6058.7800000000007</v>
      </c>
      <c r="E39" s="139">
        <v>-13648.9</v>
      </c>
      <c r="F39" s="139">
        <v>-166.45000000000002</v>
      </c>
      <c r="G39" s="139">
        <v>-21801.05</v>
      </c>
      <c r="H39" s="139">
        <v>-26672.6</v>
      </c>
      <c r="I39" s="139">
        <v>-57698.5</v>
      </c>
      <c r="J39" s="142">
        <v>-57858.02</v>
      </c>
      <c r="K39" s="142">
        <v>1987.5291085862409</v>
      </c>
      <c r="L39" s="142">
        <v>-141682.24000000002</v>
      </c>
      <c r="M39" s="142">
        <v>-13715.48</v>
      </c>
      <c r="N39" s="139"/>
      <c r="O39" s="17">
        <v>-361582.9008914138</v>
      </c>
      <c r="P39" s="25"/>
      <c r="Q39" s="23">
        <v>-138429</v>
      </c>
      <c r="R39" s="61">
        <v>50519.797797961161</v>
      </c>
      <c r="S39" s="139">
        <v>299.61</v>
      </c>
      <c r="T39" s="139">
        <v>-60612.370683347137</v>
      </c>
      <c r="U39" s="17">
        <v>-148221.96288538596</v>
      </c>
      <c r="V39" s="25"/>
      <c r="W39" s="137">
        <v>-509804.86377679976</v>
      </c>
      <c r="X39" s="257"/>
      <c r="Y39" s="257">
        <v>3329</v>
      </c>
      <c r="Z39" s="257"/>
    </row>
    <row r="40" spans="1:26" s="258" customFormat="1" x14ac:dyDescent="0.25">
      <c r="A40" s="26">
        <v>91</v>
      </c>
      <c r="B40" s="26" t="s">
        <v>506</v>
      </c>
      <c r="C40" s="139">
        <v>-4724226.18</v>
      </c>
      <c r="D40" s="139">
        <v>-1179436.44</v>
      </c>
      <c r="E40" s="139">
        <v>-2656972.1999999997</v>
      </c>
      <c r="F40" s="139">
        <v>-32402.100000000002</v>
      </c>
      <c r="G40" s="139">
        <v>-4059046.32</v>
      </c>
      <c r="H40" s="139">
        <v>-4966059.84</v>
      </c>
      <c r="I40" s="139">
        <v>-10742642.4</v>
      </c>
      <c r="J40" s="142">
        <v>-11262969.959999999</v>
      </c>
      <c r="K40" s="142">
        <v>-57153769.509329438</v>
      </c>
      <c r="L40" s="142">
        <v>-27580667.520000003</v>
      </c>
      <c r="M40" s="142">
        <v>-2669933.04</v>
      </c>
      <c r="N40" s="139"/>
      <c r="O40" s="17">
        <v>-127028125.50932945</v>
      </c>
      <c r="P40" s="25"/>
      <c r="Q40" s="23">
        <v>-6090483</v>
      </c>
      <c r="R40" s="61">
        <v>-5538615.3036533296</v>
      </c>
      <c r="S40" s="139">
        <v>58323.78</v>
      </c>
      <c r="T40" s="139">
        <v>-7089851.2558124699</v>
      </c>
      <c r="U40" s="17">
        <v>-18660625.779465802</v>
      </c>
      <c r="V40" s="25"/>
      <c r="W40" s="137">
        <v>-145688751.28879526</v>
      </c>
      <c r="X40" s="257"/>
      <c r="Y40" s="257">
        <v>648042</v>
      </c>
      <c r="Z40" s="257"/>
    </row>
    <row r="41" spans="1:26" s="258" customFormat="1" x14ac:dyDescent="0.25">
      <c r="A41" s="26">
        <v>92</v>
      </c>
      <c r="B41" s="26" t="s">
        <v>507</v>
      </c>
      <c r="C41" s="139">
        <v>-1663330.14</v>
      </c>
      <c r="D41" s="139">
        <v>-415262.12</v>
      </c>
      <c r="E41" s="139">
        <v>-935480.6</v>
      </c>
      <c r="F41" s="139">
        <v>-11408.300000000001</v>
      </c>
      <c r="G41" s="139">
        <v>-1407300.3699999999</v>
      </c>
      <c r="H41" s="139">
        <v>-1721768.44</v>
      </c>
      <c r="I41" s="139">
        <v>-3724550.9</v>
      </c>
      <c r="J41" s="142">
        <v>-3965525.0799999996</v>
      </c>
      <c r="K41" s="142">
        <v>-25285876.31496216</v>
      </c>
      <c r="L41" s="142">
        <v>-9710744.9600000009</v>
      </c>
      <c r="M41" s="142">
        <v>-940043.92</v>
      </c>
      <c r="N41" s="139"/>
      <c r="O41" s="17">
        <v>-49781291.144962162</v>
      </c>
      <c r="P41" s="25"/>
      <c r="Q41" s="23">
        <v>-3024032</v>
      </c>
      <c r="R41" s="61">
        <v>-133128.08959154785</v>
      </c>
      <c r="S41" s="139">
        <v>20534.939999999999</v>
      </c>
      <c r="T41" s="139">
        <v>-536734.70480547473</v>
      </c>
      <c r="U41" s="17">
        <v>-3673359.8543970226</v>
      </c>
      <c r="V41" s="25"/>
      <c r="W41" s="137">
        <v>-53454650.999359183</v>
      </c>
      <c r="X41" s="257"/>
      <c r="Y41" s="257">
        <v>228166</v>
      </c>
      <c r="Z41" s="257"/>
    </row>
    <row r="42" spans="1:26" s="258" customFormat="1" x14ac:dyDescent="0.25">
      <c r="A42" s="26">
        <v>97</v>
      </c>
      <c r="B42" s="26" t="s">
        <v>508</v>
      </c>
      <c r="C42" s="139">
        <v>-15688.08</v>
      </c>
      <c r="D42" s="139">
        <v>-3916.6400000000003</v>
      </c>
      <c r="E42" s="139">
        <v>-8823.1999999999989</v>
      </c>
      <c r="F42" s="139">
        <v>-107.60000000000001</v>
      </c>
      <c r="G42" s="139">
        <v>-14109.16</v>
      </c>
      <c r="H42" s="139">
        <v>-17261.919999999998</v>
      </c>
      <c r="I42" s="139">
        <v>-37341.199999999997</v>
      </c>
      <c r="J42" s="142">
        <v>-37401.759999999995</v>
      </c>
      <c r="K42" s="142">
        <v>-125603.07111037521</v>
      </c>
      <c r="L42" s="142">
        <v>-91589.12000000001</v>
      </c>
      <c r="M42" s="142">
        <v>-8866.24</v>
      </c>
      <c r="N42" s="139"/>
      <c r="O42" s="17">
        <v>-360707.99111037521</v>
      </c>
      <c r="P42" s="25"/>
      <c r="Q42" s="23">
        <v>79164</v>
      </c>
      <c r="R42" s="61">
        <v>86034.379295087419</v>
      </c>
      <c r="S42" s="139">
        <v>193.68</v>
      </c>
      <c r="T42" s="139">
        <v>1220.7786941067607</v>
      </c>
      <c r="U42" s="17">
        <v>166612.83798919417</v>
      </c>
      <c r="V42" s="25"/>
      <c r="W42" s="137">
        <v>-194095.15312118104</v>
      </c>
      <c r="X42" s="257"/>
      <c r="Y42" s="257">
        <v>2152</v>
      </c>
      <c r="Z42" s="257"/>
    </row>
    <row r="43" spans="1:26" s="432" customFormat="1" x14ac:dyDescent="0.25">
      <c r="A43" s="456">
        <v>98</v>
      </c>
      <c r="B43" s="26" t="s">
        <v>509</v>
      </c>
      <c r="C43" s="139">
        <v>-172058.58</v>
      </c>
      <c r="D43" s="139">
        <v>-42955.64</v>
      </c>
      <c r="E43" s="139">
        <v>-96768.2</v>
      </c>
      <c r="F43" s="139">
        <v>-1180.1000000000001</v>
      </c>
      <c r="G43" s="139">
        <v>-150064.41999999998</v>
      </c>
      <c r="H43" s="139">
        <v>-183597.04</v>
      </c>
      <c r="I43" s="139">
        <v>-397159.39999999997</v>
      </c>
      <c r="J43" s="142">
        <v>-410202.75999999995</v>
      </c>
      <c r="K43" s="142">
        <v>-840747.45793822408</v>
      </c>
      <c r="L43" s="142">
        <v>-1004501.1200000001</v>
      </c>
      <c r="M43" s="142">
        <v>-97240.24</v>
      </c>
      <c r="N43" s="139"/>
      <c r="O43" s="17">
        <v>-3396474.9579382241</v>
      </c>
      <c r="P43" s="29"/>
      <c r="Q43" s="23">
        <v>560493</v>
      </c>
      <c r="R43" s="23">
        <v>-44.645317622460425</v>
      </c>
      <c r="S43" s="139">
        <v>2124.1799999999998</v>
      </c>
      <c r="T43" s="139">
        <v>61503.497005647485</v>
      </c>
      <c r="U43" s="17">
        <v>624076.0316880251</v>
      </c>
      <c r="V43" s="25"/>
      <c r="W43" s="137">
        <v>-2772398.9262501989</v>
      </c>
      <c r="X43" s="256"/>
      <c r="Y43" s="257">
        <v>23602</v>
      </c>
      <c r="Z43" s="256"/>
    </row>
    <row r="44" spans="1:26" s="258" customFormat="1" x14ac:dyDescent="0.25">
      <c r="A44" s="26">
        <v>99</v>
      </c>
      <c r="B44" s="26" t="s">
        <v>510</v>
      </c>
      <c r="C44" s="139">
        <v>-12145.14</v>
      </c>
      <c r="D44" s="139">
        <v>-3032.12</v>
      </c>
      <c r="E44" s="139">
        <v>-6830.5999999999995</v>
      </c>
      <c r="F44" s="139">
        <v>-83.300000000000011</v>
      </c>
      <c r="G44" s="139">
        <v>-10771.17</v>
      </c>
      <c r="H44" s="139">
        <v>-13178.039999999999</v>
      </c>
      <c r="I44" s="139">
        <v>-28506.899999999998</v>
      </c>
      <c r="J44" s="142">
        <v>-28955.079999999998</v>
      </c>
      <c r="K44" s="142">
        <v>-23890.789868091324</v>
      </c>
      <c r="L44" s="142">
        <v>-70904.960000000006</v>
      </c>
      <c r="M44" s="142">
        <v>-6863.92</v>
      </c>
      <c r="N44" s="139"/>
      <c r="O44" s="17">
        <v>-205162.01986809133</v>
      </c>
      <c r="P44" s="25"/>
      <c r="Q44" s="23">
        <v>53239</v>
      </c>
      <c r="R44" s="61">
        <v>83056.908638132736</v>
      </c>
      <c r="S44" s="139">
        <v>149.94</v>
      </c>
      <c r="T44" s="139">
        <v>-24097.162369722362</v>
      </c>
      <c r="U44" s="17">
        <v>112348.68626841038</v>
      </c>
      <c r="V44" s="25"/>
      <c r="W44" s="137">
        <v>-92813.333599680947</v>
      </c>
      <c r="X44" s="257"/>
      <c r="Y44" s="257">
        <v>1666</v>
      </c>
      <c r="Z44" s="257"/>
    </row>
    <row r="45" spans="1:26" s="258" customFormat="1" x14ac:dyDescent="0.25">
      <c r="A45" s="26">
        <v>102</v>
      </c>
      <c r="B45" s="26" t="s">
        <v>511</v>
      </c>
      <c r="C45" s="139">
        <v>-73563.39</v>
      </c>
      <c r="D45" s="139">
        <v>-18365.62</v>
      </c>
      <c r="E45" s="139">
        <v>-41373.1</v>
      </c>
      <c r="F45" s="139">
        <v>-504.55</v>
      </c>
      <c r="G45" s="139">
        <v>-64406.17</v>
      </c>
      <c r="H45" s="139">
        <v>-78798.039999999994</v>
      </c>
      <c r="I45" s="139">
        <v>-170456.9</v>
      </c>
      <c r="J45" s="142">
        <v>-175381.58</v>
      </c>
      <c r="K45" s="142">
        <v>-296204.24598718598</v>
      </c>
      <c r="L45" s="142">
        <v>-429472.96</v>
      </c>
      <c r="M45" s="142">
        <v>-41574.92</v>
      </c>
      <c r="N45" s="139"/>
      <c r="O45" s="17">
        <v>-1390101.4759871857</v>
      </c>
      <c r="P45" s="25"/>
      <c r="Q45" s="23">
        <v>10018</v>
      </c>
      <c r="R45" s="61">
        <v>66100.355223804712</v>
      </c>
      <c r="S45" s="139">
        <v>908.18999999999994</v>
      </c>
      <c r="T45" s="139">
        <v>-3513.2418305016763</v>
      </c>
      <c r="U45" s="17">
        <v>73513.303393303038</v>
      </c>
      <c r="V45" s="25"/>
      <c r="W45" s="137">
        <v>-1316588.1725938828</v>
      </c>
      <c r="X45" s="257"/>
      <c r="Y45" s="257">
        <v>10091</v>
      </c>
      <c r="Z45" s="257"/>
    </row>
    <row r="46" spans="1:26" s="258" customFormat="1" x14ac:dyDescent="0.25">
      <c r="A46" s="26">
        <v>103</v>
      </c>
      <c r="B46" s="26" t="s">
        <v>512</v>
      </c>
      <c r="C46" s="139">
        <v>-16293.15</v>
      </c>
      <c r="D46" s="139">
        <v>-4067.7000000000003</v>
      </c>
      <c r="E46" s="139">
        <v>-9163.5</v>
      </c>
      <c r="F46" s="139">
        <v>-111.75</v>
      </c>
      <c r="G46" s="139">
        <v>-14449.9</v>
      </c>
      <c r="H46" s="139">
        <v>-17678.8</v>
      </c>
      <c r="I46" s="139">
        <v>-38243</v>
      </c>
      <c r="J46" s="142">
        <v>-38844.299999999996</v>
      </c>
      <c r="K46" s="142">
        <v>-102955.94018985443</v>
      </c>
      <c r="L46" s="142">
        <v>-95121.600000000006</v>
      </c>
      <c r="M46" s="142">
        <v>-9208.2000000000007</v>
      </c>
      <c r="N46" s="139"/>
      <c r="O46" s="17">
        <v>-346137.84018985444</v>
      </c>
      <c r="P46" s="25"/>
      <c r="Q46" s="23">
        <v>-12271</v>
      </c>
      <c r="R46" s="61">
        <v>46918.217164198868</v>
      </c>
      <c r="S46" s="139">
        <v>201.15</v>
      </c>
      <c r="T46" s="139">
        <v>13758.340708318348</v>
      </c>
      <c r="U46" s="17">
        <v>48606.707872517218</v>
      </c>
      <c r="V46" s="25"/>
      <c r="W46" s="137">
        <v>-297531.13231733721</v>
      </c>
      <c r="X46" s="257"/>
      <c r="Y46" s="257">
        <v>2235</v>
      </c>
      <c r="Z46" s="257"/>
    </row>
    <row r="47" spans="1:26" s="258" customFormat="1" x14ac:dyDescent="0.25">
      <c r="A47" s="26">
        <v>105</v>
      </c>
      <c r="B47" s="26" t="s">
        <v>513</v>
      </c>
      <c r="C47" s="139">
        <v>-16672.23</v>
      </c>
      <c r="D47" s="139">
        <v>-4162.34</v>
      </c>
      <c r="E47" s="139">
        <v>-9376.6999999999989</v>
      </c>
      <c r="F47" s="139">
        <v>-114.35000000000001</v>
      </c>
      <c r="G47" s="139">
        <v>-14677.06</v>
      </c>
      <c r="H47" s="139">
        <v>-17956.72</v>
      </c>
      <c r="I47" s="139">
        <v>-38844.199999999997</v>
      </c>
      <c r="J47" s="142">
        <v>-39748.06</v>
      </c>
      <c r="K47" s="142">
        <v>-27209.428014807811</v>
      </c>
      <c r="L47" s="142">
        <v>-97334.720000000001</v>
      </c>
      <c r="M47" s="142">
        <v>-9422.44</v>
      </c>
      <c r="N47" s="139"/>
      <c r="O47" s="17">
        <v>-275518.24801480776</v>
      </c>
      <c r="P47" s="25"/>
      <c r="Q47" s="23">
        <v>22819</v>
      </c>
      <c r="R47" s="61">
        <v>133478.10414634459</v>
      </c>
      <c r="S47" s="139">
        <v>205.82999999999998</v>
      </c>
      <c r="T47" s="139">
        <v>-15027.77627256823</v>
      </c>
      <c r="U47" s="17">
        <v>141475.15787377633</v>
      </c>
      <c r="V47" s="25"/>
      <c r="W47" s="137">
        <v>-134043.09014103143</v>
      </c>
      <c r="X47" s="257"/>
      <c r="Y47" s="257">
        <v>2287</v>
      </c>
      <c r="Z47" s="257"/>
    </row>
    <row r="48" spans="1:26" s="258" customFormat="1" x14ac:dyDescent="0.25">
      <c r="A48" s="26">
        <v>106</v>
      </c>
      <c r="B48" s="26" t="s">
        <v>514</v>
      </c>
      <c r="C48" s="139">
        <v>-339014.16</v>
      </c>
      <c r="D48" s="139">
        <v>-84637.28</v>
      </c>
      <c r="E48" s="139">
        <v>-190666.4</v>
      </c>
      <c r="F48" s="139">
        <v>-2325.2000000000003</v>
      </c>
      <c r="G48" s="139">
        <v>-294923.08999999997</v>
      </c>
      <c r="H48" s="139">
        <v>-360825.08</v>
      </c>
      <c r="I48" s="139">
        <v>-780541.29999999993</v>
      </c>
      <c r="J48" s="142">
        <v>-808239.5199999999</v>
      </c>
      <c r="K48" s="142">
        <v>-4350567.074343957</v>
      </c>
      <c r="L48" s="142">
        <v>-1979210.24</v>
      </c>
      <c r="M48" s="142">
        <v>-191596.48</v>
      </c>
      <c r="N48" s="139"/>
      <c r="O48" s="17">
        <v>-9382545.824343957</v>
      </c>
      <c r="P48" s="25"/>
      <c r="Q48" s="23">
        <v>763367</v>
      </c>
      <c r="R48" s="61">
        <v>-44193.197689123452</v>
      </c>
      <c r="S48" s="139">
        <v>4185.3599999999997</v>
      </c>
      <c r="T48" s="139">
        <v>-64129.93352997792</v>
      </c>
      <c r="U48" s="17">
        <v>659229.22878089861</v>
      </c>
      <c r="V48" s="25"/>
      <c r="W48" s="137">
        <v>-8723316.5955630578</v>
      </c>
      <c r="X48" s="257"/>
      <c r="Y48" s="257">
        <v>46504</v>
      </c>
      <c r="Z48" s="257"/>
    </row>
    <row r="49" spans="1:26" s="258" customFormat="1" x14ac:dyDescent="0.25">
      <c r="A49" s="26">
        <v>108</v>
      </c>
      <c r="B49" s="26" t="s">
        <v>515</v>
      </c>
      <c r="C49" s="139">
        <v>-76617.899999999994</v>
      </c>
      <c r="D49" s="139">
        <v>-19128.2</v>
      </c>
      <c r="E49" s="139">
        <v>-43090.999999999993</v>
      </c>
      <c r="F49" s="139">
        <v>-525.5</v>
      </c>
      <c r="G49" s="139">
        <v>-66879.69</v>
      </c>
      <c r="H49" s="139">
        <v>-81824.28</v>
      </c>
      <c r="I49" s="139">
        <v>-177003.3</v>
      </c>
      <c r="J49" s="142">
        <v>-182663.8</v>
      </c>
      <c r="K49" s="142">
        <v>-243887.65634315566</v>
      </c>
      <c r="L49" s="142">
        <v>-447305.60000000003</v>
      </c>
      <c r="M49" s="142">
        <v>-43301.200000000004</v>
      </c>
      <c r="N49" s="139"/>
      <c r="O49" s="17">
        <v>-1382228.1263431555</v>
      </c>
      <c r="P49" s="25"/>
      <c r="Q49" s="23">
        <v>-12046</v>
      </c>
      <c r="R49" s="61">
        <v>188528.23985093832</v>
      </c>
      <c r="S49" s="139">
        <v>945.9</v>
      </c>
      <c r="T49" s="139">
        <v>28688.683355826921</v>
      </c>
      <c r="U49" s="17">
        <v>206116.82320676523</v>
      </c>
      <c r="V49" s="25"/>
      <c r="W49" s="137">
        <v>-1176111.3031363902</v>
      </c>
      <c r="X49" s="257"/>
      <c r="Y49" s="257">
        <v>10510</v>
      </c>
      <c r="Z49" s="257"/>
    </row>
    <row r="50" spans="1:26" s="258" customFormat="1" x14ac:dyDescent="0.25">
      <c r="A50" s="26">
        <v>109</v>
      </c>
      <c r="B50" s="26" t="s">
        <v>516</v>
      </c>
      <c r="C50" s="139">
        <v>-492308.28</v>
      </c>
      <c r="D50" s="139">
        <v>-122908.24</v>
      </c>
      <c r="E50" s="139">
        <v>-276881.19999999995</v>
      </c>
      <c r="F50" s="139">
        <v>-3376.6000000000004</v>
      </c>
      <c r="G50" s="139">
        <v>-426947.22</v>
      </c>
      <c r="H50" s="139">
        <v>-522350.63999999996</v>
      </c>
      <c r="I50" s="139">
        <v>-1129955.3999999999</v>
      </c>
      <c r="J50" s="142">
        <v>-1173706.1599999999</v>
      </c>
      <c r="K50" s="142">
        <v>-5645131.3834854122</v>
      </c>
      <c r="L50" s="142">
        <v>-2874161.92</v>
      </c>
      <c r="M50" s="142">
        <v>-278231.84000000003</v>
      </c>
      <c r="N50" s="139"/>
      <c r="O50" s="17">
        <v>-12945958.883485412</v>
      </c>
      <c r="P50" s="25"/>
      <c r="Q50" s="23">
        <v>56873</v>
      </c>
      <c r="R50" s="61">
        <v>-768345.07700127363</v>
      </c>
      <c r="S50" s="139">
        <v>6077.88</v>
      </c>
      <c r="T50" s="139">
        <v>237186.82648057723</v>
      </c>
      <c r="U50" s="17">
        <v>-468207.37052069639</v>
      </c>
      <c r="V50" s="25"/>
      <c r="W50" s="137">
        <v>-13414166.254006108</v>
      </c>
      <c r="X50" s="257"/>
      <c r="Y50" s="257">
        <v>67532</v>
      </c>
      <c r="Z50" s="257"/>
    </row>
    <row r="51" spans="1:26" s="258" customFormat="1" x14ac:dyDescent="0.25">
      <c r="A51" s="26">
        <v>111</v>
      </c>
      <c r="B51" s="26" t="s">
        <v>517</v>
      </c>
      <c r="C51" s="139">
        <v>-137700.81</v>
      </c>
      <c r="D51" s="139">
        <v>-34377.980000000003</v>
      </c>
      <c r="E51" s="139">
        <v>-77444.899999999994</v>
      </c>
      <c r="F51" s="139">
        <v>-944.45</v>
      </c>
      <c r="G51" s="139">
        <v>-120697.68</v>
      </c>
      <c r="H51" s="139">
        <v>-147668.16</v>
      </c>
      <c r="I51" s="139">
        <v>-319437.59999999998</v>
      </c>
      <c r="J51" s="142">
        <v>-328290.82</v>
      </c>
      <c r="K51" s="142">
        <v>-1189682.8744997652</v>
      </c>
      <c r="L51" s="142">
        <v>-803915.84000000008</v>
      </c>
      <c r="M51" s="142">
        <v>-77822.680000000008</v>
      </c>
      <c r="N51" s="139"/>
      <c r="O51" s="17">
        <v>-3237983.7944997656</v>
      </c>
      <c r="P51" s="25"/>
      <c r="Q51" s="23">
        <v>751929</v>
      </c>
      <c r="R51" s="61">
        <v>-211195.58279307187</v>
      </c>
      <c r="S51" s="139">
        <v>1700.01</v>
      </c>
      <c r="T51" s="139">
        <v>199714.13222891683</v>
      </c>
      <c r="U51" s="17">
        <v>742147.559435845</v>
      </c>
      <c r="V51" s="25"/>
      <c r="W51" s="137">
        <v>-2495836.2350639207</v>
      </c>
      <c r="X51" s="257"/>
      <c r="Y51" s="257">
        <v>18889</v>
      </c>
      <c r="Z51" s="257"/>
    </row>
    <row r="52" spans="1:26" s="258" customFormat="1" x14ac:dyDescent="0.25">
      <c r="A52" s="26">
        <v>139</v>
      </c>
      <c r="B52" s="26" t="s">
        <v>518</v>
      </c>
      <c r="C52" s="139">
        <v>-71893.98</v>
      </c>
      <c r="D52" s="139">
        <v>-17948.84</v>
      </c>
      <c r="E52" s="139">
        <v>-40434.199999999997</v>
      </c>
      <c r="F52" s="139">
        <v>-493.1</v>
      </c>
      <c r="G52" s="139">
        <v>-62885.46</v>
      </c>
      <c r="H52" s="139">
        <v>-76937.52</v>
      </c>
      <c r="I52" s="139">
        <v>-166432.19999999998</v>
      </c>
      <c r="J52" s="142">
        <v>-171401.56</v>
      </c>
      <c r="K52" s="142">
        <v>-324188.25439819647</v>
      </c>
      <c r="L52" s="142">
        <v>-419726.72000000003</v>
      </c>
      <c r="M52" s="142">
        <v>-40631.440000000002</v>
      </c>
      <c r="N52" s="139"/>
      <c r="O52" s="17">
        <v>-1392973.2743981963</v>
      </c>
      <c r="P52" s="25"/>
      <c r="Q52" s="23">
        <v>132064</v>
      </c>
      <c r="R52" s="61">
        <v>-103891.53774344549</v>
      </c>
      <c r="S52" s="139">
        <v>887.57999999999993</v>
      </c>
      <c r="T52" s="139">
        <v>46912.796097451865</v>
      </c>
      <c r="U52" s="17">
        <v>75972.838354006381</v>
      </c>
      <c r="V52" s="25"/>
      <c r="W52" s="137">
        <v>-1317000.4360441898</v>
      </c>
      <c r="X52" s="257"/>
      <c r="Y52" s="257">
        <v>9862</v>
      </c>
      <c r="Z52" s="257"/>
    </row>
    <row r="53" spans="1:26" s="258" customFormat="1" x14ac:dyDescent="0.25">
      <c r="A53" s="26">
        <v>140</v>
      </c>
      <c r="B53" s="26" t="s">
        <v>519</v>
      </c>
      <c r="C53" s="139">
        <v>-156530.88</v>
      </c>
      <c r="D53" s="139">
        <v>-39079.040000000001</v>
      </c>
      <c r="E53" s="139">
        <v>-88035.199999999997</v>
      </c>
      <c r="F53" s="139">
        <v>-1073.6000000000001</v>
      </c>
      <c r="G53" s="139">
        <v>-136542.09</v>
      </c>
      <c r="H53" s="139">
        <v>-167053.07999999999</v>
      </c>
      <c r="I53" s="139">
        <v>-361371.3</v>
      </c>
      <c r="J53" s="142">
        <v>-373183.36</v>
      </c>
      <c r="K53" s="142">
        <v>-1385847.846407536</v>
      </c>
      <c r="L53" s="142">
        <v>-913848.32000000007</v>
      </c>
      <c r="M53" s="142">
        <v>-88464.639999999999</v>
      </c>
      <c r="N53" s="139"/>
      <c r="O53" s="17">
        <v>-3711029.3564075357</v>
      </c>
      <c r="P53" s="25"/>
      <c r="Q53" s="23">
        <v>2846</v>
      </c>
      <c r="R53" s="61">
        <v>-103509.28852503002</v>
      </c>
      <c r="S53" s="139">
        <v>1932.48</v>
      </c>
      <c r="T53" s="139">
        <v>-26953.712264420174</v>
      </c>
      <c r="U53" s="17">
        <v>-125684.52078945019</v>
      </c>
      <c r="V53" s="25"/>
      <c r="W53" s="137">
        <v>-3836713.8771969858</v>
      </c>
      <c r="X53" s="257"/>
      <c r="Y53" s="257">
        <v>21472</v>
      </c>
      <c r="Z53" s="257"/>
    </row>
    <row r="54" spans="1:26" s="258" customFormat="1" x14ac:dyDescent="0.25">
      <c r="A54" s="26">
        <v>142</v>
      </c>
      <c r="B54" s="26" t="s">
        <v>520</v>
      </c>
      <c r="C54" s="139">
        <v>-49316.85</v>
      </c>
      <c r="D54" s="139">
        <v>-12312.300000000001</v>
      </c>
      <c r="E54" s="139">
        <v>-27736.499999999996</v>
      </c>
      <c r="F54" s="139">
        <v>-338.25</v>
      </c>
      <c r="G54" s="139">
        <v>-43034.2</v>
      </c>
      <c r="H54" s="139">
        <v>-52650.400000000001</v>
      </c>
      <c r="I54" s="139">
        <v>-113894</v>
      </c>
      <c r="J54" s="142">
        <v>-117575.7</v>
      </c>
      <c r="K54" s="142">
        <v>-233483.62298707175</v>
      </c>
      <c r="L54" s="142">
        <v>-287918.40000000002</v>
      </c>
      <c r="M54" s="142">
        <v>-27871.8</v>
      </c>
      <c r="N54" s="139"/>
      <c r="O54" s="17">
        <v>-966132.02298707177</v>
      </c>
      <c r="P54" s="25"/>
      <c r="Q54" s="23">
        <v>36498</v>
      </c>
      <c r="R54" s="61">
        <v>7043.9867406785488</v>
      </c>
      <c r="S54" s="139">
        <v>608.85</v>
      </c>
      <c r="T54" s="139">
        <v>31822.198579660995</v>
      </c>
      <c r="U54" s="17">
        <v>75973.03532033955</v>
      </c>
      <c r="V54" s="25"/>
      <c r="W54" s="137">
        <v>-890158.98766673217</v>
      </c>
      <c r="X54" s="257"/>
      <c r="Y54" s="257">
        <v>6765</v>
      </c>
      <c r="Z54" s="257"/>
    </row>
    <row r="55" spans="1:26" s="258" customFormat="1" x14ac:dyDescent="0.25">
      <c r="A55" s="26">
        <v>143</v>
      </c>
      <c r="B55" s="26" t="s">
        <v>521</v>
      </c>
      <c r="C55" s="139">
        <v>-51051.87</v>
      </c>
      <c r="D55" s="139">
        <v>-12745.460000000001</v>
      </c>
      <c r="E55" s="139">
        <v>-28712.3</v>
      </c>
      <c r="F55" s="139">
        <v>-350.15000000000003</v>
      </c>
      <c r="G55" s="139">
        <v>-44920.89</v>
      </c>
      <c r="H55" s="139">
        <v>-54958.68</v>
      </c>
      <c r="I55" s="139">
        <v>-118887.29999999999</v>
      </c>
      <c r="J55" s="142">
        <v>-121712.14</v>
      </c>
      <c r="K55" s="142">
        <v>-410805.50422654656</v>
      </c>
      <c r="L55" s="142">
        <v>-298047.68</v>
      </c>
      <c r="M55" s="142">
        <v>-28852.36</v>
      </c>
      <c r="N55" s="139"/>
      <c r="O55" s="17">
        <v>-1171044.3342265466</v>
      </c>
      <c r="P55" s="25"/>
      <c r="Q55" s="23">
        <v>138175</v>
      </c>
      <c r="R55" s="61">
        <v>79890.648009980097</v>
      </c>
      <c r="S55" s="139">
        <v>630.27</v>
      </c>
      <c r="T55" s="139">
        <v>-26067.61258350042</v>
      </c>
      <c r="U55" s="17">
        <v>192628.30542647967</v>
      </c>
      <c r="V55" s="25"/>
      <c r="W55" s="137">
        <v>-978416.02880006691</v>
      </c>
      <c r="X55" s="257"/>
      <c r="Y55" s="257">
        <v>7003</v>
      </c>
      <c r="Z55" s="257"/>
    </row>
    <row r="56" spans="1:26" s="258" customFormat="1" x14ac:dyDescent="0.25">
      <c r="A56" s="26">
        <v>145</v>
      </c>
      <c r="B56" s="26" t="s">
        <v>522</v>
      </c>
      <c r="C56" s="139">
        <v>-88843.23</v>
      </c>
      <c r="D56" s="139">
        <v>-22180.34</v>
      </c>
      <c r="E56" s="139">
        <v>-49966.7</v>
      </c>
      <c r="F56" s="139">
        <v>-609.35</v>
      </c>
      <c r="G56" s="139">
        <v>-77013.549999999988</v>
      </c>
      <c r="H56" s="139">
        <v>-94222.599999999991</v>
      </c>
      <c r="I56" s="139">
        <v>-203823.5</v>
      </c>
      <c r="J56" s="142">
        <v>-211810.06</v>
      </c>
      <c r="K56" s="142">
        <v>-357479.30730165349</v>
      </c>
      <c r="L56" s="142">
        <v>-518678.72000000003</v>
      </c>
      <c r="M56" s="142">
        <v>-50210.44</v>
      </c>
      <c r="N56" s="139"/>
      <c r="O56" s="17">
        <v>-1674837.7973016535</v>
      </c>
      <c r="P56" s="25"/>
      <c r="Q56" s="23">
        <v>-123623</v>
      </c>
      <c r="R56" s="61">
        <v>-102255.52143593878</v>
      </c>
      <c r="S56" s="139">
        <v>1096.83</v>
      </c>
      <c r="T56" s="139">
        <v>41864.57177702403</v>
      </c>
      <c r="U56" s="17">
        <v>-182917.11965891474</v>
      </c>
      <c r="V56" s="25"/>
      <c r="W56" s="137">
        <v>-1857754.9169605682</v>
      </c>
      <c r="X56" s="257"/>
      <c r="Y56" s="257">
        <v>12187</v>
      </c>
      <c r="Z56" s="257"/>
    </row>
    <row r="57" spans="1:26" s="258" customFormat="1" x14ac:dyDescent="0.25">
      <c r="A57" s="26">
        <v>146</v>
      </c>
      <c r="B57" s="26" t="s">
        <v>523</v>
      </c>
      <c r="C57" s="139">
        <v>-36253.17</v>
      </c>
      <c r="D57" s="139">
        <v>-9050.86</v>
      </c>
      <c r="E57" s="139">
        <v>-20389.3</v>
      </c>
      <c r="F57" s="139">
        <v>-248.65</v>
      </c>
      <c r="G57" s="139">
        <v>-32357.679999999997</v>
      </c>
      <c r="H57" s="139">
        <v>-39588.159999999996</v>
      </c>
      <c r="I57" s="139">
        <v>-85637.599999999991</v>
      </c>
      <c r="J57" s="142">
        <v>-86430.739999999991</v>
      </c>
      <c r="K57" s="142">
        <v>-105395.69368587076</v>
      </c>
      <c r="L57" s="142">
        <v>-211650.88</v>
      </c>
      <c r="M57" s="142">
        <v>-20488.760000000002</v>
      </c>
      <c r="N57" s="139"/>
      <c r="O57" s="17">
        <v>-647491.49368587078</v>
      </c>
      <c r="P57" s="25"/>
      <c r="Q57" s="23">
        <v>258987</v>
      </c>
      <c r="R57" s="61">
        <v>-5688.9933670610189</v>
      </c>
      <c r="S57" s="139">
        <v>447.57</v>
      </c>
      <c r="T57" s="139">
        <v>-83139.712336092984</v>
      </c>
      <c r="U57" s="17">
        <v>170605.864296846</v>
      </c>
      <c r="V57" s="25"/>
      <c r="W57" s="137">
        <v>-476885.62938902481</v>
      </c>
      <c r="X57" s="257"/>
      <c r="Y57" s="257">
        <v>4973</v>
      </c>
      <c r="Z57" s="257"/>
    </row>
    <row r="58" spans="1:26" s="258" customFormat="1" x14ac:dyDescent="0.25">
      <c r="A58" s="26">
        <v>148</v>
      </c>
      <c r="B58" s="26" t="s">
        <v>524</v>
      </c>
      <c r="C58" s="139">
        <v>-50519.7</v>
      </c>
      <c r="D58" s="139">
        <v>-12612.6</v>
      </c>
      <c r="E58" s="139">
        <v>-28412.999999999996</v>
      </c>
      <c r="F58" s="139">
        <v>-346.5</v>
      </c>
      <c r="G58" s="139">
        <v>-43343.39</v>
      </c>
      <c r="H58" s="139">
        <v>-53028.68</v>
      </c>
      <c r="I58" s="139">
        <v>-114712.29999999999</v>
      </c>
      <c r="J58" s="142">
        <v>-120443.4</v>
      </c>
      <c r="K58" s="142">
        <v>-150611.21393115257</v>
      </c>
      <c r="L58" s="142">
        <v>-294940.79999999999</v>
      </c>
      <c r="M58" s="142">
        <v>-28551.600000000002</v>
      </c>
      <c r="N58" s="139"/>
      <c r="O58" s="17">
        <v>-897523.18393115245</v>
      </c>
      <c r="P58" s="25"/>
      <c r="Q58" s="23">
        <v>479107</v>
      </c>
      <c r="R58" s="61">
        <v>241319.49110893905</v>
      </c>
      <c r="S58" s="139">
        <v>623.69999999999993</v>
      </c>
      <c r="T58" s="139">
        <v>4897.1918096080044</v>
      </c>
      <c r="U58" s="17">
        <v>725947.38291854702</v>
      </c>
      <c r="V58" s="25"/>
      <c r="W58" s="137">
        <v>-171575.80101260543</v>
      </c>
      <c r="X58" s="257"/>
      <c r="Y58" s="257">
        <v>6930</v>
      </c>
      <c r="Z58" s="257"/>
    </row>
    <row r="59" spans="1:26" s="258" customFormat="1" x14ac:dyDescent="0.25">
      <c r="A59" s="26">
        <v>149</v>
      </c>
      <c r="B59" s="26" t="s">
        <v>525</v>
      </c>
      <c r="C59" s="139">
        <v>-39387.870000000003</v>
      </c>
      <c r="D59" s="139">
        <v>-9833.4600000000009</v>
      </c>
      <c r="E59" s="139">
        <v>-22152.3</v>
      </c>
      <c r="F59" s="139">
        <v>-270.15000000000003</v>
      </c>
      <c r="G59" s="139">
        <v>-34585.11</v>
      </c>
      <c r="H59" s="139">
        <v>-42313.32</v>
      </c>
      <c r="I59" s="139">
        <v>-91532.7</v>
      </c>
      <c r="J59" s="142">
        <v>-93904.14</v>
      </c>
      <c r="K59" s="142">
        <v>-105070.28394086959</v>
      </c>
      <c r="L59" s="142">
        <v>-229951.68000000002</v>
      </c>
      <c r="M59" s="142">
        <v>-22260.36</v>
      </c>
      <c r="N59" s="139"/>
      <c r="O59" s="17">
        <v>-691261.37394086958</v>
      </c>
      <c r="P59" s="25"/>
      <c r="Q59" s="23">
        <v>2429</v>
      </c>
      <c r="R59" s="61">
        <v>-139329.01962335035</v>
      </c>
      <c r="S59" s="139">
        <v>486.27</v>
      </c>
      <c r="T59" s="139">
        <v>-50359.717099781425</v>
      </c>
      <c r="U59" s="17">
        <v>-186773.46672313177</v>
      </c>
      <c r="V59" s="25"/>
      <c r="W59" s="137">
        <v>-878034.84066400141</v>
      </c>
      <c r="X59" s="257"/>
      <c r="Y59" s="257">
        <v>5403</v>
      </c>
      <c r="Z59" s="257"/>
    </row>
    <row r="60" spans="1:26" s="258" customFormat="1" x14ac:dyDescent="0.25">
      <c r="A60" s="26">
        <v>151</v>
      </c>
      <c r="B60" s="26" t="s">
        <v>526</v>
      </c>
      <c r="C60" s="139">
        <v>-14405.04</v>
      </c>
      <c r="D60" s="139">
        <v>-3596.32</v>
      </c>
      <c r="E60" s="139">
        <v>-8101.5999999999995</v>
      </c>
      <c r="F60" s="139">
        <v>-98.800000000000011</v>
      </c>
      <c r="G60" s="139">
        <v>-12821.92</v>
      </c>
      <c r="H60" s="139">
        <v>-15687.039999999999</v>
      </c>
      <c r="I60" s="139">
        <v>-33934.400000000001</v>
      </c>
      <c r="J60" s="142">
        <v>-34342.879999999997</v>
      </c>
      <c r="K60" s="142">
        <v>-28276.039267459448</v>
      </c>
      <c r="L60" s="142">
        <v>-84098.559999999998</v>
      </c>
      <c r="M60" s="142">
        <v>-8141.12</v>
      </c>
      <c r="N60" s="139"/>
      <c r="O60" s="17">
        <v>-243503.71926745944</v>
      </c>
      <c r="P60" s="25"/>
      <c r="Q60" s="23">
        <v>14391</v>
      </c>
      <c r="R60" s="61">
        <v>-10711.074828449637</v>
      </c>
      <c r="S60" s="139">
        <v>177.84</v>
      </c>
      <c r="T60" s="139">
        <v>-11706.83174474837</v>
      </c>
      <c r="U60" s="17">
        <v>-7849.0665731980062</v>
      </c>
      <c r="V60" s="25"/>
      <c r="W60" s="137">
        <v>-251352.78584065745</v>
      </c>
      <c r="X60" s="257"/>
      <c r="Y60" s="257">
        <v>1976</v>
      </c>
      <c r="Z60" s="257"/>
    </row>
    <row r="61" spans="1:26" s="258" customFormat="1" x14ac:dyDescent="0.25">
      <c r="A61" s="26">
        <v>152</v>
      </c>
      <c r="B61" s="26" t="s">
        <v>527</v>
      </c>
      <c r="C61" s="139">
        <v>-33541.29</v>
      </c>
      <c r="D61" s="139">
        <v>-8373.82</v>
      </c>
      <c r="E61" s="139">
        <v>-18864.099999999999</v>
      </c>
      <c r="F61" s="139">
        <v>-230.05</v>
      </c>
      <c r="G61" s="139">
        <v>-29486.629999999997</v>
      </c>
      <c r="H61" s="139">
        <v>-36075.56</v>
      </c>
      <c r="I61" s="139">
        <v>-78039.099999999991</v>
      </c>
      <c r="J61" s="142">
        <v>-79965.37999999999</v>
      </c>
      <c r="K61" s="142">
        <v>-128450.94572471708</v>
      </c>
      <c r="L61" s="142">
        <v>-195818.56</v>
      </c>
      <c r="M61" s="142">
        <v>-18956.12</v>
      </c>
      <c r="N61" s="139"/>
      <c r="O61" s="17">
        <v>-627801.55572471709</v>
      </c>
      <c r="P61" s="25"/>
      <c r="Q61" s="23">
        <v>-42666</v>
      </c>
      <c r="R61" s="61">
        <v>-4805.183234481141</v>
      </c>
      <c r="S61" s="139">
        <v>414.09</v>
      </c>
      <c r="T61" s="139">
        <v>4564.1415482841658</v>
      </c>
      <c r="U61" s="17">
        <v>-42492.951686196975</v>
      </c>
      <c r="V61" s="25"/>
      <c r="W61" s="137">
        <v>-670294.50741091406</v>
      </c>
      <c r="X61" s="257"/>
      <c r="Y61" s="257">
        <v>4601</v>
      </c>
      <c r="Z61" s="257"/>
    </row>
    <row r="62" spans="1:26" s="258" customFormat="1" x14ac:dyDescent="0.25">
      <c r="A62" s="26">
        <v>153</v>
      </c>
      <c r="B62" s="26" t="s">
        <v>528</v>
      </c>
      <c r="C62" s="139">
        <v>-196334.28</v>
      </c>
      <c r="D62" s="139">
        <v>-49016.240000000005</v>
      </c>
      <c r="E62" s="139">
        <v>-110421.2</v>
      </c>
      <c r="F62" s="139">
        <v>-1346.6000000000001</v>
      </c>
      <c r="G62" s="139">
        <v>-172067.38999999998</v>
      </c>
      <c r="H62" s="139">
        <v>-210516.68</v>
      </c>
      <c r="I62" s="139">
        <v>-455392.3</v>
      </c>
      <c r="J62" s="142">
        <v>-468078.16</v>
      </c>
      <c r="K62" s="142">
        <v>-2314132.5924895415</v>
      </c>
      <c r="L62" s="142">
        <v>-1146225.9200000002</v>
      </c>
      <c r="M62" s="142">
        <v>-110959.84</v>
      </c>
      <c r="N62" s="139"/>
      <c r="O62" s="17">
        <v>-5234491.2024895409</v>
      </c>
      <c r="P62" s="25"/>
      <c r="Q62" s="23">
        <v>230653</v>
      </c>
      <c r="R62" s="61">
        <v>-294628.57903369516</v>
      </c>
      <c r="S62" s="139">
        <v>2423.88</v>
      </c>
      <c r="T62" s="139">
        <v>213742.32464141358</v>
      </c>
      <c r="U62" s="17">
        <v>152190.62560771842</v>
      </c>
      <c r="V62" s="25"/>
      <c r="W62" s="137">
        <v>-5082300.5768818222</v>
      </c>
      <c r="X62" s="257"/>
      <c r="Y62" s="257">
        <v>26932</v>
      </c>
      <c r="Z62" s="257"/>
    </row>
    <row r="63" spans="1:26" s="258" customFormat="1" x14ac:dyDescent="0.25">
      <c r="A63" s="26">
        <v>165</v>
      </c>
      <c r="B63" s="26" t="s">
        <v>529</v>
      </c>
      <c r="C63" s="139">
        <v>-119898.63</v>
      </c>
      <c r="D63" s="139">
        <v>-29933.54</v>
      </c>
      <c r="E63" s="139">
        <v>-67432.7</v>
      </c>
      <c r="F63" s="139">
        <v>-822.35</v>
      </c>
      <c r="G63" s="139">
        <v>-104790.17</v>
      </c>
      <c r="H63" s="139">
        <v>-128206.04</v>
      </c>
      <c r="I63" s="139">
        <v>-277336.89999999997</v>
      </c>
      <c r="J63" s="142">
        <v>-285848.86</v>
      </c>
      <c r="K63" s="142">
        <v>-474647.96198017336</v>
      </c>
      <c r="L63" s="142">
        <v>-699984.32000000007</v>
      </c>
      <c r="M63" s="142">
        <v>-67761.64</v>
      </c>
      <c r="N63" s="139"/>
      <c r="O63" s="17">
        <v>-2256663.1119801733</v>
      </c>
      <c r="P63" s="25"/>
      <c r="Q63" s="23">
        <v>-107529</v>
      </c>
      <c r="R63" s="61">
        <v>-98206.127846173942</v>
      </c>
      <c r="S63" s="139">
        <v>1480.23</v>
      </c>
      <c r="T63" s="139">
        <v>41943.760558050475</v>
      </c>
      <c r="U63" s="17">
        <v>-162311.13728812346</v>
      </c>
      <c r="V63" s="25"/>
      <c r="W63" s="137">
        <v>-2418974.2492682966</v>
      </c>
      <c r="X63" s="257"/>
      <c r="Y63" s="257">
        <v>16447</v>
      </c>
      <c r="Z63" s="257"/>
    </row>
    <row r="64" spans="1:26" s="258" customFormat="1" x14ac:dyDescent="0.25">
      <c r="A64" s="26">
        <v>167</v>
      </c>
      <c r="B64" s="26" t="s">
        <v>530</v>
      </c>
      <c r="C64" s="139">
        <v>-558056.79</v>
      </c>
      <c r="D64" s="139">
        <v>-139322.82</v>
      </c>
      <c r="E64" s="139">
        <v>-313859.09999999998</v>
      </c>
      <c r="F64" s="139">
        <v>-3827.55</v>
      </c>
      <c r="G64" s="139">
        <v>-479982.76999999996</v>
      </c>
      <c r="H64" s="139">
        <v>-587237.24</v>
      </c>
      <c r="I64" s="139">
        <v>-1270318.8999999999</v>
      </c>
      <c r="J64" s="142">
        <v>-1330456.3799999999</v>
      </c>
      <c r="K64" s="142">
        <v>-6072251.4418228772</v>
      </c>
      <c r="L64" s="142">
        <v>-3258010.56</v>
      </c>
      <c r="M64" s="142">
        <v>-315390.12</v>
      </c>
      <c r="N64" s="139"/>
      <c r="O64" s="17">
        <v>-14328713.671822876</v>
      </c>
      <c r="P64" s="25"/>
      <c r="Q64" s="23">
        <v>1312533</v>
      </c>
      <c r="R64" s="61">
        <v>12210.197223514318</v>
      </c>
      <c r="S64" s="139">
        <v>6889.59</v>
      </c>
      <c r="T64" s="139">
        <v>702010.620022894</v>
      </c>
      <c r="U64" s="17">
        <v>2033643.4072464085</v>
      </c>
      <c r="V64" s="25"/>
      <c r="W64" s="137">
        <v>-12295070.264576467</v>
      </c>
      <c r="X64" s="257"/>
      <c r="Y64" s="257">
        <v>76551</v>
      </c>
      <c r="Z64" s="257"/>
    </row>
    <row r="65" spans="1:26" s="258" customFormat="1" x14ac:dyDescent="0.25">
      <c r="A65" s="26">
        <v>169</v>
      </c>
      <c r="B65" s="26" t="s">
        <v>531</v>
      </c>
      <c r="C65" s="139">
        <v>-37871.550000000003</v>
      </c>
      <c r="D65" s="139">
        <v>-9454.9</v>
      </c>
      <c r="E65" s="139">
        <v>-21299.499999999996</v>
      </c>
      <c r="F65" s="139">
        <v>-259.75</v>
      </c>
      <c r="G65" s="139">
        <v>-33354.659999999996</v>
      </c>
      <c r="H65" s="139">
        <v>-40807.919999999998</v>
      </c>
      <c r="I65" s="139">
        <v>-88276.2</v>
      </c>
      <c r="J65" s="142">
        <v>-90289.099999999991</v>
      </c>
      <c r="K65" s="142">
        <v>-158578.52664533799</v>
      </c>
      <c r="L65" s="142">
        <v>-221099.2</v>
      </c>
      <c r="M65" s="142">
        <v>-21403.4</v>
      </c>
      <c r="N65" s="139"/>
      <c r="O65" s="17">
        <v>-722694.70664533798</v>
      </c>
      <c r="P65" s="25"/>
      <c r="Q65" s="23">
        <v>-15340</v>
      </c>
      <c r="R65" s="61">
        <v>222840.09286955744</v>
      </c>
      <c r="S65" s="139">
        <v>467.54999999999995</v>
      </c>
      <c r="T65" s="139">
        <v>12639.145820028927</v>
      </c>
      <c r="U65" s="17">
        <v>220606.78868958636</v>
      </c>
      <c r="V65" s="25"/>
      <c r="W65" s="137">
        <v>-502087.91795575165</v>
      </c>
      <c r="X65" s="257"/>
      <c r="Y65" s="257">
        <v>5195</v>
      </c>
      <c r="Z65" s="257"/>
    </row>
    <row r="66" spans="1:26" s="258" customFormat="1" x14ac:dyDescent="0.25">
      <c r="A66" s="26">
        <v>171</v>
      </c>
      <c r="B66" s="26" t="s">
        <v>532</v>
      </c>
      <c r="C66" s="139">
        <v>-35079.480000000003</v>
      </c>
      <c r="D66" s="139">
        <v>-8757.84</v>
      </c>
      <c r="E66" s="139">
        <v>-19729.199999999997</v>
      </c>
      <c r="F66" s="139">
        <v>-240.60000000000002</v>
      </c>
      <c r="G66" s="139">
        <v>-31026.269999999997</v>
      </c>
      <c r="H66" s="139">
        <v>-37959.24</v>
      </c>
      <c r="I66" s="139">
        <v>-82113.899999999994</v>
      </c>
      <c r="J66" s="142">
        <v>-83632.56</v>
      </c>
      <c r="K66" s="142">
        <v>-225986.80857143362</v>
      </c>
      <c r="L66" s="142">
        <v>-204798.72</v>
      </c>
      <c r="M66" s="142">
        <v>-19825.440000000002</v>
      </c>
      <c r="N66" s="139"/>
      <c r="O66" s="17">
        <v>-749150.05857143365</v>
      </c>
      <c r="P66" s="25"/>
      <c r="Q66" s="23">
        <v>-25108</v>
      </c>
      <c r="R66" s="61">
        <v>-48409.148950390518</v>
      </c>
      <c r="S66" s="139">
        <v>433.08</v>
      </c>
      <c r="T66" s="139">
        <v>-1513.2737967293433</v>
      </c>
      <c r="U66" s="17">
        <v>-74597.342747119867</v>
      </c>
      <c r="V66" s="25"/>
      <c r="W66" s="137">
        <v>-823747.40131855349</v>
      </c>
      <c r="X66" s="257"/>
      <c r="Y66" s="257">
        <v>4812</v>
      </c>
      <c r="Z66" s="257"/>
    </row>
    <row r="67" spans="1:26" s="258" customFormat="1" x14ac:dyDescent="0.25">
      <c r="A67" s="26">
        <v>172</v>
      </c>
      <c r="B67" s="26" t="s">
        <v>533</v>
      </c>
      <c r="C67" s="139">
        <v>-32564.43</v>
      </c>
      <c r="D67" s="139">
        <v>-8129.9400000000005</v>
      </c>
      <c r="E67" s="139">
        <v>-18314.699999999997</v>
      </c>
      <c r="F67" s="139">
        <v>-223.35000000000002</v>
      </c>
      <c r="G67" s="139">
        <v>-28817.769999999997</v>
      </c>
      <c r="H67" s="139">
        <v>-35257.24</v>
      </c>
      <c r="I67" s="139">
        <v>-76268.899999999994</v>
      </c>
      <c r="J67" s="142">
        <v>-77636.459999999992</v>
      </c>
      <c r="K67" s="142">
        <v>-192329.56268799698</v>
      </c>
      <c r="L67" s="142">
        <v>-190115.52000000002</v>
      </c>
      <c r="M67" s="142">
        <v>-18404.04</v>
      </c>
      <c r="N67" s="139"/>
      <c r="O67" s="17">
        <v>-678061.91268799698</v>
      </c>
      <c r="P67" s="25"/>
      <c r="Q67" s="23">
        <v>46067</v>
      </c>
      <c r="R67" s="61">
        <v>-40989.048367308453</v>
      </c>
      <c r="S67" s="139">
        <v>402.03</v>
      </c>
      <c r="T67" s="139">
        <v>18621.814603861239</v>
      </c>
      <c r="U67" s="17">
        <v>24101.796236552786</v>
      </c>
      <c r="V67" s="25"/>
      <c r="W67" s="137">
        <v>-653960.11645144422</v>
      </c>
      <c r="X67" s="257"/>
      <c r="Y67" s="257">
        <v>4467</v>
      </c>
      <c r="Z67" s="257"/>
    </row>
    <row r="68" spans="1:26" s="258" customFormat="1" x14ac:dyDescent="0.25">
      <c r="A68" s="26">
        <v>176</v>
      </c>
      <c r="B68" s="26" t="s">
        <v>534</v>
      </c>
      <c r="C68" s="139">
        <v>-34328.61</v>
      </c>
      <c r="D68" s="139">
        <v>-8570.380000000001</v>
      </c>
      <c r="E68" s="139">
        <v>-19306.899999999998</v>
      </c>
      <c r="F68" s="139">
        <v>-235.45000000000002</v>
      </c>
      <c r="G68" s="139">
        <v>-30395.269999999997</v>
      </c>
      <c r="H68" s="139">
        <v>-37187.24</v>
      </c>
      <c r="I68" s="139">
        <v>-80443.899999999994</v>
      </c>
      <c r="J68" s="142">
        <v>-81842.42</v>
      </c>
      <c r="K68" s="142">
        <v>-137255.59615390637</v>
      </c>
      <c r="L68" s="142">
        <v>-200415.04</v>
      </c>
      <c r="M68" s="142">
        <v>-19401.080000000002</v>
      </c>
      <c r="N68" s="139"/>
      <c r="O68" s="17">
        <v>-649381.88615390635</v>
      </c>
      <c r="P68" s="25"/>
      <c r="Q68" s="23">
        <v>323163</v>
      </c>
      <c r="R68" s="61">
        <v>155506.09383029118</v>
      </c>
      <c r="S68" s="139">
        <v>423.81</v>
      </c>
      <c r="T68" s="139">
        <v>38822.141898413305</v>
      </c>
      <c r="U68" s="17">
        <v>517915.04572870448</v>
      </c>
      <c r="V68" s="25"/>
      <c r="W68" s="137">
        <v>-131466.84042520187</v>
      </c>
      <c r="X68" s="257"/>
      <c r="Y68" s="257">
        <v>4709</v>
      </c>
      <c r="Z68" s="257"/>
    </row>
    <row r="69" spans="1:26" s="258" customFormat="1" x14ac:dyDescent="0.25">
      <c r="A69" s="26">
        <v>177</v>
      </c>
      <c r="B69" s="26" t="s">
        <v>535</v>
      </c>
      <c r="C69" s="139">
        <v>-13734.36</v>
      </c>
      <c r="D69" s="139">
        <v>-3428.88</v>
      </c>
      <c r="E69" s="139">
        <v>-7724.4</v>
      </c>
      <c r="F69" s="139">
        <v>-94.2</v>
      </c>
      <c r="G69" s="139">
        <v>-12014.24</v>
      </c>
      <c r="H69" s="139">
        <v>-14698.88</v>
      </c>
      <c r="I69" s="139">
        <v>-31796.799999999999</v>
      </c>
      <c r="J69" s="142">
        <v>-32743.919999999998</v>
      </c>
      <c r="K69" s="142">
        <v>-35554.532690384178</v>
      </c>
      <c r="L69" s="142">
        <v>-80183.040000000008</v>
      </c>
      <c r="M69" s="142">
        <v>-7762.08</v>
      </c>
      <c r="N69" s="139"/>
      <c r="O69" s="17">
        <v>-239735.33269038418</v>
      </c>
      <c r="P69" s="25"/>
      <c r="Q69" s="23">
        <v>74543</v>
      </c>
      <c r="R69" s="61">
        <v>63092.343402991071</v>
      </c>
      <c r="S69" s="139">
        <v>169.56</v>
      </c>
      <c r="T69" s="139">
        <v>-5277.876121368623</v>
      </c>
      <c r="U69" s="17">
        <v>132527.02728162246</v>
      </c>
      <c r="V69" s="25"/>
      <c r="W69" s="137">
        <v>-107208.30540876172</v>
      </c>
      <c r="X69" s="257"/>
      <c r="Y69" s="257">
        <v>1884</v>
      </c>
      <c r="Z69" s="257"/>
    </row>
    <row r="70" spans="1:26" s="258" customFormat="1" x14ac:dyDescent="0.25">
      <c r="A70" s="26">
        <v>178</v>
      </c>
      <c r="B70" s="26" t="s">
        <v>536</v>
      </c>
      <c r="C70" s="139">
        <v>-45380.25</v>
      </c>
      <c r="D70" s="139">
        <v>-11329.5</v>
      </c>
      <c r="E70" s="139">
        <v>-25522.499999999996</v>
      </c>
      <c r="F70" s="139">
        <v>-311.25</v>
      </c>
      <c r="G70" s="139">
        <v>-39967.54</v>
      </c>
      <c r="H70" s="139">
        <v>-48898.479999999996</v>
      </c>
      <c r="I70" s="139">
        <v>-105777.79999999999</v>
      </c>
      <c r="J70" s="142">
        <v>-108190.5</v>
      </c>
      <c r="K70" s="142">
        <v>-190114.6396538018</v>
      </c>
      <c r="L70" s="142">
        <v>-264936</v>
      </c>
      <c r="M70" s="142">
        <v>-25647</v>
      </c>
      <c r="N70" s="139"/>
      <c r="O70" s="17">
        <v>-866075.45965380175</v>
      </c>
      <c r="P70" s="25"/>
      <c r="Q70" s="23">
        <v>-95379</v>
      </c>
      <c r="R70" s="61">
        <v>90682.627960447222</v>
      </c>
      <c r="S70" s="139">
        <v>560.25</v>
      </c>
      <c r="T70" s="139">
        <v>-46056.889938327506</v>
      </c>
      <c r="U70" s="17">
        <v>-50193.011977880284</v>
      </c>
      <c r="V70" s="25"/>
      <c r="W70" s="137">
        <v>-916268.47163168201</v>
      </c>
      <c r="X70" s="257"/>
      <c r="Y70" s="257">
        <v>6225</v>
      </c>
      <c r="Z70" s="257"/>
    </row>
    <row r="71" spans="1:26" s="258" customFormat="1" x14ac:dyDescent="0.25">
      <c r="A71" s="26">
        <v>179</v>
      </c>
      <c r="B71" s="26" t="s">
        <v>537</v>
      </c>
      <c r="C71" s="139">
        <v>-1030113.45</v>
      </c>
      <c r="D71" s="139">
        <v>-257175.1</v>
      </c>
      <c r="E71" s="139">
        <v>-579350.5</v>
      </c>
      <c r="F71" s="139">
        <v>-7065.25</v>
      </c>
      <c r="G71" s="139">
        <v>-884586.27999999991</v>
      </c>
      <c r="H71" s="139">
        <v>-1082251.3599999999</v>
      </c>
      <c r="I71" s="139">
        <v>-2341139.6</v>
      </c>
      <c r="J71" s="142">
        <v>-2455880.9</v>
      </c>
      <c r="K71" s="142">
        <v>-15809869.544672064</v>
      </c>
      <c r="L71" s="142">
        <v>-6013940.8000000007</v>
      </c>
      <c r="M71" s="142">
        <v>-582176.6</v>
      </c>
      <c r="N71" s="139"/>
      <c r="O71" s="17">
        <v>-31043549.384672064</v>
      </c>
      <c r="P71" s="25"/>
      <c r="Q71" s="23">
        <v>802550</v>
      </c>
      <c r="R71" s="61">
        <v>1194022.427228272</v>
      </c>
      <c r="S71" s="139">
        <v>12717.449999999999</v>
      </c>
      <c r="T71" s="139">
        <v>1742652.8035279231</v>
      </c>
      <c r="U71" s="17">
        <v>3751942.680756195</v>
      </c>
      <c r="V71" s="25"/>
      <c r="W71" s="137">
        <v>-27291606.703915868</v>
      </c>
      <c r="X71" s="257"/>
      <c r="Y71" s="257">
        <v>141305</v>
      </c>
      <c r="Z71" s="257"/>
    </row>
    <row r="72" spans="1:26" s="258" customFormat="1" x14ac:dyDescent="0.25">
      <c r="A72" s="26">
        <v>181</v>
      </c>
      <c r="B72" s="26" t="s">
        <v>538</v>
      </c>
      <c r="C72" s="139">
        <v>-13187.61</v>
      </c>
      <c r="D72" s="139">
        <v>-3292.38</v>
      </c>
      <c r="E72" s="139">
        <v>-7416.9</v>
      </c>
      <c r="F72" s="139">
        <v>-90.45</v>
      </c>
      <c r="G72" s="139">
        <v>-11780.769999999999</v>
      </c>
      <c r="H72" s="139">
        <v>-14413.24</v>
      </c>
      <c r="I72" s="139">
        <v>-31178.899999999998</v>
      </c>
      <c r="J72" s="142">
        <v>-31440.42</v>
      </c>
      <c r="K72" s="142">
        <v>-22974.167534247033</v>
      </c>
      <c r="L72" s="142">
        <v>-76991.040000000008</v>
      </c>
      <c r="M72" s="142">
        <v>-7453.08</v>
      </c>
      <c r="N72" s="139"/>
      <c r="O72" s="17">
        <v>-220218.95753424702</v>
      </c>
      <c r="P72" s="25"/>
      <c r="Q72" s="23">
        <v>110216</v>
      </c>
      <c r="R72" s="61">
        <v>3841.2930621225387</v>
      </c>
      <c r="S72" s="139">
        <v>162.81</v>
      </c>
      <c r="T72" s="139">
        <v>-3725.4196630100014</v>
      </c>
      <c r="U72" s="17">
        <v>110494.68339911253</v>
      </c>
      <c r="V72" s="25"/>
      <c r="W72" s="137">
        <v>-109724.27413513449</v>
      </c>
      <c r="X72" s="257"/>
      <c r="Y72" s="257">
        <v>1809</v>
      </c>
      <c r="Z72" s="257"/>
    </row>
    <row r="73" spans="1:26" s="258" customFormat="1" x14ac:dyDescent="0.25">
      <c r="A73" s="26">
        <v>182</v>
      </c>
      <c r="B73" s="26" t="s">
        <v>539</v>
      </c>
      <c r="C73" s="139">
        <v>-150225.03</v>
      </c>
      <c r="D73" s="139">
        <v>-37504.74</v>
      </c>
      <c r="E73" s="139">
        <v>-84488.7</v>
      </c>
      <c r="F73" s="139">
        <v>-1030.3500000000001</v>
      </c>
      <c r="G73" s="139">
        <v>-131733.87</v>
      </c>
      <c r="H73" s="139">
        <v>-161170.44</v>
      </c>
      <c r="I73" s="139">
        <v>-348645.89999999997</v>
      </c>
      <c r="J73" s="142">
        <v>-358149.66</v>
      </c>
      <c r="K73" s="142">
        <v>-1162503.8231923431</v>
      </c>
      <c r="L73" s="142">
        <v>-877033.92</v>
      </c>
      <c r="M73" s="142">
        <v>-84900.84</v>
      </c>
      <c r="N73" s="139"/>
      <c r="O73" s="17">
        <v>-3397387.2731923424</v>
      </c>
      <c r="P73" s="25"/>
      <c r="Q73" s="23">
        <v>679529</v>
      </c>
      <c r="R73" s="61">
        <v>-265582.54745302349</v>
      </c>
      <c r="S73" s="139">
        <v>1854.6299999999999</v>
      </c>
      <c r="T73" s="139">
        <v>64844.726942492125</v>
      </c>
      <c r="U73" s="17">
        <v>480645.80948946864</v>
      </c>
      <c r="V73" s="25"/>
      <c r="W73" s="137">
        <v>-2916741.4637028738</v>
      </c>
      <c r="X73" s="257"/>
      <c r="Y73" s="257">
        <v>20607</v>
      </c>
      <c r="Z73" s="257"/>
    </row>
    <row r="74" spans="1:26" s="258" customFormat="1" x14ac:dyDescent="0.25">
      <c r="A74" s="26">
        <v>186</v>
      </c>
      <c r="B74" s="26" t="s">
        <v>540</v>
      </c>
      <c r="C74" s="139">
        <v>-316458.90000000002</v>
      </c>
      <c r="D74" s="139">
        <v>-79006.2</v>
      </c>
      <c r="E74" s="139">
        <v>-177980.99999999997</v>
      </c>
      <c r="F74" s="139">
        <v>-2170.5</v>
      </c>
      <c r="G74" s="139">
        <v>-268629.32</v>
      </c>
      <c r="H74" s="139">
        <v>-328655.83999999997</v>
      </c>
      <c r="I74" s="139">
        <v>-710952.4</v>
      </c>
      <c r="J74" s="142">
        <v>-754465.79999999993</v>
      </c>
      <c r="K74" s="142">
        <v>-4503142.5293949144</v>
      </c>
      <c r="L74" s="142">
        <v>-1847529.6</v>
      </c>
      <c r="M74" s="142">
        <v>-178849.2</v>
      </c>
      <c r="N74" s="139"/>
      <c r="O74" s="17">
        <v>-9167841.2893949132</v>
      </c>
      <c r="P74" s="25"/>
      <c r="Q74" s="23">
        <v>-411492</v>
      </c>
      <c r="R74" s="61">
        <v>6565.4176144003868</v>
      </c>
      <c r="S74" s="139">
        <v>3906.8999999999996</v>
      </c>
      <c r="T74" s="139">
        <v>185904.92260215647</v>
      </c>
      <c r="U74" s="17">
        <v>-215114.75978344312</v>
      </c>
      <c r="V74" s="25"/>
      <c r="W74" s="137">
        <v>-9382956.0491783563</v>
      </c>
      <c r="X74" s="257"/>
      <c r="Y74" s="257">
        <v>43410</v>
      </c>
      <c r="Z74" s="257"/>
    </row>
    <row r="75" spans="1:26" s="258" customFormat="1" x14ac:dyDescent="0.25">
      <c r="A75" s="26">
        <v>202</v>
      </c>
      <c r="B75" s="26" t="s">
        <v>541</v>
      </c>
      <c r="C75" s="139">
        <v>-243908.82</v>
      </c>
      <c r="D75" s="139">
        <v>-60893.560000000005</v>
      </c>
      <c r="E75" s="139">
        <v>-137177.79999999999</v>
      </c>
      <c r="F75" s="139">
        <v>-1672.9</v>
      </c>
      <c r="G75" s="139">
        <v>-208854.68999999997</v>
      </c>
      <c r="H75" s="139">
        <v>-255524.28</v>
      </c>
      <c r="I75" s="139">
        <v>-552753.29999999993</v>
      </c>
      <c r="J75" s="142">
        <v>-581500.03999999992</v>
      </c>
      <c r="K75" s="142">
        <v>-1303659.813861052</v>
      </c>
      <c r="L75" s="142">
        <v>-1423972.48</v>
      </c>
      <c r="M75" s="142">
        <v>-137846.96</v>
      </c>
      <c r="N75" s="139"/>
      <c r="O75" s="17">
        <v>-4907764.6438610526</v>
      </c>
      <c r="P75" s="25"/>
      <c r="Q75" s="23">
        <v>-258828</v>
      </c>
      <c r="R75" s="61">
        <v>-589213.16565607488</v>
      </c>
      <c r="S75" s="139">
        <v>3011.22</v>
      </c>
      <c r="T75" s="139">
        <v>-42342.174121178599</v>
      </c>
      <c r="U75" s="17">
        <v>-887372.11977725348</v>
      </c>
      <c r="V75" s="25"/>
      <c r="W75" s="137">
        <v>-5795136.7636383064</v>
      </c>
      <c r="X75" s="257"/>
      <c r="Y75" s="257">
        <v>33458</v>
      </c>
      <c r="Z75" s="257"/>
    </row>
    <row r="76" spans="1:26" s="258" customFormat="1" x14ac:dyDescent="0.25">
      <c r="A76" s="26">
        <v>204</v>
      </c>
      <c r="B76" s="26" t="s">
        <v>542</v>
      </c>
      <c r="C76" s="139">
        <v>-21797.1</v>
      </c>
      <c r="D76" s="139">
        <v>-5441.8</v>
      </c>
      <c r="E76" s="139">
        <v>-12258.999999999998</v>
      </c>
      <c r="F76" s="139">
        <v>-149.5</v>
      </c>
      <c r="G76" s="139">
        <v>-19232.879999999997</v>
      </c>
      <c r="H76" s="139">
        <v>-23530.559999999998</v>
      </c>
      <c r="I76" s="139">
        <v>-50901.599999999999</v>
      </c>
      <c r="J76" s="142">
        <v>-51966.2</v>
      </c>
      <c r="K76" s="142">
        <v>-181959.91468837199</v>
      </c>
      <c r="L76" s="142">
        <v>-127254.40000000001</v>
      </c>
      <c r="M76" s="142">
        <v>-12318.800000000001</v>
      </c>
      <c r="N76" s="139"/>
      <c r="O76" s="17">
        <v>-506811.75468837202</v>
      </c>
      <c r="P76" s="25"/>
      <c r="Q76" s="23">
        <v>-75363</v>
      </c>
      <c r="R76" s="61">
        <v>-95514.193070074543</v>
      </c>
      <c r="S76" s="139">
        <v>269.09999999999997</v>
      </c>
      <c r="T76" s="139">
        <v>-10263.528033585499</v>
      </c>
      <c r="U76" s="17">
        <v>-180871.62110366003</v>
      </c>
      <c r="V76" s="25"/>
      <c r="W76" s="137">
        <v>-687683.37579203211</v>
      </c>
      <c r="X76" s="257"/>
      <c r="Y76" s="257">
        <v>2990</v>
      </c>
      <c r="Z76" s="257"/>
    </row>
    <row r="77" spans="1:26" s="258" customFormat="1" x14ac:dyDescent="0.25">
      <c r="A77" s="26">
        <v>205</v>
      </c>
      <c r="B77" s="26" t="s">
        <v>543</v>
      </c>
      <c r="C77" s="139">
        <v>-269533.17</v>
      </c>
      <c r="D77" s="139">
        <v>-67290.86</v>
      </c>
      <c r="E77" s="139">
        <v>-151589.29999999999</v>
      </c>
      <c r="F77" s="139">
        <v>-1848.65</v>
      </c>
      <c r="G77" s="139">
        <v>-234978.09</v>
      </c>
      <c r="H77" s="139">
        <v>-287485.08</v>
      </c>
      <c r="I77" s="139">
        <v>-621891.29999999993</v>
      </c>
      <c r="J77" s="142">
        <v>-642590.74</v>
      </c>
      <c r="K77" s="142">
        <v>-1959790.1951040563</v>
      </c>
      <c r="L77" s="142">
        <v>-1573570.8800000001</v>
      </c>
      <c r="M77" s="142">
        <v>-152328.76</v>
      </c>
      <c r="N77" s="139"/>
      <c r="O77" s="17">
        <v>-5962897.0251040552</v>
      </c>
      <c r="P77" s="25"/>
      <c r="Q77" s="23">
        <v>1371592</v>
      </c>
      <c r="R77" s="61">
        <v>-536331.14016419649</v>
      </c>
      <c r="S77" s="139">
        <v>3327.5699999999997</v>
      </c>
      <c r="T77" s="139">
        <v>217453.75057552074</v>
      </c>
      <c r="U77" s="17">
        <v>1056042.1804113241</v>
      </c>
      <c r="V77" s="25"/>
      <c r="W77" s="137">
        <v>-4906854.8446927313</v>
      </c>
      <c r="X77" s="257"/>
      <c r="Y77" s="257">
        <v>36973</v>
      </c>
      <c r="Z77" s="257"/>
    </row>
    <row r="78" spans="1:26" s="258" customFormat="1" x14ac:dyDescent="0.25">
      <c r="A78" s="26">
        <v>208</v>
      </c>
      <c r="B78" s="26" t="s">
        <v>544</v>
      </c>
      <c r="C78" s="139">
        <v>-90301.23</v>
      </c>
      <c r="D78" s="139">
        <v>-22544.34</v>
      </c>
      <c r="E78" s="139">
        <v>-50786.7</v>
      </c>
      <c r="F78" s="139">
        <v>-619.35</v>
      </c>
      <c r="G78" s="139">
        <v>-78975.959999999992</v>
      </c>
      <c r="H78" s="139">
        <v>-96623.52</v>
      </c>
      <c r="I78" s="139">
        <v>-209017.19999999998</v>
      </c>
      <c r="J78" s="142">
        <v>-215286.06</v>
      </c>
      <c r="K78" s="142">
        <v>-191755.90630205238</v>
      </c>
      <c r="L78" s="142">
        <v>-527190.72</v>
      </c>
      <c r="M78" s="142">
        <v>-51034.44</v>
      </c>
      <c r="N78" s="139"/>
      <c r="O78" s="17">
        <v>-1534135.4263020521</v>
      </c>
      <c r="P78" s="25"/>
      <c r="Q78" s="23">
        <v>27931</v>
      </c>
      <c r="R78" s="61">
        <v>174079.73907664046</v>
      </c>
      <c r="S78" s="139">
        <v>1114.83</v>
      </c>
      <c r="T78" s="139">
        <v>-18623.439628223219</v>
      </c>
      <c r="U78" s="17">
        <v>184502.12944841722</v>
      </c>
      <c r="V78" s="25"/>
      <c r="W78" s="137">
        <v>-1349633.296853635</v>
      </c>
      <c r="X78" s="257"/>
      <c r="Y78" s="257">
        <v>12387</v>
      </c>
      <c r="Z78" s="257"/>
    </row>
    <row r="79" spans="1:26" s="258" customFormat="1" x14ac:dyDescent="0.25">
      <c r="A79" s="26">
        <v>211</v>
      </c>
      <c r="B79" s="26" t="s">
        <v>545</v>
      </c>
      <c r="C79" s="139">
        <v>-230918.04</v>
      </c>
      <c r="D79" s="139">
        <v>-57650.32</v>
      </c>
      <c r="E79" s="139">
        <v>-129871.59999999999</v>
      </c>
      <c r="F79" s="139">
        <v>-1583.8000000000002</v>
      </c>
      <c r="G79" s="139">
        <v>-198367.47</v>
      </c>
      <c r="H79" s="139">
        <v>-242693.63999999998</v>
      </c>
      <c r="I79" s="139">
        <v>-524997.9</v>
      </c>
      <c r="J79" s="142">
        <v>-550528.88</v>
      </c>
      <c r="K79" s="142">
        <v>-1322207.6800330873</v>
      </c>
      <c r="L79" s="142">
        <v>-1348130.56</v>
      </c>
      <c r="M79" s="142">
        <v>-130505.12000000001</v>
      </c>
      <c r="N79" s="139"/>
      <c r="O79" s="17">
        <v>-4737455.0100330869</v>
      </c>
      <c r="P79" s="25"/>
      <c r="Q79" s="23">
        <v>273558</v>
      </c>
      <c r="R79" s="61">
        <v>-235774.60303405012</v>
      </c>
      <c r="S79" s="139">
        <v>2850.8399999999997</v>
      </c>
      <c r="T79" s="139">
        <v>156482.26378294089</v>
      </c>
      <c r="U79" s="17">
        <v>197116.50074889077</v>
      </c>
      <c r="V79" s="25"/>
      <c r="W79" s="137">
        <v>-4540338.5092841964</v>
      </c>
      <c r="X79" s="257"/>
      <c r="Y79" s="257">
        <v>31676</v>
      </c>
      <c r="Z79" s="257"/>
    </row>
    <row r="80" spans="1:26" s="258" customFormat="1" x14ac:dyDescent="0.25">
      <c r="A80" s="26">
        <v>213</v>
      </c>
      <c r="B80" s="76" t="s">
        <v>546</v>
      </c>
      <c r="C80" s="139">
        <v>-39745.08</v>
      </c>
      <c r="D80" s="139">
        <v>-9922.6400000000012</v>
      </c>
      <c r="E80" s="139">
        <v>-22353.199999999997</v>
      </c>
      <c r="F80" s="139">
        <v>-272.60000000000002</v>
      </c>
      <c r="G80" s="139">
        <v>-35014.189999999995</v>
      </c>
      <c r="H80" s="139">
        <v>-42838.28</v>
      </c>
      <c r="I80" s="139">
        <v>-92668.3</v>
      </c>
      <c r="J80" s="142">
        <v>-94755.76</v>
      </c>
      <c r="K80" s="142">
        <v>-233552.75850584591</v>
      </c>
      <c r="L80" s="142">
        <v>-232037.12000000002</v>
      </c>
      <c r="M80" s="142">
        <v>-22462.240000000002</v>
      </c>
      <c r="N80" s="139"/>
      <c r="O80" s="17">
        <v>-825622.16850584594</v>
      </c>
      <c r="P80" s="25"/>
      <c r="Q80" s="23">
        <v>138646</v>
      </c>
      <c r="R80" s="61">
        <v>104150.07537831739</v>
      </c>
      <c r="S80" s="139">
        <v>490.68</v>
      </c>
      <c r="T80" s="139">
        <v>-65631.130957538786</v>
      </c>
      <c r="U80" s="17">
        <v>177655.62442077859</v>
      </c>
      <c r="V80" s="25"/>
      <c r="W80" s="137">
        <v>-647966.54408506735</v>
      </c>
      <c r="X80" s="257"/>
      <c r="Y80" s="257">
        <v>5452</v>
      </c>
      <c r="Z80" s="257"/>
    </row>
    <row r="81" spans="1:26" s="258" customFormat="1" x14ac:dyDescent="0.25">
      <c r="A81" s="26">
        <v>214</v>
      </c>
      <c r="B81" s="26" t="s">
        <v>547</v>
      </c>
      <c r="C81" s="139">
        <v>-83623.59</v>
      </c>
      <c r="D81" s="139">
        <v>-20877.22</v>
      </c>
      <c r="E81" s="139">
        <v>-47031.1</v>
      </c>
      <c r="F81" s="139">
        <v>-573.55000000000007</v>
      </c>
      <c r="G81" s="139">
        <v>-73101.349999999991</v>
      </c>
      <c r="H81" s="139">
        <v>-89436.2</v>
      </c>
      <c r="I81" s="139">
        <v>-193469.5</v>
      </c>
      <c r="J81" s="142">
        <v>-199365.97999999998</v>
      </c>
      <c r="K81" s="142">
        <v>-412255.0094083483</v>
      </c>
      <c r="L81" s="142">
        <v>-488205.76</v>
      </c>
      <c r="M81" s="142">
        <v>-47260.520000000004</v>
      </c>
      <c r="N81" s="139"/>
      <c r="O81" s="17">
        <v>-1655199.7794083483</v>
      </c>
      <c r="P81" s="25"/>
      <c r="Q81" s="23">
        <v>376644</v>
      </c>
      <c r="R81" s="61">
        <v>366490.27913295478</v>
      </c>
      <c r="S81" s="139">
        <v>1032.3899999999999</v>
      </c>
      <c r="T81" s="139">
        <v>-6797.6150634991354</v>
      </c>
      <c r="U81" s="17">
        <v>737369.05406945571</v>
      </c>
      <c r="V81" s="25"/>
      <c r="W81" s="137">
        <v>-917830.72533889255</v>
      </c>
      <c r="X81" s="257"/>
      <c r="Y81" s="257">
        <v>11471</v>
      </c>
      <c r="Z81" s="257"/>
    </row>
    <row r="82" spans="1:26" s="258" customFormat="1" x14ac:dyDescent="0.25">
      <c r="A82" s="26">
        <v>216</v>
      </c>
      <c r="B82" s="26" t="s">
        <v>548</v>
      </c>
      <c r="C82" s="139">
        <v>-9863.3700000000008</v>
      </c>
      <c r="D82" s="139">
        <v>-2462.46</v>
      </c>
      <c r="E82" s="139">
        <v>-5547.2999999999993</v>
      </c>
      <c r="F82" s="139">
        <v>-67.650000000000006</v>
      </c>
      <c r="G82" s="139">
        <v>-8884.48</v>
      </c>
      <c r="H82" s="139">
        <v>-10869.76</v>
      </c>
      <c r="I82" s="139">
        <v>-23513.599999999999</v>
      </c>
      <c r="J82" s="142">
        <v>-23515.14</v>
      </c>
      <c r="K82" s="142">
        <v>-28881.009839300626</v>
      </c>
      <c r="L82" s="142">
        <v>-57583.68</v>
      </c>
      <c r="M82" s="142">
        <v>-5574.3600000000006</v>
      </c>
      <c r="N82" s="139"/>
      <c r="O82" s="17">
        <v>-176762.80983930064</v>
      </c>
      <c r="P82" s="25"/>
      <c r="Q82" s="23">
        <v>12874</v>
      </c>
      <c r="R82" s="61">
        <v>53822.278237240389</v>
      </c>
      <c r="S82" s="139">
        <v>121.77</v>
      </c>
      <c r="T82" s="139">
        <v>4202.1696548657055</v>
      </c>
      <c r="U82" s="17">
        <v>71020.217892106099</v>
      </c>
      <c r="V82" s="25"/>
      <c r="W82" s="137">
        <v>-105742.59194719454</v>
      </c>
      <c r="X82" s="257"/>
      <c r="Y82" s="257">
        <v>1353</v>
      </c>
      <c r="Z82" s="257"/>
    </row>
    <row r="83" spans="1:26" s="258" customFormat="1" x14ac:dyDescent="0.25">
      <c r="A83" s="26">
        <v>217</v>
      </c>
      <c r="B83" s="26" t="s">
        <v>549</v>
      </c>
      <c r="C83" s="139">
        <v>-40109.58</v>
      </c>
      <c r="D83" s="139">
        <v>-10013.640000000001</v>
      </c>
      <c r="E83" s="139">
        <v>-22558.199999999997</v>
      </c>
      <c r="F83" s="139">
        <v>-275.10000000000002</v>
      </c>
      <c r="G83" s="139">
        <v>-34831.199999999997</v>
      </c>
      <c r="H83" s="139">
        <v>-42614.400000000001</v>
      </c>
      <c r="I83" s="139">
        <v>-92184</v>
      </c>
      <c r="J83" s="142">
        <v>-95624.76</v>
      </c>
      <c r="K83" s="142">
        <v>-93118.812523692788</v>
      </c>
      <c r="L83" s="142">
        <v>-234165.12000000002</v>
      </c>
      <c r="M83" s="142">
        <v>-22668.240000000002</v>
      </c>
      <c r="N83" s="139"/>
      <c r="O83" s="17">
        <v>-688163.05252369284</v>
      </c>
      <c r="P83" s="25"/>
      <c r="Q83" s="23">
        <v>-39125</v>
      </c>
      <c r="R83" s="61">
        <v>-29314.746329082176</v>
      </c>
      <c r="S83" s="139">
        <v>495.18</v>
      </c>
      <c r="T83" s="139">
        <v>-23927.031731544248</v>
      </c>
      <c r="U83" s="17">
        <v>-91871.598060626435</v>
      </c>
      <c r="V83" s="25"/>
      <c r="W83" s="137">
        <v>-780034.65058431926</v>
      </c>
      <c r="X83" s="257"/>
      <c r="Y83" s="257">
        <v>5502</v>
      </c>
      <c r="Z83" s="257"/>
    </row>
    <row r="84" spans="1:26" s="258" customFormat="1" x14ac:dyDescent="0.25">
      <c r="A84" s="26">
        <v>218</v>
      </c>
      <c r="B84" s="26" t="s">
        <v>550</v>
      </c>
      <c r="C84" s="139">
        <v>-9287.4600000000009</v>
      </c>
      <c r="D84" s="139">
        <v>-2318.6800000000003</v>
      </c>
      <c r="E84" s="139">
        <v>-5223.3999999999996</v>
      </c>
      <c r="F84" s="139">
        <v>-63.7</v>
      </c>
      <c r="G84" s="139">
        <v>-8385.99</v>
      </c>
      <c r="H84" s="139">
        <v>-10259.879999999999</v>
      </c>
      <c r="I84" s="139">
        <v>-22194.3</v>
      </c>
      <c r="J84" s="142">
        <v>-22142.12</v>
      </c>
      <c r="K84" s="142">
        <v>-17848.020019640855</v>
      </c>
      <c r="L84" s="142">
        <v>-54221.440000000002</v>
      </c>
      <c r="M84" s="142">
        <v>-5248.88</v>
      </c>
      <c r="N84" s="139"/>
      <c r="O84" s="17">
        <v>-157193.87001964086</v>
      </c>
      <c r="P84" s="25"/>
      <c r="Q84" s="23">
        <v>-17238</v>
      </c>
      <c r="R84" s="61">
        <v>87483.347005120479</v>
      </c>
      <c r="S84" s="139">
        <v>114.66</v>
      </c>
      <c r="T84" s="139">
        <v>-3240.6521807183854</v>
      </c>
      <c r="U84" s="17">
        <v>67119.354824402093</v>
      </c>
      <c r="V84" s="25"/>
      <c r="W84" s="137">
        <v>-90074.515195238768</v>
      </c>
      <c r="X84" s="257"/>
      <c r="Y84" s="257">
        <v>1274</v>
      </c>
      <c r="Z84" s="257"/>
    </row>
    <row r="85" spans="1:26" s="258" customFormat="1" x14ac:dyDescent="0.25">
      <c r="A85" s="26">
        <v>224</v>
      </c>
      <c r="B85" s="26" t="s">
        <v>551</v>
      </c>
      <c r="C85" s="139">
        <v>-63991.62</v>
      </c>
      <c r="D85" s="139">
        <v>-15975.960000000001</v>
      </c>
      <c r="E85" s="139">
        <v>-35989.799999999996</v>
      </c>
      <c r="F85" s="139">
        <v>-438.90000000000003</v>
      </c>
      <c r="G85" s="139">
        <v>-56159</v>
      </c>
      <c r="H85" s="139">
        <v>-68708</v>
      </c>
      <c r="I85" s="139">
        <v>-148630</v>
      </c>
      <c r="J85" s="142">
        <v>-152561.63999999998</v>
      </c>
      <c r="K85" s="142">
        <v>-561323.44398136227</v>
      </c>
      <c r="L85" s="142">
        <v>-373591.68</v>
      </c>
      <c r="M85" s="142">
        <v>-36165.360000000001</v>
      </c>
      <c r="N85" s="139"/>
      <c r="O85" s="17">
        <v>-1513535.4039813625</v>
      </c>
      <c r="P85" s="25"/>
      <c r="Q85" s="23">
        <v>-176375</v>
      </c>
      <c r="R85" s="61">
        <v>-10497.994075188413</v>
      </c>
      <c r="S85" s="139">
        <v>790.02</v>
      </c>
      <c r="T85" s="139">
        <v>33725.919505169957</v>
      </c>
      <c r="U85" s="17">
        <v>-152357.05457001846</v>
      </c>
      <c r="V85" s="25"/>
      <c r="W85" s="137">
        <v>-1665892.458551381</v>
      </c>
      <c r="X85" s="257"/>
      <c r="Y85" s="257">
        <v>8778</v>
      </c>
      <c r="Z85" s="257"/>
    </row>
    <row r="86" spans="1:26" s="258" customFormat="1" x14ac:dyDescent="0.25">
      <c r="A86" s="26">
        <v>226</v>
      </c>
      <c r="B86" s="26" t="s">
        <v>552</v>
      </c>
      <c r="C86" s="139">
        <v>-29385.99</v>
      </c>
      <c r="D86" s="139">
        <v>-7336.42</v>
      </c>
      <c r="E86" s="139">
        <v>-16527.099999999999</v>
      </c>
      <c r="F86" s="139">
        <v>-201.55</v>
      </c>
      <c r="G86" s="139">
        <v>-26161.26</v>
      </c>
      <c r="H86" s="139">
        <v>-32007.119999999999</v>
      </c>
      <c r="I86" s="139">
        <v>-69238.2</v>
      </c>
      <c r="J86" s="142">
        <v>-70058.78</v>
      </c>
      <c r="K86" s="142">
        <v>-103847.67368914996</v>
      </c>
      <c r="L86" s="142">
        <v>-171559.36000000002</v>
      </c>
      <c r="M86" s="142">
        <v>-16607.72</v>
      </c>
      <c r="N86" s="139"/>
      <c r="O86" s="17">
        <v>-542931.1736891499</v>
      </c>
      <c r="P86" s="25"/>
      <c r="Q86" s="23">
        <v>77843</v>
      </c>
      <c r="R86" s="61">
        <v>29320.945028565824</v>
      </c>
      <c r="S86" s="139">
        <v>362.78999999999996</v>
      </c>
      <c r="T86" s="139">
        <v>-3985.5236802705986</v>
      </c>
      <c r="U86" s="17">
        <v>103541.21134829521</v>
      </c>
      <c r="V86" s="25"/>
      <c r="W86" s="137">
        <v>-439389.96234085469</v>
      </c>
      <c r="X86" s="257"/>
      <c r="Y86" s="257">
        <v>4031</v>
      </c>
      <c r="Z86" s="257"/>
    </row>
    <row r="87" spans="1:26" s="258" customFormat="1" x14ac:dyDescent="0.25">
      <c r="A87" s="26">
        <v>230</v>
      </c>
      <c r="B87" s="26" t="s">
        <v>553</v>
      </c>
      <c r="C87" s="139">
        <v>-17423.099999999999</v>
      </c>
      <c r="D87" s="139">
        <v>-4349.8</v>
      </c>
      <c r="E87" s="139">
        <v>-9799</v>
      </c>
      <c r="F87" s="139">
        <v>-119.5</v>
      </c>
      <c r="G87" s="139">
        <v>-15162.929999999998</v>
      </c>
      <c r="H87" s="139">
        <v>-18551.16</v>
      </c>
      <c r="I87" s="139">
        <v>-40130.1</v>
      </c>
      <c r="J87" s="142">
        <v>-41538.199999999997</v>
      </c>
      <c r="K87" s="142">
        <v>-33534.220642844361</v>
      </c>
      <c r="L87" s="142">
        <v>-101718.40000000001</v>
      </c>
      <c r="M87" s="142">
        <v>-9846.8000000000011</v>
      </c>
      <c r="N87" s="139"/>
      <c r="O87" s="17">
        <v>-292173.21064284432</v>
      </c>
      <c r="P87" s="25"/>
      <c r="Q87" s="23">
        <v>139899</v>
      </c>
      <c r="R87" s="61">
        <v>9185.3364517986774</v>
      </c>
      <c r="S87" s="139">
        <v>215.1</v>
      </c>
      <c r="T87" s="139">
        <v>-12620.190657605053</v>
      </c>
      <c r="U87" s="17">
        <v>136679.24579419364</v>
      </c>
      <c r="V87" s="25"/>
      <c r="W87" s="137">
        <v>-155493.96484865068</v>
      </c>
      <c r="X87" s="257"/>
      <c r="Y87" s="257">
        <v>2390</v>
      </c>
      <c r="Z87" s="257"/>
    </row>
    <row r="88" spans="1:26" s="258" customFormat="1" x14ac:dyDescent="0.25">
      <c r="A88" s="26">
        <v>231</v>
      </c>
      <c r="B88" s="26" t="s">
        <v>554</v>
      </c>
      <c r="C88" s="139">
        <v>-9199.98</v>
      </c>
      <c r="D88" s="139">
        <v>-2296.84</v>
      </c>
      <c r="E88" s="139">
        <v>-5174.2</v>
      </c>
      <c r="F88" s="139">
        <v>-63.1</v>
      </c>
      <c r="G88" s="139">
        <v>-8038.94</v>
      </c>
      <c r="H88" s="139">
        <v>-9835.2799999999988</v>
      </c>
      <c r="I88" s="139">
        <v>-21275.8</v>
      </c>
      <c r="J88" s="142">
        <v>-21933.559999999998</v>
      </c>
      <c r="K88" s="142">
        <v>-6437.4542709621419</v>
      </c>
      <c r="L88" s="142">
        <v>-53710.720000000001</v>
      </c>
      <c r="M88" s="142">
        <v>-5199.4400000000005</v>
      </c>
      <c r="N88" s="139"/>
      <c r="O88" s="17">
        <v>-143165.31427096215</v>
      </c>
      <c r="P88" s="25"/>
      <c r="Q88" s="23">
        <v>23962</v>
      </c>
      <c r="R88" s="61">
        <v>10795.96809515229</v>
      </c>
      <c r="S88" s="139">
        <v>113.58</v>
      </c>
      <c r="T88" s="139">
        <v>-29233.183312163666</v>
      </c>
      <c r="U88" s="17">
        <v>5638.3647829886249</v>
      </c>
      <c r="V88" s="25"/>
      <c r="W88" s="137">
        <v>-137526.94948797353</v>
      </c>
      <c r="X88" s="257"/>
      <c r="Y88" s="257">
        <v>1262</v>
      </c>
      <c r="Z88" s="257"/>
    </row>
    <row r="89" spans="1:26" s="258" customFormat="1" x14ac:dyDescent="0.25">
      <c r="A89" s="26">
        <v>232</v>
      </c>
      <c r="B89" s="26" t="s">
        <v>555</v>
      </c>
      <c r="C89" s="139">
        <v>-97503.75</v>
      </c>
      <c r="D89" s="139">
        <v>-24342.5</v>
      </c>
      <c r="E89" s="139">
        <v>-54837.499999999993</v>
      </c>
      <c r="F89" s="139">
        <v>-668.75</v>
      </c>
      <c r="G89" s="139">
        <v>-85879.099999999991</v>
      </c>
      <c r="H89" s="139">
        <v>-105069.2</v>
      </c>
      <c r="I89" s="139">
        <v>-227287</v>
      </c>
      <c r="J89" s="142">
        <v>-232457.5</v>
      </c>
      <c r="K89" s="142">
        <v>-610430.6462953696</v>
      </c>
      <c r="L89" s="142">
        <v>-569240</v>
      </c>
      <c r="M89" s="142">
        <v>-55105</v>
      </c>
      <c r="N89" s="139"/>
      <c r="O89" s="17">
        <v>-2062820.9462953696</v>
      </c>
      <c r="P89" s="25"/>
      <c r="Q89" s="23">
        <v>-121273</v>
      </c>
      <c r="R89" s="61">
        <v>220633.71522241831</v>
      </c>
      <c r="S89" s="139">
        <v>1203.75</v>
      </c>
      <c r="T89" s="139">
        <v>-59106.117415934874</v>
      </c>
      <c r="U89" s="17">
        <v>41458.347806483434</v>
      </c>
      <c r="V89" s="25"/>
      <c r="W89" s="137">
        <v>-2021362.5984888861</v>
      </c>
      <c r="X89" s="257"/>
      <c r="Y89" s="257">
        <v>13375</v>
      </c>
      <c r="Z89" s="257"/>
    </row>
    <row r="90" spans="1:26" s="258" customFormat="1" x14ac:dyDescent="0.25">
      <c r="A90" s="26">
        <v>233</v>
      </c>
      <c r="B90" s="26" t="s">
        <v>556</v>
      </c>
      <c r="C90" s="139">
        <v>-116800.38</v>
      </c>
      <c r="D90" s="139">
        <v>-29160.04</v>
      </c>
      <c r="E90" s="139">
        <v>-65690.2</v>
      </c>
      <c r="F90" s="139">
        <v>-801.1</v>
      </c>
      <c r="G90" s="139">
        <v>-102714.18</v>
      </c>
      <c r="H90" s="139">
        <v>-125666.15999999999</v>
      </c>
      <c r="I90" s="139">
        <v>-271842.59999999998</v>
      </c>
      <c r="J90" s="142">
        <v>-278462.36</v>
      </c>
      <c r="K90" s="142">
        <v>-384896.14201207215</v>
      </c>
      <c r="L90" s="142">
        <v>-681896.32000000007</v>
      </c>
      <c r="M90" s="142">
        <v>-66010.64</v>
      </c>
      <c r="N90" s="139"/>
      <c r="O90" s="17">
        <v>-2123940.1220120722</v>
      </c>
      <c r="P90" s="25"/>
      <c r="Q90" s="23">
        <v>-503126</v>
      </c>
      <c r="R90" s="61">
        <v>55571.627510622144</v>
      </c>
      <c r="S90" s="139">
        <v>1441.98</v>
      </c>
      <c r="T90" s="139">
        <v>-110289.80364847451</v>
      </c>
      <c r="U90" s="17">
        <v>-556402.19613785238</v>
      </c>
      <c r="V90" s="25"/>
      <c r="W90" s="137">
        <v>-2680342.3181499247</v>
      </c>
      <c r="X90" s="257"/>
      <c r="Y90" s="257">
        <v>16022</v>
      </c>
      <c r="Z90" s="257"/>
    </row>
    <row r="91" spans="1:26" s="258" customFormat="1" x14ac:dyDescent="0.25">
      <c r="A91" s="26">
        <v>235</v>
      </c>
      <c r="B91" s="26" t="s">
        <v>557</v>
      </c>
      <c r="C91" s="139">
        <v>-70093.350000000006</v>
      </c>
      <c r="D91" s="139">
        <v>-17499.3</v>
      </c>
      <c r="E91" s="139">
        <v>-39421.5</v>
      </c>
      <c r="F91" s="139">
        <v>-480.75</v>
      </c>
      <c r="G91" s="139">
        <v>-60727.439999999995</v>
      </c>
      <c r="H91" s="139">
        <v>-74297.279999999999</v>
      </c>
      <c r="I91" s="139">
        <v>-160720.79999999999</v>
      </c>
      <c r="J91" s="142">
        <v>-167108.69999999998</v>
      </c>
      <c r="K91" s="142">
        <v>-329237.66813237383</v>
      </c>
      <c r="L91" s="142">
        <v>-409214.4</v>
      </c>
      <c r="M91" s="142">
        <v>-39613.800000000003</v>
      </c>
      <c r="N91" s="139"/>
      <c r="O91" s="17">
        <v>-1368414.9881323739</v>
      </c>
      <c r="P91" s="25"/>
      <c r="Q91" s="23">
        <v>-66218</v>
      </c>
      <c r="R91" s="61">
        <v>-383247.70536642754</v>
      </c>
      <c r="S91" s="139">
        <v>865.35</v>
      </c>
      <c r="T91" s="139">
        <v>-21522.004490942032</v>
      </c>
      <c r="U91" s="17">
        <v>-470122.35985736962</v>
      </c>
      <c r="V91" s="25"/>
      <c r="W91" s="137">
        <v>-1838537.3479897436</v>
      </c>
      <c r="X91" s="257"/>
      <c r="Y91" s="257">
        <v>9615</v>
      </c>
      <c r="Z91" s="257"/>
    </row>
    <row r="92" spans="1:26" s="258" customFormat="1" x14ac:dyDescent="0.25">
      <c r="A92" s="26">
        <v>236</v>
      </c>
      <c r="B92" s="26" t="s">
        <v>558</v>
      </c>
      <c r="C92" s="139">
        <v>-31150.170000000002</v>
      </c>
      <c r="D92" s="139">
        <v>-7776.8600000000006</v>
      </c>
      <c r="E92" s="139">
        <v>-17519.3</v>
      </c>
      <c r="F92" s="139">
        <v>-213.65</v>
      </c>
      <c r="G92" s="139">
        <v>-27189.789999999997</v>
      </c>
      <c r="H92" s="139">
        <v>-33265.479999999996</v>
      </c>
      <c r="I92" s="139">
        <v>-71960.3</v>
      </c>
      <c r="J92" s="142">
        <v>-74264.739999999991</v>
      </c>
      <c r="K92" s="142">
        <v>1432.9450479651277</v>
      </c>
      <c r="L92" s="142">
        <v>-181858.88</v>
      </c>
      <c r="M92" s="142">
        <v>-17604.760000000002</v>
      </c>
      <c r="N92" s="139"/>
      <c r="O92" s="17">
        <v>-461370.98495203489</v>
      </c>
      <c r="P92" s="25"/>
      <c r="Q92" s="23">
        <v>-23093</v>
      </c>
      <c r="R92" s="61">
        <v>2179.7030146736652</v>
      </c>
      <c r="S92" s="139">
        <v>384.57</v>
      </c>
      <c r="T92" s="139">
        <v>-35653.570652235518</v>
      </c>
      <c r="U92" s="17">
        <v>-56182.297637561853</v>
      </c>
      <c r="V92" s="25"/>
      <c r="W92" s="137">
        <v>-517553.28258959675</v>
      </c>
      <c r="X92" s="257"/>
      <c r="Y92" s="257">
        <v>4273</v>
      </c>
      <c r="Z92" s="257"/>
    </row>
    <row r="93" spans="1:26" s="258" customFormat="1" x14ac:dyDescent="0.25">
      <c r="A93" s="26">
        <v>239</v>
      </c>
      <c r="B93" s="26" t="s">
        <v>559</v>
      </c>
      <c r="C93" s="139">
        <v>-16358.76</v>
      </c>
      <c r="D93" s="139">
        <v>-4084.08</v>
      </c>
      <c r="E93" s="139">
        <v>-9200.4</v>
      </c>
      <c r="F93" s="139">
        <v>-112.2</v>
      </c>
      <c r="G93" s="139">
        <v>-14569.789999999999</v>
      </c>
      <c r="H93" s="139">
        <v>-17825.48</v>
      </c>
      <c r="I93" s="139">
        <v>-38560.299999999996</v>
      </c>
      <c r="J93" s="142">
        <v>-39000.720000000001</v>
      </c>
      <c r="K93" s="142">
        <v>-24919.09811973141</v>
      </c>
      <c r="L93" s="142">
        <v>-95504.639999999999</v>
      </c>
      <c r="M93" s="142">
        <v>-9245.2800000000007</v>
      </c>
      <c r="N93" s="139"/>
      <c r="O93" s="17">
        <v>-269380.74811973143</v>
      </c>
      <c r="P93" s="25"/>
      <c r="Q93" s="23">
        <v>21867</v>
      </c>
      <c r="R93" s="61">
        <v>-73467.488254898228</v>
      </c>
      <c r="S93" s="139">
        <v>201.95999999999998</v>
      </c>
      <c r="T93" s="139">
        <v>-11689.349516808481</v>
      </c>
      <c r="U93" s="17">
        <v>-63087.877771706713</v>
      </c>
      <c r="V93" s="25"/>
      <c r="W93" s="137">
        <v>-332468.62589143816</v>
      </c>
      <c r="X93" s="257"/>
      <c r="Y93" s="257">
        <v>2244</v>
      </c>
      <c r="Z93" s="257"/>
    </row>
    <row r="94" spans="1:26" s="258" customFormat="1" x14ac:dyDescent="0.25">
      <c r="A94" s="26">
        <v>240</v>
      </c>
      <c r="B94" s="26" t="s">
        <v>560</v>
      </c>
      <c r="C94" s="139">
        <v>-153243.09</v>
      </c>
      <c r="D94" s="139">
        <v>-38258.22</v>
      </c>
      <c r="E94" s="139">
        <v>-86186.099999999991</v>
      </c>
      <c r="F94" s="139">
        <v>-1051.05</v>
      </c>
      <c r="G94" s="139">
        <v>-134125.35999999999</v>
      </c>
      <c r="H94" s="139">
        <v>-164096.32000000001</v>
      </c>
      <c r="I94" s="139">
        <v>-354975.2</v>
      </c>
      <c r="J94" s="142">
        <v>-365344.98</v>
      </c>
      <c r="K94" s="142">
        <v>-1207911.4044549225</v>
      </c>
      <c r="L94" s="142">
        <v>-894653.76</v>
      </c>
      <c r="M94" s="142">
        <v>-86606.52</v>
      </c>
      <c r="N94" s="139"/>
      <c r="O94" s="17">
        <v>-3486452.0044549224</v>
      </c>
      <c r="P94" s="25"/>
      <c r="Q94" s="23">
        <v>232014</v>
      </c>
      <c r="R94" s="61">
        <v>-426000.61026203632</v>
      </c>
      <c r="S94" s="139">
        <v>1891.8899999999999</v>
      </c>
      <c r="T94" s="139">
        <v>101797.54154330323</v>
      </c>
      <c r="U94" s="17">
        <v>-90297.178718733077</v>
      </c>
      <c r="V94" s="25"/>
      <c r="W94" s="137">
        <v>-3576749.1831736555</v>
      </c>
      <c r="X94" s="257"/>
      <c r="Y94" s="257">
        <v>21021</v>
      </c>
      <c r="Z94" s="257"/>
    </row>
    <row r="95" spans="1:26" s="258" customFormat="1" x14ac:dyDescent="0.25">
      <c r="A95" s="26">
        <v>241</v>
      </c>
      <c r="B95" s="26" t="s">
        <v>561</v>
      </c>
      <c r="C95" s="139">
        <v>-59391.63</v>
      </c>
      <c r="D95" s="139">
        <v>-14827.54</v>
      </c>
      <c r="E95" s="139">
        <v>-33402.699999999997</v>
      </c>
      <c r="F95" s="139">
        <v>-407.35</v>
      </c>
      <c r="G95" s="139">
        <v>-52347.759999999995</v>
      </c>
      <c r="H95" s="139">
        <v>-64045.119999999995</v>
      </c>
      <c r="I95" s="139">
        <v>-138543.19999999998</v>
      </c>
      <c r="J95" s="142">
        <v>-141594.85999999999</v>
      </c>
      <c r="K95" s="142">
        <v>-142199.42161578278</v>
      </c>
      <c r="L95" s="142">
        <v>-346736.32</v>
      </c>
      <c r="M95" s="142">
        <v>-33565.64</v>
      </c>
      <c r="N95" s="139"/>
      <c r="O95" s="17">
        <v>-1027061.5416157827</v>
      </c>
      <c r="P95" s="25"/>
      <c r="Q95" s="23">
        <v>199799</v>
      </c>
      <c r="R95" s="61">
        <v>-51259.728174732998</v>
      </c>
      <c r="S95" s="139">
        <v>733.23</v>
      </c>
      <c r="T95" s="139">
        <v>28371.643273536101</v>
      </c>
      <c r="U95" s="17">
        <v>177644.1450988031</v>
      </c>
      <c r="V95" s="25"/>
      <c r="W95" s="137">
        <v>-849417.39651697956</v>
      </c>
      <c r="X95" s="257"/>
      <c r="Y95" s="257">
        <v>8147</v>
      </c>
      <c r="Z95" s="257"/>
    </row>
    <row r="96" spans="1:26" s="258" customFormat="1" x14ac:dyDescent="0.25">
      <c r="A96" s="26">
        <v>244</v>
      </c>
      <c r="B96" s="26" t="s">
        <v>562</v>
      </c>
      <c r="C96" s="139">
        <v>-130658.67</v>
      </c>
      <c r="D96" s="139">
        <v>-32619.86</v>
      </c>
      <c r="E96" s="139">
        <v>-73484.299999999988</v>
      </c>
      <c r="F96" s="139">
        <v>-896.15000000000009</v>
      </c>
      <c r="G96" s="139">
        <v>-110645.84999999999</v>
      </c>
      <c r="H96" s="139">
        <v>-135370.19999999998</v>
      </c>
      <c r="I96" s="139">
        <v>-292834.5</v>
      </c>
      <c r="J96" s="142">
        <v>-311501.74</v>
      </c>
      <c r="K96" s="142">
        <v>-564943.89988304977</v>
      </c>
      <c r="L96" s="142">
        <v>-762802.88</v>
      </c>
      <c r="M96" s="142">
        <v>-73842.759999999995</v>
      </c>
      <c r="N96" s="139"/>
      <c r="O96" s="17">
        <v>-2489600.8098830497</v>
      </c>
      <c r="P96" s="25"/>
      <c r="Q96" s="23">
        <v>263490</v>
      </c>
      <c r="R96" s="61">
        <v>-424852.51182803884</v>
      </c>
      <c r="S96" s="139">
        <v>1613.07</v>
      </c>
      <c r="T96" s="139">
        <v>97870.917386140514</v>
      </c>
      <c r="U96" s="17">
        <v>-61878.52444189832</v>
      </c>
      <c r="V96" s="25"/>
      <c r="W96" s="137">
        <v>-2551479.334324948</v>
      </c>
      <c r="X96" s="257"/>
      <c r="Y96" s="257">
        <v>17923</v>
      </c>
      <c r="Z96" s="257"/>
    </row>
    <row r="97" spans="1:26" s="258" customFormat="1" x14ac:dyDescent="0.25">
      <c r="A97" s="26">
        <v>245</v>
      </c>
      <c r="B97" s="26" t="s">
        <v>563</v>
      </c>
      <c r="C97" s="139">
        <v>-264291.65999999997</v>
      </c>
      <c r="D97" s="139">
        <v>-65982.28</v>
      </c>
      <c r="E97" s="139">
        <v>-148641.4</v>
      </c>
      <c r="F97" s="139">
        <v>-1812.7</v>
      </c>
      <c r="G97" s="139">
        <v>-224345.74</v>
      </c>
      <c r="H97" s="139">
        <v>-274476.88</v>
      </c>
      <c r="I97" s="139">
        <v>-593751.79999999993</v>
      </c>
      <c r="J97" s="142">
        <v>-630094.52</v>
      </c>
      <c r="K97" s="142">
        <v>-4611164.9013520908</v>
      </c>
      <c r="L97" s="142">
        <v>-1542970.24</v>
      </c>
      <c r="M97" s="142">
        <v>-149366.48000000001</v>
      </c>
      <c r="N97" s="139"/>
      <c r="O97" s="17">
        <v>-8506898.6013520919</v>
      </c>
      <c r="P97" s="25"/>
      <c r="Q97" s="23">
        <v>-804283</v>
      </c>
      <c r="R97" s="61">
        <v>-443347.14522340149</v>
      </c>
      <c r="S97" s="139">
        <v>3262.8599999999997</v>
      </c>
      <c r="T97" s="139">
        <v>-153704.06522452366</v>
      </c>
      <c r="U97" s="17">
        <v>-1398071.350447925</v>
      </c>
      <c r="V97" s="25"/>
      <c r="W97" s="137">
        <v>-9904969.9518000167</v>
      </c>
      <c r="X97" s="257"/>
      <c r="Y97" s="257">
        <v>36254</v>
      </c>
      <c r="Z97" s="257"/>
    </row>
    <row r="98" spans="1:26" s="258" customFormat="1" x14ac:dyDescent="0.25">
      <c r="A98" s="26">
        <v>249</v>
      </c>
      <c r="B98" s="26" t="s">
        <v>564</v>
      </c>
      <c r="C98" s="139">
        <v>-71164.98</v>
      </c>
      <c r="D98" s="139">
        <v>-17766.84</v>
      </c>
      <c r="E98" s="139">
        <v>-40024.199999999997</v>
      </c>
      <c r="F98" s="139">
        <v>-488.1</v>
      </c>
      <c r="G98" s="139">
        <v>-62588.89</v>
      </c>
      <c r="H98" s="139">
        <v>-76574.679999999993</v>
      </c>
      <c r="I98" s="139">
        <v>-165647.29999999999</v>
      </c>
      <c r="J98" s="142">
        <v>-169663.56</v>
      </c>
      <c r="K98" s="142">
        <v>-576049.87754407793</v>
      </c>
      <c r="L98" s="142">
        <v>-415470.72000000003</v>
      </c>
      <c r="M98" s="142">
        <v>-40219.440000000002</v>
      </c>
      <c r="N98" s="139"/>
      <c r="O98" s="17">
        <v>-1635658.5875440778</v>
      </c>
      <c r="P98" s="25"/>
      <c r="Q98" s="23">
        <v>189982</v>
      </c>
      <c r="R98" s="61">
        <v>817469.7983167842</v>
      </c>
      <c r="S98" s="139">
        <v>878.57999999999993</v>
      </c>
      <c r="T98" s="139">
        <v>11363.020061339732</v>
      </c>
      <c r="U98" s="17">
        <v>1019693.3983781239</v>
      </c>
      <c r="V98" s="25"/>
      <c r="W98" s="137">
        <v>-615965.1891659539</v>
      </c>
      <c r="X98" s="257"/>
      <c r="Y98" s="257">
        <v>9762</v>
      </c>
      <c r="Z98" s="257"/>
    </row>
    <row r="99" spans="1:26" s="258" customFormat="1" x14ac:dyDescent="0.25">
      <c r="A99" s="26">
        <v>250</v>
      </c>
      <c r="B99" s="26" t="s">
        <v>565</v>
      </c>
      <c r="C99" s="139">
        <v>-13923.9</v>
      </c>
      <c r="D99" s="139">
        <v>-3476.2000000000003</v>
      </c>
      <c r="E99" s="139">
        <v>-7830.9999999999991</v>
      </c>
      <c r="F99" s="139">
        <v>-95.5</v>
      </c>
      <c r="G99" s="139">
        <v>-12411.769999999999</v>
      </c>
      <c r="H99" s="139">
        <v>-15185.24</v>
      </c>
      <c r="I99" s="139">
        <v>-32848.9</v>
      </c>
      <c r="J99" s="142">
        <v>-33195.799999999996</v>
      </c>
      <c r="K99" s="142">
        <v>-26728.898630490141</v>
      </c>
      <c r="L99" s="142">
        <v>-81289.600000000006</v>
      </c>
      <c r="M99" s="142">
        <v>-7869.2</v>
      </c>
      <c r="N99" s="139"/>
      <c r="O99" s="17">
        <v>-234856.00863049016</v>
      </c>
      <c r="P99" s="25"/>
      <c r="Q99" s="23">
        <v>-6236</v>
      </c>
      <c r="R99" s="61">
        <v>82427.222363145091</v>
      </c>
      <c r="S99" s="139">
        <v>171.9</v>
      </c>
      <c r="T99" s="139">
        <v>-8920.7782128857161</v>
      </c>
      <c r="U99" s="17">
        <v>67442.344150259363</v>
      </c>
      <c r="V99" s="25"/>
      <c r="W99" s="137">
        <v>-167413.6644802308</v>
      </c>
      <c r="X99" s="257"/>
      <c r="Y99" s="257">
        <v>1910</v>
      </c>
      <c r="Z99" s="257"/>
    </row>
    <row r="100" spans="1:26" s="258" customFormat="1" x14ac:dyDescent="0.25">
      <c r="A100" s="26">
        <v>256</v>
      </c>
      <c r="B100" s="26" t="s">
        <v>566</v>
      </c>
      <c r="C100" s="139">
        <v>-11773.35</v>
      </c>
      <c r="D100" s="139">
        <v>-2939.3</v>
      </c>
      <c r="E100" s="139">
        <v>-6621.4999999999991</v>
      </c>
      <c r="F100" s="139">
        <v>-80.75</v>
      </c>
      <c r="G100" s="139">
        <v>-10449.359999999999</v>
      </c>
      <c r="H100" s="139">
        <v>-12784.32</v>
      </c>
      <c r="I100" s="139">
        <v>-27655.199999999997</v>
      </c>
      <c r="J100" s="142">
        <v>-28068.699999999997</v>
      </c>
      <c r="K100" s="142">
        <v>25418.656842363212</v>
      </c>
      <c r="L100" s="142">
        <v>-68734.400000000009</v>
      </c>
      <c r="M100" s="142">
        <v>-6653.8</v>
      </c>
      <c r="N100" s="139"/>
      <c r="O100" s="17">
        <v>-150342.02315763678</v>
      </c>
      <c r="P100" s="25"/>
      <c r="Q100" s="23">
        <v>96914</v>
      </c>
      <c r="R100" s="61">
        <v>7985.6874549118802</v>
      </c>
      <c r="S100" s="139">
        <v>145.35</v>
      </c>
      <c r="T100" s="139">
        <v>-13799.397084791897</v>
      </c>
      <c r="U100" s="17">
        <v>91245.640370119989</v>
      </c>
      <c r="V100" s="25"/>
      <c r="W100" s="137">
        <v>-59096.382787516792</v>
      </c>
      <c r="X100" s="257"/>
      <c r="Y100" s="257">
        <v>1615</v>
      </c>
      <c r="Z100" s="257"/>
    </row>
    <row r="101" spans="1:26" s="258" customFormat="1" x14ac:dyDescent="0.25">
      <c r="A101" s="26">
        <v>257</v>
      </c>
      <c r="B101" s="26" t="s">
        <v>567</v>
      </c>
      <c r="C101" s="139">
        <v>-286219.98</v>
      </c>
      <c r="D101" s="139">
        <v>-71456.84</v>
      </c>
      <c r="E101" s="139">
        <v>-160974.19999999998</v>
      </c>
      <c r="F101" s="139">
        <v>-1963.1000000000001</v>
      </c>
      <c r="G101" s="139">
        <v>-247162.69999999998</v>
      </c>
      <c r="H101" s="139">
        <v>-302392.39999999997</v>
      </c>
      <c r="I101" s="139">
        <v>-654139</v>
      </c>
      <c r="J101" s="142">
        <v>-682373.55999999994</v>
      </c>
      <c r="K101" s="142">
        <v>-2500000.5429516877</v>
      </c>
      <c r="L101" s="142">
        <v>-1670990.7200000002</v>
      </c>
      <c r="M101" s="142">
        <v>-161759.44</v>
      </c>
      <c r="N101" s="139"/>
      <c r="O101" s="17">
        <v>-6739432.4829516886</v>
      </c>
      <c r="P101" s="25"/>
      <c r="Q101" s="23">
        <v>95527</v>
      </c>
      <c r="R101" s="61">
        <v>-115756.35312727839</v>
      </c>
      <c r="S101" s="139">
        <v>3533.58</v>
      </c>
      <c r="T101" s="139">
        <v>-88794.180986083287</v>
      </c>
      <c r="U101" s="17">
        <v>-105489.95411336167</v>
      </c>
      <c r="V101" s="25"/>
      <c r="W101" s="137">
        <v>-6844922.43706505</v>
      </c>
      <c r="X101" s="257"/>
      <c r="Y101" s="257">
        <v>39262</v>
      </c>
      <c r="Z101" s="257"/>
    </row>
    <row r="102" spans="1:26" s="258" customFormat="1" x14ac:dyDescent="0.25">
      <c r="A102" s="26">
        <v>260</v>
      </c>
      <c r="B102" s="26" t="s">
        <v>568</v>
      </c>
      <c r="C102" s="139">
        <v>-75509.820000000007</v>
      </c>
      <c r="D102" s="139">
        <v>-18851.560000000001</v>
      </c>
      <c r="E102" s="139">
        <v>-42467.799999999996</v>
      </c>
      <c r="F102" s="139">
        <v>-517.9</v>
      </c>
      <c r="G102" s="139">
        <v>-66166.659999999989</v>
      </c>
      <c r="H102" s="139">
        <v>-80951.92</v>
      </c>
      <c r="I102" s="139">
        <v>-175116.19999999998</v>
      </c>
      <c r="J102" s="142">
        <v>-180022.03999999998</v>
      </c>
      <c r="K102" s="142">
        <v>-386072.9795720455</v>
      </c>
      <c r="L102" s="142">
        <v>-440836.48000000004</v>
      </c>
      <c r="M102" s="142">
        <v>-42674.96</v>
      </c>
      <c r="N102" s="139"/>
      <c r="O102" s="17">
        <v>-1509188.3195720455</v>
      </c>
      <c r="P102" s="25"/>
      <c r="Q102" s="23">
        <v>489326</v>
      </c>
      <c r="R102" s="61">
        <v>-56715.478827808052</v>
      </c>
      <c r="S102" s="139">
        <v>932.21999999999991</v>
      </c>
      <c r="T102" s="139">
        <v>67024.574248036442</v>
      </c>
      <c r="U102" s="17">
        <v>500567.31542022835</v>
      </c>
      <c r="V102" s="25"/>
      <c r="W102" s="137">
        <v>-1008621.0041518172</v>
      </c>
      <c r="X102" s="257"/>
      <c r="Y102" s="257">
        <v>10358</v>
      </c>
      <c r="Z102" s="257"/>
    </row>
    <row r="103" spans="1:26" s="258" customFormat="1" x14ac:dyDescent="0.25">
      <c r="A103" s="26">
        <v>261</v>
      </c>
      <c r="B103" s="26" t="s">
        <v>569</v>
      </c>
      <c r="C103" s="139">
        <v>-46918.44</v>
      </c>
      <c r="D103" s="139">
        <v>-11713.52</v>
      </c>
      <c r="E103" s="139">
        <v>-26387.599999999999</v>
      </c>
      <c r="F103" s="139">
        <v>-321.8</v>
      </c>
      <c r="G103" s="139">
        <v>-40516.509999999995</v>
      </c>
      <c r="H103" s="139">
        <v>-49570.119999999995</v>
      </c>
      <c r="I103" s="139">
        <v>-107230.7</v>
      </c>
      <c r="J103" s="142">
        <v>-111857.68</v>
      </c>
      <c r="K103" s="142">
        <v>-120222.54339545421</v>
      </c>
      <c r="L103" s="142">
        <v>-273916.16000000003</v>
      </c>
      <c r="M103" s="142">
        <v>-26516.32</v>
      </c>
      <c r="N103" s="139"/>
      <c r="O103" s="17">
        <v>-815171.39339545416</v>
      </c>
      <c r="P103" s="25"/>
      <c r="Q103" s="23">
        <v>76130</v>
      </c>
      <c r="R103" s="61">
        <v>194464.53024873324</v>
      </c>
      <c r="S103" s="139">
        <v>579.24</v>
      </c>
      <c r="T103" s="139">
        <v>-86801.593325128444</v>
      </c>
      <c r="U103" s="17">
        <v>184372.1769236048</v>
      </c>
      <c r="V103" s="25"/>
      <c r="W103" s="137">
        <v>-630799.21647184936</v>
      </c>
      <c r="X103" s="257"/>
      <c r="Y103" s="257">
        <v>6436</v>
      </c>
      <c r="Z103" s="257"/>
    </row>
    <row r="104" spans="1:26" s="258" customFormat="1" x14ac:dyDescent="0.25">
      <c r="A104" s="26">
        <v>263</v>
      </c>
      <c r="B104" s="26" t="s">
        <v>570</v>
      </c>
      <c r="C104" s="139">
        <v>-59435.37</v>
      </c>
      <c r="D104" s="139">
        <v>-14838.460000000001</v>
      </c>
      <c r="E104" s="139">
        <v>-33427.299999999996</v>
      </c>
      <c r="F104" s="139">
        <v>-407.65000000000003</v>
      </c>
      <c r="G104" s="139">
        <v>-52265.729999999996</v>
      </c>
      <c r="H104" s="139">
        <v>-63944.759999999995</v>
      </c>
      <c r="I104" s="139">
        <v>-138326.1</v>
      </c>
      <c r="J104" s="142">
        <v>-141699.13999999998</v>
      </c>
      <c r="K104" s="142">
        <v>-251366.18953067178</v>
      </c>
      <c r="L104" s="142">
        <v>-346991.68</v>
      </c>
      <c r="M104" s="142">
        <v>-33590.36</v>
      </c>
      <c r="N104" s="139"/>
      <c r="O104" s="17">
        <v>-1136292.7395306719</v>
      </c>
      <c r="P104" s="25"/>
      <c r="Q104" s="23">
        <v>232429</v>
      </c>
      <c r="R104" s="61">
        <v>168045.4978406094</v>
      </c>
      <c r="S104" s="139">
        <v>733.77</v>
      </c>
      <c r="T104" s="139">
        <v>42870.601252011533</v>
      </c>
      <c r="U104" s="17">
        <v>444078.86909262097</v>
      </c>
      <c r="V104" s="25"/>
      <c r="W104" s="137">
        <v>-692213.87043805094</v>
      </c>
      <c r="X104" s="257"/>
      <c r="Y104" s="257">
        <v>8153</v>
      </c>
      <c r="Z104" s="257"/>
    </row>
    <row r="105" spans="1:26" s="258" customFormat="1" x14ac:dyDescent="0.25">
      <c r="A105" s="26">
        <v>265</v>
      </c>
      <c r="B105" s="26" t="s">
        <v>571</v>
      </c>
      <c r="C105" s="139">
        <v>-8040.87</v>
      </c>
      <c r="D105" s="139">
        <v>-2007.46</v>
      </c>
      <c r="E105" s="139">
        <v>-4522.2999999999993</v>
      </c>
      <c r="F105" s="139">
        <v>-55.150000000000006</v>
      </c>
      <c r="G105" s="139">
        <v>-7142.9199999999992</v>
      </c>
      <c r="H105" s="139">
        <v>-8739.0399999999991</v>
      </c>
      <c r="I105" s="139">
        <v>-18904.399999999998</v>
      </c>
      <c r="J105" s="142">
        <v>-19170.14</v>
      </c>
      <c r="K105" s="142">
        <v>-23550.337564259396</v>
      </c>
      <c r="L105" s="142">
        <v>-46943.68</v>
      </c>
      <c r="M105" s="142">
        <v>-4544.3599999999997</v>
      </c>
      <c r="N105" s="139"/>
      <c r="O105" s="17">
        <v>-143620.65756425937</v>
      </c>
      <c r="P105" s="25"/>
      <c r="Q105" s="23">
        <v>43455</v>
      </c>
      <c r="R105" s="61">
        <v>8762.558215379715</v>
      </c>
      <c r="S105" s="139">
        <v>99.27</v>
      </c>
      <c r="T105" s="139">
        <v>-8656.9930003537011</v>
      </c>
      <c r="U105" s="17">
        <v>43659.835215026011</v>
      </c>
      <c r="V105" s="25"/>
      <c r="W105" s="137">
        <v>-99960.822349233349</v>
      </c>
      <c r="X105" s="257"/>
      <c r="Y105" s="257">
        <v>1103</v>
      </c>
      <c r="Z105" s="257"/>
    </row>
    <row r="106" spans="1:26" s="258" customFormat="1" x14ac:dyDescent="0.25">
      <c r="A106" s="26">
        <v>271</v>
      </c>
      <c r="B106" s="26" t="s">
        <v>572</v>
      </c>
      <c r="C106" s="139">
        <v>-52677.54</v>
      </c>
      <c r="D106" s="139">
        <v>-13151.32</v>
      </c>
      <c r="E106" s="139">
        <v>-29626.6</v>
      </c>
      <c r="F106" s="139">
        <v>-361.3</v>
      </c>
      <c r="G106" s="139">
        <v>-46574.11</v>
      </c>
      <c r="H106" s="139">
        <v>-56981.32</v>
      </c>
      <c r="I106" s="139">
        <v>-123262.7</v>
      </c>
      <c r="J106" s="142">
        <v>-125587.87999999999</v>
      </c>
      <c r="K106" s="142">
        <v>-335275.03503012471</v>
      </c>
      <c r="L106" s="142">
        <v>-307538.56</v>
      </c>
      <c r="M106" s="142">
        <v>-29771.119999999999</v>
      </c>
      <c r="N106" s="139"/>
      <c r="O106" s="17">
        <v>-1120807.4850301249</v>
      </c>
      <c r="P106" s="25"/>
      <c r="Q106" s="23">
        <v>41830</v>
      </c>
      <c r="R106" s="61">
        <v>-17435.946478638798</v>
      </c>
      <c r="S106" s="139">
        <v>650.34</v>
      </c>
      <c r="T106" s="139">
        <v>29544.070012153243</v>
      </c>
      <c r="U106" s="17">
        <v>54588.463533514441</v>
      </c>
      <c r="V106" s="25"/>
      <c r="W106" s="137">
        <v>-1066219.0214966105</v>
      </c>
      <c r="X106" s="257"/>
      <c r="Y106" s="257">
        <v>7226</v>
      </c>
      <c r="Z106" s="257"/>
    </row>
    <row r="107" spans="1:26" s="258" customFormat="1" x14ac:dyDescent="0.25">
      <c r="A107" s="26">
        <v>272</v>
      </c>
      <c r="B107" s="26" t="s">
        <v>573</v>
      </c>
      <c r="C107" s="139">
        <v>-347419.53</v>
      </c>
      <c r="D107" s="139">
        <v>-86735.74</v>
      </c>
      <c r="E107" s="139">
        <v>-195393.69999999998</v>
      </c>
      <c r="F107" s="139">
        <v>-2382.85</v>
      </c>
      <c r="G107" s="139">
        <v>-301132.13</v>
      </c>
      <c r="H107" s="139">
        <v>-368421.56</v>
      </c>
      <c r="I107" s="139">
        <v>-796974.1</v>
      </c>
      <c r="J107" s="142">
        <v>-828278.65999999992</v>
      </c>
      <c r="K107" s="142">
        <v>-1806229.302050136</v>
      </c>
      <c r="L107" s="142">
        <v>-2028281.9200000002</v>
      </c>
      <c r="M107" s="142">
        <v>-196346.84</v>
      </c>
      <c r="N107" s="139"/>
      <c r="O107" s="17">
        <v>-6957596.3320501354</v>
      </c>
      <c r="P107" s="25"/>
      <c r="Q107" s="23">
        <v>1459983</v>
      </c>
      <c r="R107" s="61">
        <v>193897.22869046032</v>
      </c>
      <c r="S107" s="139">
        <v>4289.13</v>
      </c>
      <c r="T107" s="139">
        <v>-195665.77443768759</v>
      </c>
      <c r="U107" s="17">
        <v>1462503.5842527726</v>
      </c>
      <c r="V107" s="25"/>
      <c r="W107" s="137">
        <v>-5495092.7477973625</v>
      </c>
      <c r="X107" s="257"/>
      <c r="Y107" s="257">
        <v>47657</v>
      </c>
      <c r="Z107" s="257"/>
    </row>
    <row r="108" spans="1:26" s="258" customFormat="1" x14ac:dyDescent="0.25">
      <c r="A108" s="26">
        <v>273</v>
      </c>
      <c r="B108" s="26" t="s">
        <v>574</v>
      </c>
      <c r="C108" s="139">
        <v>-27949.86</v>
      </c>
      <c r="D108" s="139">
        <v>-6977.88</v>
      </c>
      <c r="E108" s="139">
        <v>-15719.399999999998</v>
      </c>
      <c r="F108" s="139">
        <v>-191.70000000000002</v>
      </c>
      <c r="G108" s="139">
        <v>-24318.739999999998</v>
      </c>
      <c r="H108" s="139">
        <v>-29752.879999999997</v>
      </c>
      <c r="I108" s="139">
        <v>-64361.799999999996</v>
      </c>
      <c r="J108" s="142">
        <v>-66634.92</v>
      </c>
      <c r="K108" s="142">
        <v>-55533.046511256209</v>
      </c>
      <c r="L108" s="142">
        <v>-163175.04000000001</v>
      </c>
      <c r="M108" s="142">
        <v>-15796.08</v>
      </c>
      <c r="N108" s="139"/>
      <c r="O108" s="17">
        <v>-470411.34651125624</v>
      </c>
      <c r="P108" s="25"/>
      <c r="Q108" s="23">
        <v>-16074</v>
      </c>
      <c r="R108" s="61">
        <v>159790.83063413762</v>
      </c>
      <c r="S108" s="139">
        <v>345.06</v>
      </c>
      <c r="T108" s="139">
        <v>3967.8709573483357</v>
      </c>
      <c r="U108" s="17">
        <v>148029.76159148593</v>
      </c>
      <c r="V108" s="25"/>
      <c r="W108" s="137">
        <v>-322381.58491977031</v>
      </c>
      <c r="X108" s="257"/>
      <c r="Y108" s="257">
        <v>3834</v>
      </c>
      <c r="Z108" s="257"/>
    </row>
    <row r="109" spans="1:26" s="258" customFormat="1" x14ac:dyDescent="0.25">
      <c r="A109" s="26">
        <v>275</v>
      </c>
      <c r="B109" s="26" t="s">
        <v>575</v>
      </c>
      <c r="C109" s="139">
        <v>-19668.420000000002</v>
      </c>
      <c r="D109" s="139">
        <v>-4910.3600000000006</v>
      </c>
      <c r="E109" s="139">
        <v>-11061.8</v>
      </c>
      <c r="F109" s="139">
        <v>-134.9</v>
      </c>
      <c r="G109" s="139">
        <v>-17339.879999999997</v>
      </c>
      <c r="H109" s="139">
        <v>-21214.559999999998</v>
      </c>
      <c r="I109" s="139">
        <v>-45891.6</v>
      </c>
      <c r="J109" s="142">
        <v>-46891.24</v>
      </c>
      <c r="K109" s="142">
        <v>-43011.496110360225</v>
      </c>
      <c r="L109" s="142">
        <v>-114826.88</v>
      </c>
      <c r="M109" s="142">
        <v>-11115.76</v>
      </c>
      <c r="N109" s="139"/>
      <c r="O109" s="17">
        <v>-336066.89611036022</v>
      </c>
      <c r="P109" s="25"/>
      <c r="Q109" s="23">
        <v>78006</v>
      </c>
      <c r="R109" s="61">
        <v>212913.65034567937</v>
      </c>
      <c r="S109" s="139">
        <v>242.82</v>
      </c>
      <c r="T109" s="139">
        <v>4920.1654554972738</v>
      </c>
      <c r="U109" s="17">
        <v>296082.63580117666</v>
      </c>
      <c r="V109" s="25"/>
      <c r="W109" s="137">
        <v>-39984.260309183563</v>
      </c>
      <c r="X109" s="257"/>
      <c r="Y109" s="257">
        <v>2698</v>
      </c>
      <c r="Z109" s="257"/>
    </row>
    <row r="110" spans="1:26" s="258" customFormat="1" x14ac:dyDescent="0.25">
      <c r="A110" s="26">
        <v>276</v>
      </c>
      <c r="B110" s="26" t="s">
        <v>576</v>
      </c>
      <c r="C110" s="139">
        <v>-108249.21</v>
      </c>
      <c r="D110" s="139">
        <v>-27025.18</v>
      </c>
      <c r="E110" s="139">
        <v>-60880.899999999994</v>
      </c>
      <c r="F110" s="139">
        <v>-742.45</v>
      </c>
      <c r="G110" s="139">
        <v>-93577.299999999988</v>
      </c>
      <c r="H110" s="139">
        <v>-114487.59999999999</v>
      </c>
      <c r="I110" s="139">
        <v>-247661</v>
      </c>
      <c r="J110" s="142">
        <v>-258075.62</v>
      </c>
      <c r="K110" s="142">
        <v>-450456.51912735833</v>
      </c>
      <c r="L110" s="142">
        <v>-631973.44000000006</v>
      </c>
      <c r="M110" s="142">
        <v>-61177.880000000005</v>
      </c>
      <c r="N110" s="139"/>
      <c r="O110" s="17">
        <v>-2054307.0991273583</v>
      </c>
      <c r="P110" s="25"/>
      <c r="Q110" s="23">
        <v>96865</v>
      </c>
      <c r="R110" s="61">
        <v>-31189.175071258098</v>
      </c>
      <c r="S110" s="139">
        <v>1336.4099999999999</v>
      </c>
      <c r="T110" s="139">
        <v>74923.860913166514</v>
      </c>
      <c r="U110" s="17">
        <v>141936.09584190842</v>
      </c>
      <c r="V110" s="25"/>
      <c r="W110" s="137">
        <v>-1912371.0032854499</v>
      </c>
      <c r="X110" s="257"/>
      <c r="Y110" s="257">
        <v>14849</v>
      </c>
      <c r="Z110" s="257"/>
    </row>
    <row r="111" spans="1:26" s="258" customFormat="1" x14ac:dyDescent="0.25">
      <c r="A111" s="26">
        <v>280</v>
      </c>
      <c r="B111" s="26" t="s">
        <v>577</v>
      </c>
      <c r="C111" s="139">
        <v>-15469.38</v>
      </c>
      <c r="D111" s="139">
        <v>-3862.04</v>
      </c>
      <c r="E111" s="139">
        <v>-8700.1999999999989</v>
      </c>
      <c r="F111" s="139">
        <v>-106.10000000000001</v>
      </c>
      <c r="G111" s="139">
        <v>-13591.74</v>
      </c>
      <c r="H111" s="139">
        <v>-16628.88</v>
      </c>
      <c r="I111" s="139">
        <v>-35971.799999999996</v>
      </c>
      <c r="J111" s="142">
        <v>-36880.36</v>
      </c>
      <c r="K111" s="142">
        <v>-35286.489127314679</v>
      </c>
      <c r="L111" s="142">
        <v>-90312.320000000007</v>
      </c>
      <c r="M111" s="142">
        <v>-8742.64</v>
      </c>
      <c r="N111" s="139"/>
      <c r="O111" s="17">
        <v>-265551.94912731467</v>
      </c>
      <c r="P111" s="25"/>
      <c r="Q111" s="23">
        <v>-47819</v>
      </c>
      <c r="R111" s="61">
        <v>307910.79896049667</v>
      </c>
      <c r="S111" s="139">
        <v>190.98</v>
      </c>
      <c r="T111" s="139">
        <v>-33676.144296082806</v>
      </c>
      <c r="U111" s="17">
        <v>226606.63466441387</v>
      </c>
      <c r="V111" s="25"/>
      <c r="W111" s="137">
        <v>-38945.314462900802</v>
      </c>
      <c r="X111" s="257"/>
      <c r="Y111" s="257">
        <v>2122</v>
      </c>
      <c r="Z111" s="257"/>
    </row>
    <row r="112" spans="1:26" s="258" customFormat="1" x14ac:dyDescent="0.25">
      <c r="A112" s="26">
        <v>284</v>
      </c>
      <c r="B112" s="26" t="s">
        <v>578</v>
      </c>
      <c r="C112" s="139">
        <v>-17058.599999999999</v>
      </c>
      <c r="D112" s="139">
        <v>-4258.8</v>
      </c>
      <c r="E112" s="139">
        <v>-9594</v>
      </c>
      <c r="F112" s="139">
        <v>-117</v>
      </c>
      <c r="G112" s="139">
        <v>-14885.289999999999</v>
      </c>
      <c r="H112" s="139">
        <v>-18211.48</v>
      </c>
      <c r="I112" s="139">
        <v>-39395.299999999996</v>
      </c>
      <c r="J112" s="142">
        <v>-40669.199999999997</v>
      </c>
      <c r="K112" s="142">
        <v>-12823.365524043591</v>
      </c>
      <c r="L112" s="142">
        <v>-99590.400000000009</v>
      </c>
      <c r="M112" s="142">
        <v>-9640.8000000000011</v>
      </c>
      <c r="N112" s="139"/>
      <c r="O112" s="17">
        <v>-266244.23552404356</v>
      </c>
      <c r="P112" s="25"/>
      <c r="Q112" s="23">
        <v>-58672</v>
      </c>
      <c r="R112" s="61">
        <v>240131.28113703616</v>
      </c>
      <c r="S112" s="139">
        <v>210.6</v>
      </c>
      <c r="T112" s="139">
        <v>-4412.3156721502673</v>
      </c>
      <c r="U112" s="17">
        <v>177257.56546488591</v>
      </c>
      <c r="V112" s="25"/>
      <c r="W112" s="137">
        <v>-88986.670059157652</v>
      </c>
      <c r="X112" s="257"/>
      <c r="Y112" s="257">
        <v>2340</v>
      </c>
      <c r="Z112" s="257"/>
    </row>
    <row r="113" spans="1:26" s="258" customFormat="1" x14ac:dyDescent="0.25">
      <c r="A113" s="26">
        <v>285</v>
      </c>
      <c r="B113" s="26" t="s">
        <v>579</v>
      </c>
      <c r="C113" s="139">
        <v>-385517.07</v>
      </c>
      <c r="D113" s="139">
        <v>-96247.06</v>
      </c>
      <c r="E113" s="139">
        <v>-216820.3</v>
      </c>
      <c r="F113" s="139">
        <v>-2644.15</v>
      </c>
      <c r="G113" s="139">
        <v>-337831.08999999997</v>
      </c>
      <c r="H113" s="139">
        <v>-413321.07999999996</v>
      </c>
      <c r="I113" s="139">
        <v>-894101.29999999993</v>
      </c>
      <c r="J113" s="142">
        <v>-919106.53999999992</v>
      </c>
      <c r="K113" s="142">
        <v>-4364143.3988205343</v>
      </c>
      <c r="L113" s="142">
        <v>-2250700.48</v>
      </c>
      <c r="M113" s="142">
        <v>-217877.96</v>
      </c>
      <c r="N113" s="139"/>
      <c r="O113" s="17">
        <v>-10098310.428820536</v>
      </c>
      <c r="P113" s="25"/>
      <c r="Q113" s="23">
        <v>1472159</v>
      </c>
      <c r="R113" s="61">
        <v>-573075.17887949944</v>
      </c>
      <c r="S113" s="139">
        <v>4759.47</v>
      </c>
      <c r="T113" s="139">
        <v>781250.11828349403</v>
      </c>
      <c r="U113" s="17">
        <v>1685093.4094039947</v>
      </c>
      <c r="V113" s="25"/>
      <c r="W113" s="137">
        <v>-8413217.0194165409</v>
      </c>
      <c r="X113" s="257"/>
      <c r="Y113" s="257">
        <v>52883</v>
      </c>
      <c r="Z113" s="257"/>
    </row>
    <row r="114" spans="1:26" s="258" customFormat="1" x14ac:dyDescent="0.25">
      <c r="A114" s="26">
        <v>286</v>
      </c>
      <c r="B114" s="26" t="s">
        <v>580</v>
      </c>
      <c r="C114" s="139">
        <v>-606360.32999999996</v>
      </c>
      <c r="D114" s="139">
        <v>-151382.14000000001</v>
      </c>
      <c r="E114" s="139">
        <v>-341025.69999999995</v>
      </c>
      <c r="F114" s="139">
        <v>-4158.8500000000004</v>
      </c>
      <c r="G114" s="139">
        <v>-531276.76</v>
      </c>
      <c r="H114" s="139">
        <v>-649993.12</v>
      </c>
      <c r="I114" s="139">
        <v>-1406073.2</v>
      </c>
      <c r="J114" s="142">
        <v>-1445616.26</v>
      </c>
      <c r="K114" s="142">
        <v>-4455910.345753273</v>
      </c>
      <c r="L114" s="142">
        <v>-3540013.12</v>
      </c>
      <c r="M114" s="142">
        <v>-342689.24</v>
      </c>
      <c r="N114" s="139"/>
      <c r="O114" s="17">
        <v>-13474499.065753272</v>
      </c>
      <c r="P114" s="25"/>
      <c r="Q114" s="23">
        <v>1721663</v>
      </c>
      <c r="R114" s="61">
        <v>-328800.80143755674</v>
      </c>
      <c r="S114" s="139">
        <v>7485.9299999999994</v>
      </c>
      <c r="T114" s="139">
        <v>255481.909616975</v>
      </c>
      <c r="U114" s="17">
        <v>1655830.0381794181</v>
      </c>
      <c r="V114" s="25"/>
      <c r="W114" s="137">
        <v>-11818669.027573854</v>
      </c>
      <c r="X114" s="257"/>
      <c r="Y114" s="257">
        <v>83177</v>
      </c>
      <c r="Z114" s="257"/>
    </row>
    <row r="115" spans="1:26" s="258" customFormat="1" x14ac:dyDescent="0.25">
      <c r="A115" s="26">
        <v>287</v>
      </c>
      <c r="B115" s="26" t="s">
        <v>581</v>
      </c>
      <c r="C115" s="139">
        <v>-48084.840000000004</v>
      </c>
      <c r="D115" s="139">
        <v>-12004.720000000001</v>
      </c>
      <c r="E115" s="139">
        <v>-27043.599999999999</v>
      </c>
      <c r="F115" s="139">
        <v>-329.8</v>
      </c>
      <c r="G115" s="139">
        <v>-41885.78</v>
      </c>
      <c r="H115" s="139">
        <v>-51245.36</v>
      </c>
      <c r="I115" s="139">
        <v>-110854.59999999999</v>
      </c>
      <c r="J115" s="142">
        <v>-114638.48</v>
      </c>
      <c r="K115" s="142">
        <v>-104550.49278833844</v>
      </c>
      <c r="L115" s="142">
        <v>-280725.76000000001</v>
      </c>
      <c r="M115" s="142">
        <v>-27175.52</v>
      </c>
      <c r="N115" s="139"/>
      <c r="O115" s="17">
        <v>-818538.95278833853</v>
      </c>
      <c r="P115" s="25"/>
      <c r="Q115" s="23">
        <v>-114657</v>
      </c>
      <c r="R115" s="61">
        <v>168304.44166308269</v>
      </c>
      <c r="S115" s="139">
        <v>593.64</v>
      </c>
      <c r="T115" s="139">
        <v>-11820.749207567504</v>
      </c>
      <c r="U115" s="17">
        <v>42420.332455515185</v>
      </c>
      <c r="V115" s="25"/>
      <c r="W115" s="137">
        <v>-776118.62033282337</v>
      </c>
      <c r="X115" s="257"/>
      <c r="Y115" s="257">
        <v>6596</v>
      </c>
      <c r="Z115" s="257"/>
    </row>
    <row r="116" spans="1:26" s="258" customFormat="1" x14ac:dyDescent="0.25">
      <c r="A116" s="26">
        <v>288</v>
      </c>
      <c r="B116" s="26" t="s">
        <v>582</v>
      </c>
      <c r="C116" s="139">
        <v>-47450.61</v>
      </c>
      <c r="D116" s="139">
        <v>-11846.380000000001</v>
      </c>
      <c r="E116" s="139">
        <v>-26686.899999999998</v>
      </c>
      <c r="F116" s="139">
        <v>-325.45000000000005</v>
      </c>
      <c r="G116" s="139">
        <v>-41210.61</v>
      </c>
      <c r="H116" s="139">
        <v>-50419.32</v>
      </c>
      <c r="I116" s="139">
        <v>-109067.7</v>
      </c>
      <c r="J116" s="142">
        <v>-113126.42</v>
      </c>
      <c r="K116" s="142">
        <v>-42683.453685173445</v>
      </c>
      <c r="L116" s="142">
        <v>-277023.04000000004</v>
      </c>
      <c r="M116" s="142">
        <v>-26817.08</v>
      </c>
      <c r="N116" s="139"/>
      <c r="O116" s="17">
        <v>-746656.96368517342</v>
      </c>
      <c r="P116" s="25"/>
      <c r="Q116" s="23">
        <v>-32538</v>
      </c>
      <c r="R116" s="61">
        <v>-40340.352658394724</v>
      </c>
      <c r="S116" s="139">
        <v>585.80999999999995</v>
      </c>
      <c r="T116" s="139">
        <v>-76083.519055661483</v>
      </c>
      <c r="U116" s="17">
        <v>-148376.06171405621</v>
      </c>
      <c r="V116" s="25"/>
      <c r="W116" s="137">
        <v>-895033.02539922961</v>
      </c>
      <c r="X116" s="257"/>
      <c r="Y116" s="257">
        <v>6509</v>
      </c>
      <c r="Z116" s="257"/>
    </row>
    <row r="117" spans="1:26" s="258" customFormat="1" x14ac:dyDescent="0.25">
      <c r="A117" s="26">
        <v>290</v>
      </c>
      <c r="B117" s="26" t="s">
        <v>583</v>
      </c>
      <c r="C117" s="139">
        <v>-60718.41</v>
      </c>
      <c r="D117" s="139">
        <v>-15158.78</v>
      </c>
      <c r="E117" s="139">
        <v>-34148.899999999994</v>
      </c>
      <c r="F117" s="139">
        <v>-416.45000000000005</v>
      </c>
      <c r="G117" s="139">
        <v>-53628.689999999995</v>
      </c>
      <c r="H117" s="139">
        <v>-65612.28</v>
      </c>
      <c r="I117" s="139">
        <v>-141933.29999999999</v>
      </c>
      <c r="J117" s="142">
        <v>-144758.01999999999</v>
      </c>
      <c r="K117" s="142">
        <v>-178975.85692974061</v>
      </c>
      <c r="L117" s="142">
        <v>-354482.24</v>
      </c>
      <c r="M117" s="142">
        <v>-34315.480000000003</v>
      </c>
      <c r="N117" s="139"/>
      <c r="O117" s="17">
        <v>-1084148.4069297407</v>
      </c>
      <c r="P117" s="25"/>
      <c r="Q117" s="23">
        <v>576522</v>
      </c>
      <c r="R117" s="61">
        <v>45840.179071363062</v>
      </c>
      <c r="S117" s="139">
        <v>749.61</v>
      </c>
      <c r="T117" s="139">
        <v>37511.593809174199</v>
      </c>
      <c r="U117" s="17">
        <v>660623.38288053731</v>
      </c>
      <c r="V117" s="25"/>
      <c r="W117" s="137">
        <v>-423525.02404920338</v>
      </c>
      <c r="X117" s="257"/>
      <c r="Y117" s="257">
        <v>8329</v>
      </c>
      <c r="Z117" s="257"/>
    </row>
    <row r="118" spans="1:26" s="258" customFormat="1" x14ac:dyDescent="0.25">
      <c r="A118" s="26">
        <v>291</v>
      </c>
      <c r="B118" s="26" t="s">
        <v>584</v>
      </c>
      <c r="C118" s="139">
        <v>-16315.02</v>
      </c>
      <c r="D118" s="139">
        <v>-4073.1600000000003</v>
      </c>
      <c r="E118" s="139">
        <v>-9175.7999999999993</v>
      </c>
      <c r="F118" s="139">
        <v>-111.9</v>
      </c>
      <c r="G118" s="139">
        <v>-14210.119999999999</v>
      </c>
      <c r="H118" s="139">
        <v>-17385.439999999999</v>
      </c>
      <c r="I118" s="139">
        <v>-37608.400000000001</v>
      </c>
      <c r="J118" s="142">
        <v>-38896.439999999995</v>
      </c>
      <c r="K118" s="142">
        <v>-62215.456716327644</v>
      </c>
      <c r="L118" s="142">
        <v>-95249.279999999999</v>
      </c>
      <c r="M118" s="142">
        <v>-9220.56</v>
      </c>
      <c r="N118" s="139"/>
      <c r="O118" s="17">
        <v>-304461.57671632763</v>
      </c>
      <c r="P118" s="25"/>
      <c r="Q118" s="23">
        <v>41818</v>
      </c>
      <c r="R118" s="61">
        <v>7533.0504499729723</v>
      </c>
      <c r="S118" s="139">
        <v>201.42</v>
      </c>
      <c r="T118" s="139">
        <v>-10840.723120772134</v>
      </c>
      <c r="U118" s="17">
        <v>38711.747329200836</v>
      </c>
      <c r="V118" s="25"/>
      <c r="W118" s="137">
        <v>-265749.82938712678</v>
      </c>
      <c r="X118" s="257"/>
      <c r="Y118" s="257">
        <v>2238</v>
      </c>
      <c r="Z118" s="257"/>
    </row>
    <row r="119" spans="1:26" s="258" customFormat="1" x14ac:dyDescent="0.25">
      <c r="A119" s="456">
        <v>297</v>
      </c>
      <c r="B119" s="26" t="s">
        <v>585</v>
      </c>
      <c r="C119" s="139">
        <v>-865060.56</v>
      </c>
      <c r="D119" s="139">
        <v>-215968.48</v>
      </c>
      <c r="E119" s="139">
        <v>-486522.39999999997</v>
      </c>
      <c r="F119" s="139">
        <v>-5933.2000000000007</v>
      </c>
      <c r="G119" s="139">
        <v>-745898.78999999992</v>
      </c>
      <c r="H119" s="139">
        <v>-912573.48</v>
      </c>
      <c r="I119" s="139">
        <v>-1974090.2999999998</v>
      </c>
      <c r="J119" s="142">
        <v>-2062380.3199999998</v>
      </c>
      <c r="K119" s="142">
        <v>-10976593.923668547</v>
      </c>
      <c r="L119" s="142">
        <v>-5050339.84</v>
      </c>
      <c r="M119" s="142">
        <v>-488895.68</v>
      </c>
      <c r="N119" s="139"/>
      <c r="O119" s="17">
        <v>-23784256.973668545</v>
      </c>
      <c r="P119" s="29"/>
      <c r="Q119" s="23">
        <v>344001</v>
      </c>
      <c r="R119" s="23">
        <v>568576.98968945071</v>
      </c>
      <c r="S119" s="139">
        <v>10679.76</v>
      </c>
      <c r="T119" s="139">
        <v>728631.85360230471</v>
      </c>
      <c r="U119" s="17">
        <v>1651889.6032917555</v>
      </c>
      <c r="V119" s="25"/>
      <c r="W119" s="137">
        <v>-22132367.370376788</v>
      </c>
      <c r="X119" s="257"/>
      <c r="Y119" s="257">
        <v>118664</v>
      </c>
      <c r="Z119" s="257"/>
    </row>
    <row r="120" spans="1:26" s="258" customFormat="1" x14ac:dyDescent="0.25">
      <c r="A120" s="26">
        <v>300</v>
      </c>
      <c r="B120" s="26" t="s">
        <v>586</v>
      </c>
      <c r="C120" s="139">
        <v>-26039.88</v>
      </c>
      <c r="D120" s="139">
        <v>-6501.04</v>
      </c>
      <c r="E120" s="139">
        <v>-14645.199999999999</v>
      </c>
      <c r="F120" s="139">
        <v>-178.60000000000002</v>
      </c>
      <c r="G120" s="139">
        <v>-22949.469999999998</v>
      </c>
      <c r="H120" s="139">
        <v>-28077.64</v>
      </c>
      <c r="I120" s="139">
        <v>-60737.899999999994</v>
      </c>
      <c r="J120" s="142">
        <v>-62081.359999999993</v>
      </c>
      <c r="K120" s="142">
        <v>-53942.248961414793</v>
      </c>
      <c r="L120" s="142">
        <v>-152024.32000000001</v>
      </c>
      <c r="M120" s="142">
        <v>-14716.640000000001</v>
      </c>
      <c r="N120" s="139"/>
      <c r="O120" s="17">
        <v>-441894.29896141478</v>
      </c>
      <c r="P120" s="25"/>
      <c r="Q120" s="23">
        <v>-28763</v>
      </c>
      <c r="R120" s="61">
        <v>43572.961399981752</v>
      </c>
      <c r="S120" s="139">
        <v>321.47999999999996</v>
      </c>
      <c r="T120" s="139">
        <v>-10589.180504435826</v>
      </c>
      <c r="U120" s="17">
        <v>4542.2608955459255</v>
      </c>
      <c r="V120" s="25"/>
      <c r="W120" s="137">
        <v>-437352.03806586884</v>
      </c>
      <c r="X120" s="257"/>
      <c r="Y120" s="257">
        <v>3572</v>
      </c>
      <c r="Z120" s="257"/>
    </row>
    <row r="121" spans="1:26" s="432" customFormat="1" x14ac:dyDescent="0.25">
      <c r="A121" s="456">
        <v>301</v>
      </c>
      <c r="B121" s="26" t="s">
        <v>587</v>
      </c>
      <c r="C121" s="139">
        <v>-152740.07999999999</v>
      </c>
      <c r="D121" s="139">
        <v>-38132.639999999999</v>
      </c>
      <c r="E121" s="139">
        <v>-85903.2</v>
      </c>
      <c r="F121" s="139">
        <v>-1047.6000000000001</v>
      </c>
      <c r="G121" s="139">
        <v>-133790.93</v>
      </c>
      <c r="H121" s="139">
        <v>-163687.16</v>
      </c>
      <c r="I121" s="139">
        <v>-354090.1</v>
      </c>
      <c r="J121" s="142">
        <v>-364145.75999999995</v>
      </c>
      <c r="K121" s="142">
        <v>-674146.754345836</v>
      </c>
      <c r="L121" s="142">
        <v>-891717.12</v>
      </c>
      <c r="M121" s="142">
        <v>-86322.240000000005</v>
      </c>
      <c r="N121" s="142"/>
      <c r="O121" s="17">
        <v>-2945723.5843458362</v>
      </c>
      <c r="P121" s="29"/>
      <c r="Q121" s="23">
        <v>-113946</v>
      </c>
      <c r="R121" s="23">
        <v>261876.34645608068</v>
      </c>
      <c r="S121" s="139">
        <v>1885.6799999999998</v>
      </c>
      <c r="T121" s="139">
        <v>7905.2280784835602</v>
      </c>
      <c r="U121" s="17">
        <v>157721.25453456421</v>
      </c>
      <c r="V121" s="25"/>
      <c r="W121" s="137">
        <v>-2788002.3298112722</v>
      </c>
      <c r="X121" s="256"/>
      <c r="Y121" s="257">
        <v>20952</v>
      </c>
      <c r="Z121" s="256"/>
    </row>
    <row r="122" spans="1:26" s="258" customFormat="1" x14ac:dyDescent="0.25">
      <c r="A122" s="26">
        <v>304</v>
      </c>
      <c r="B122" s="26" t="s">
        <v>588</v>
      </c>
      <c r="C122" s="139">
        <v>-6750.54</v>
      </c>
      <c r="D122" s="139">
        <v>-1685.3200000000002</v>
      </c>
      <c r="E122" s="139">
        <v>-3796.5999999999995</v>
      </c>
      <c r="F122" s="139">
        <v>-46.300000000000004</v>
      </c>
      <c r="G122" s="139">
        <v>-5824.1299999999992</v>
      </c>
      <c r="H122" s="139">
        <v>-7125.5599999999995</v>
      </c>
      <c r="I122" s="139">
        <v>-15414.099999999999</v>
      </c>
      <c r="J122" s="142">
        <v>-16093.88</v>
      </c>
      <c r="K122" s="142">
        <v>5068.5050488294364</v>
      </c>
      <c r="L122" s="142">
        <v>-39410.560000000005</v>
      </c>
      <c r="M122" s="142">
        <v>-3815.12</v>
      </c>
      <c r="N122" s="139"/>
      <c r="O122" s="17">
        <v>-94893.604951170564</v>
      </c>
      <c r="P122" s="25"/>
      <c r="Q122" s="23">
        <v>14097</v>
      </c>
      <c r="R122" s="61">
        <v>44742.655345892534</v>
      </c>
      <c r="S122" s="139">
        <v>83.34</v>
      </c>
      <c r="T122" s="139">
        <v>-4288.4037715064806</v>
      </c>
      <c r="U122" s="17">
        <v>54634.591574386053</v>
      </c>
      <c r="V122" s="25"/>
      <c r="W122" s="137">
        <v>-40259.013376784511</v>
      </c>
      <c r="X122" s="257"/>
      <c r="Y122" s="257">
        <v>926</v>
      </c>
      <c r="Z122" s="257"/>
    </row>
    <row r="123" spans="1:26" s="258" customFormat="1" x14ac:dyDescent="0.25">
      <c r="A123" s="26">
        <v>305</v>
      </c>
      <c r="B123" s="26" t="s">
        <v>589</v>
      </c>
      <c r="C123" s="139">
        <v>-110859.03</v>
      </c>
      <c r="D123" s="139">
        <v>-27676.74</v>
      </c>
      <c r="E123" s="139">
        <v>-62348.7</v>
      </c>
      <c r="F123" s="139">
        <v>-760.35</v>
      </c>
      <c r="G123" s="139">
        <v>-97085.659999999989</v>
      </c>
      <c r="H123" s="139">
        <v>-118779.92</v>
      </c>
      <c r="I123" s="139">
        <v>-256946.19999999998</v>
      </c>
      <c r="J123" s="142">
        <v>-264297.65999999997</v>
      </c>
      <c r="K123" s="142">
        <v>-371748.75612719322</v>
      </c>
      <c r="L123" s="142">
        <v>-647209.92000000004</v>
      </c>
      <c r="M123" s="142">
        <v>-62652.840000000004</v>
      </c>
      <c r="N123" s="139"/>
      <c r="O123" s="17">
        <v>-2020365.7761271934</v>
      </c>
      <c r="P123" s="25"/>
      <c r="Q123" s="23">
        <v>250403</v>
      </c>
      <c r="R123" s="61">
        <v>-579082.72562681884</v>
      </c>
      <c r="S123" s="139">
        <v>1368.6299999999999</v>
      </c>
      <c r="T123" s="139">
        <v>2345.9150886613643</v>
      </c>
      <c r="U123" s="17">
        <v>-324965.18053815747</v>
      </c>
      <c r="V123" s="25"/>
      <c r="W123" s="137">
        <v>-2345330.9566653511</v>
      </c>
      <c r="X123" s="257"/>
      <c r="Y123" s="257">
        <v>15207</v>
      </c>
      <c r="Z123" s="257"/>
    </row>
    <row r="124" spans="1:26" s="258" customFormat="1" x14ac:dyDescent="0.25">
      <c r="A124" s="26">
        <v>309</v>
      </c>
      <c r="B124" s="26" t="s">
        <v>590</v>
      </c>
      <c r="C124" s="139">
        <v>-49593.87</v>
      </c>
      <c r="D124" s="139">
        <v>-12381.460000000001</v>
      </c>
      <c r="E124" s="139">
        <v>-27892.3</v>
      </c>
      <c r="F124" s="139">
        <v>-340.15000000000003</v>
      </c>
      <c r="G124" s="139">
        <v>-44188.93</v>
      </c>
      <c r="H124" s="139">
        <v>-54063.159999999996</v>
      </c>
      <c r="I124" s="139">
        <v>-116950.09999999999</v>
      </c>
      <c r="J124" s="142">
        <v>-118236.14</v>
      </c>
      <c r="K124" s="142">
        <v>-699759.87536809931</v>
      </c>
      <c r="L124" s="142">
        <v>-289535.68</v>
      </c>
      <c r="M124" s="142">
        <v>-28028.36</v>
      </c>
      <c r="N124" s="139"/>
      <c r="O124" s="17">
        <v>-1440970.0253680993</v>
      </c>
      <c r="P124" s="25"/>
      <c r="Q124" s="23">
        <v>-98614</v>
      </c>
      <c r="R124" s="61">
        <v>145432.36814330891</v>
      </c>
      <c r="S124" s="139">
        <v>612.27</v>
      </c>
      <c r="T124" s="139">
        <v>49425.287288842068</v>
      </c>
      <c r="U124" s="17">
        <v>96855.92543215098</v>
      </c>
      <c r="V124" s="25"/>
      <c r="W124" s="137">
        <v>-1344114.0999359484</v>
      </c>
      <c r="X124" s="257"/>
      <c r="Y124" s="257">
        <v>6803</v>
      </c>
      <c r="Z124" s="257"/>
    </row>
    <row r="125" spans="1:26" s="258" customFormat="1" x14ac:dyDescent="0.25">
      <c r="A125" s="26">
        <v>312</v>
      </c>
      <c r="B125" s="26" t="s">
        <v>591</v>
      </c>
      <c r="C125" s="139">
        <v>-9790.4699999999993</v>
      </c>
      <c r="D125" s="139">
        <v>-2444.2600000000002</v>
      </c>
      <c r="E125" s="139">
        <v>-5506.2999999999993</v>
      </c>
      <c r="F125" s="139">
        <v>-67.150000000000006</v>
      </c>
      <c r="G125" s="139">
        <v>-8531.119999999999</v>
      </c>
      <c r="H125" s="139">
        <v>-10437.44</v>
      </c>
      <c r="I125" s="139">
        <v>-22578.399999999998</v>
      </c>
      <c r="J125" s="142">
        <v>-23341.34</v>
      </c>
      <c r="K125" s="142">
        <v>-35426.944705579474</v>
      </c>
      <c r="L125" s="142">
        <v>-57158.080000000002</v>
      </c>
      <c r="M125" s="142">
        <v>-5533.16</v>
      </c>
      <c r="N125" s="139"/>
      <c r="O125" s="17">
        <v>-180814.66470557949</v>
      </c>
      <c r="P125" s="25"/>
      <c r="Q125" s="23">
        <v>11212</v>
      </c>
      <c r="R125" s="61">
        <v>-17635.270867861807</v>
      </c>
      <c r="S125" s="139">
        <v>120.86999999999999</v>
      </c>
      <c r="T125" s="139">
        <v>-13878.665580779019</v>
      </c>
      <c r="U125" s="17">
        <v>-20181.066448640828</v>
      </c>
      <c r="V125" s="25"/>
      <c r="W125" s="137">
        <v>-200995.73115422032</v>
      </c>
      <c r="X125" s="257"/>
      <c r="Y125" s="257">
        <v>1343</v>
      </c>
      <c r="Z125" s="257"/>
    </row>
    <row r="126" spans="1:26" s="258" customFormat="1" x14ac:dyDescent="0.25">
      <c r="A126" s="26">
        <v>316</v>
      </c>
      <c r="B126" s="26" t="s">
        <v>592</v>
      </c>
      <c r="C126" s="139">
        <v>-32447.79</v>
      </c>
      <c r="D126" s="139">
        <v>-8100.8200000000006</v>
      </c>
      <c r="E126" s="139">
        <v>-18249.099999999999</v>
      </c>
      <c r="F126" s="139">
        <v>-222.55</v>
      </c>
      <c r="G126" s="139">
        <v>-28445.48</v>
      </c>
      <c r="H126" s="139">
        <v>-34801.760000000002</v>
      </c>
      <c r="I126" s="139">
        <v>-75283.599999999991</v>
      </c>
      <c r="J126" s="142">
        <v>-77358.37999999999</v>
      </c>
      <c r="K126" s="142">
        <v>-323181.62783946475</v>
      </c>
      <c r="L126" s="142">
        <v>-189434.56</v>
      </c>
      <c r="M126" s="142">
        <v>-18338.12</v>
      </c>
      <c r="N126" s="139"/>
      <c r="O126" s="17">
        <v>-805863.78783946473</v>
      </c>
      <c r="P126" s="25"/>
      <c r="Q126" s="23">
        <v>7835</v>
      </c>
      <c r="R126" s="61">
        <v>-35237.641212861985</v>
      </c>
      <c r="S126" s="139">
        <v>400.59</v>
      </c>
      <c r="T126" s="139">
        <v>31383.268910239327</v>
      </c>
      <c r="U126" s="17">
        <v>4381.2176973773421</v>
      </c>
      <c r="V126" s="25"/>
      <c r="W126" s="137">
        <v>-801482.57014208741</v>
      </c>
      <c r="X126" s="257"/>
      <c r="Y126" s="257">
        <v>4451</v>
      </c>
      <c r="Z126" s="257"/>
    </row>
    <row r="127" spans="1:26" s="258" customFormat="1" x14ac:dyDescent="0.25">
      <c r="A127" s="26">
        <v>317</v>
      </c>
      <c r="B127" s="26" t="s">
        <v>593</v>
      </c>
      <c r="C127" s="139">
        <v>-19048.77</v>
      </c>
      <c r="D127" s="139">
        <v>-4755.66</v>
      </c>
      <c r="E127" s="139">
        <v>-10713.3</v>
      </c>
      <c r="F127" s="139">
        <v>-130.65</v>
      </c>
      <c r="G127" s="139">
        <v>-16475.41</v>
      </c>
      <c r="H127" s="139">
        <v>-20156.919999999998</v>
      </c>
      <c r="I127" s="139">
        <v>-43603.7</v>
      </c>
      <c r="J127" s="142">
        <v>-45413.939999999995</v>
      </c>
      <c r="K127" s="142">
        <v>-78322.364669489354</v>
      </c>
      <c r="L127" s="142">
        <v>-111209.28</v>
      </c>
      <c r="M127" s="142">
        <v>-10765.56</v>
      </c>
      <c r="N127" s="139"/>
      <c r="O127" s="17">
        <v>-360595.55466948933</v>
      </c>
      <c r="P127" s="25"/>
      <c r="Q127" s="23">
        <v>60418</v>
      </c>
      <c r="R127" s="61">
        <v>49000.515580207109</v>
      </c>
      <c r="S127" s="139">
        <v>235.17</v>
      </c>
      <c r="T127" s="139">
        <v>14487.235701096903</v>
      </c>
      <c r="U127" s="17">
        <v>124140.92128130401</v>
      </c>
      <c r="V127" s="25"/>
      <c r="W127" s="137">
        <v>-236454.63338818532</v>
      </c>
      <c r="X127" s="257"/>
      <c r="Y127" s="257">
        <v>2613</v>
      </c>
      <c r="Z127" s="257"/>
    </row>
    <row r="128" spans="1:26" s="258" customFormat="1" x14ac:dyDescent="0.25">
      <c r="A128" s="26">
        <v>320</v>
      </c>
      <c r="B128" s="26" t="s">
        <v>594</v>
      </c>
      <c r="C128" s="139">
        <v>-53727.3</v>
      </c>
      <c r="D128" s="139">
        <v>-13413.4</v>
      </c>
      <c r="E128" s="139">
        <v>-30216.999999999996</v>
      </c>
      <c r="F128" s="139">
        <v>-368.5</v>
      </c>
      <c r="G128" s="139">
        <v>-47539.539999999994</v>
      </c>
      <c r="H128" s="139">
        <v>-58162.479999999996</v>
      </c>
      <c r="I128" s="139">
        <v>-125817.79999999999</v>
      </c>
      <c r="J128" s="142">
        <v>-128090.59999999999</v>
      </c>
      <c r="K128" s="142">
        <v>-130006.33457491157</v>
      </c>
      <c r="L128" s="142">
        <v>-313667.20000000001</v>
      </c>
      <c r="M128" s="142">
        <v>-30364.400000000001</v>
      </c>
      <c r="N128" s="139"/>
      <c r="O128" s="17">
        <v>-931374.5545749116</v>
      </c>
      <c r="P128" s="25"/>
      <c r="Q128" s="23">
        <v>102751</v>
      </c>
      <c r="R128" s="61">
        <v>174912.97830431908</v>
      </c>
      <c r="S128" s="139">
        <v>663.3</v>
      </c>
      <c r="T128" s="139">
        <v>58891.883490916924</v>
      </c>
      <c r="U128" s="17">
        <v>337219.161795236</v>
      </c>
      <c r="V128" s="25"/>
      <c r="W128" s="137">
        <v>-594155.39277967555</v>
      </c>
      <c r="X128" s="257"/>
      <c r="Y128" s="257">
        <v>7370</v>
      </c>
      <c r="Z128" s="257"/>
    </row>
    <row r="129" spans="1:26" s="258" customFormat="1" x14ac:dyDescent="0.25">
      <c r="A129" s="26">
        <v>322</v>
      </c>
      <c r="B129" s="26" t="s">
        <v>595</v>
      </c>
      <c r="C129" s="139">
        <v>-49017.96</v>
      </c>
      <c r="D129" s="139">
        <v>-12237.68</v>
      </c>
      <c r="E129" s="139">
        <v>-27568.399999999998</v>
      </c>
      <c r="F129" s="139">
        <v>-336.20000000000005</v>
      </c>
      <c r="G129" s="139">
        <v>-42863.829999999994</v>
      </c>
      <c r="H129" s="139">
        <v>-52441.96</v>
      </c>
      <c r="I129" s="139">
        <v>-113443.09999999999</v>
      </c>
      <c r="J129" s="142">
        <v>-116863.12</v>
      </c>
      <c r="K129" s="142">
        <v>-196591.34222923464</v>
      </c>
      <c r="L129" s="142">
        <v>-286173.44</v>
      </c>
      <c r="M129" s="142">
        <v>-27702.880000000001</v>
      </c>
      <c r="N129" s="139"/>
      <c r="O129" s="17">
        <v>-925239.91222923447</v>
      </c>
      <c r="P129" s="25"/>
      <c r="Q129" s="23">
        <v>-166132</v>
      </c>
      <c r="R129" s="61">
        <v>440505.18098794669</v>
      </c>
      <c r="S129" s="139">
        <v>605.16</v>
      </c>
      <c r="T129" s="139">
        <v>7565.7545962447839</v>
      </c>
      <c r="U129" s="17">
        <v>282544.09558419144</v>
      </c>
      <c r="V129" s="25"/>
      <c r="W129" s="137">
        <v>-642695.81664504297</v>
      </c>
      <c r="X129" s="257"/>
      <c r="Y129" s="257">
        <v>6724</v>
      </c>
      <c r="Z129" s="257"/>
    </row>
    <row r="130" spans="1:26" s="432" customFormat="1" x14ac:dyDescent="0.25">
      <c r="A130" s="456">
        <v>398</v>
      </c>
      <c r="B130" s="26" t="s">
        <v>596</v>
      </c>
      <c r="C130" s="139">
        <v>-874442.79</v>
      </c>
      <c r="D130" s="139">
        <v>-218310.82</v>
      </c>
      <c r="E130" s="139">
        <v>-491799.1</v>
      </c>
      <c r="F130" s="139">
        <v>-5997.55</v>
      </c>
      <c r="G130" s="139">
        <v>-754505.63</v>
      </c>
      <c r="H130" s="139">
        <v>-923103.55999999994</v>
      </c>
      <c r="I130" s="139">
        <v>-1996869.0999999999</v>
      </c>
      <c r="J130" s="142">
        <v>-2084748.38</v>
      </c>
      <c r="K130" s="142">
        <v>-13923563.427454863</v>
      </c>
      <c r="L130" s="142">
        <v>-5105114.5600000005</v>
      </c>
      <c r="M130" s="142">
        <v>-494198.12</v>
      </c>
      <c r="N130" s="139"/>
      <c r="O130" s="17">
        <v>-26872653.037454862</v>
      </c>
      <c r="P130" s="29"/>
      <c r="Q130" s="23">
        <v>3879229</v>
      </c>
      <c r="R130" s="23">
        <v>-194497.132058952</v>
      </c>
      <c r="S130" s="139">
        <v>10795.59</v>
      </c>
      <c r="T130" s="139">
        <v>1545742.4326244416</v>
      </c>
      <c r="U130" s="17">
        <v>5241269.8905654894</v>
      </c>
      <c r="V130" s="25"/>
      <c r="W130" s="137">
        <v>-21631383.146889374</v>
      </c>
      <c r="X130" s="256"/>
      <c r="Y130" s="257">
        <v>119951</v>
      </c>
      <c r="Z130" s="256"/>
    </row>
    <row r="131" spans="1:26" s="258" customFormat="1" x14ac:dyDescent="0.25">
      <c r="A131" s="26">
        <v>399</v>
      </c>
      <c r="B131" s="26" t="s">
        <v>597</v>
      </c>
      <c r="C131" s="139">
        <v>-58742.82</v>
      </c>
      <c r="D131" s="139">
        <v>-14665.560000000001</v>
      </c>
      <c r="E131" s="139">
        <v>-33037.799999999996</v>
      </c>
      <c r="F131" s="139">
        <v>-402.90000000000003</v>
      </c>
      <c r="G131" s="139">
        <v>-50801.81</v>
      </c>
      <c r="H131" s="139">
        <v>-62153.72</v>
      </c>
      <c r="I131" s="139">
        <v>-134451.69999999998</v>
      </c>
      <c r="J131" s="142">
        <v>-140048.03999999998</v>
      </c>
      <c r="K131" s="142">
        <v>-28389.378452450299</v>
      </c>
      <c r="L131" s="142">
        <v>-342948.48000000004</v>
      </c>
      <c r="M131" s="142">
        <v>-33198.959999999999</v>
      </c>
      <c r="N131" s="139"/>
      <c r="O131" s="17">
        <v>-898841.16845245031</v>
      </c>
      <c r="P131" s="25"/>
      <c r="Q131" s="23">
        <v>-80765</v>
      </c>
      <c r="R131" s="61">
        <v>-82669.056636592373</v>
      </c>
      <c r="S131" s="139">
        <v>725.22</v>
      </c>
      <c r="T131" s="139">
        <v>-12529.881211991415</v>
      </c>
      <c r="U131" s="17">
        <v>-175238.71784858379</v>
      </c>
      <c r="V131" s="25"/>
      <c r="W131" s="137">
        <v>-1074079.8863010341</v>
      </c>
      <c r="X131" s="257"/>
      <c r="Y131" s="257">
        <v>8058</v>
      </c>
      <c r="Z131" s="257"/>
    </row>
    <row r="132" spans="1:26" s="258" customFormat="1" x14ac:dyDescent="0.25">
      <c r="A132" s="26">
        <v>400</v>
      </c>
      <c r="B132" s="26" t="s">
        <v>598</v>
      </c>
      <c r="C132" s="139">
        <v>-63036.63</v>
      </c>
      <c r="D132" s="139">
        <v>-15737.54</v>
      </c>
      <c r="E132" s="139">
        <v>-35452.699999999997</v>
      </c>
      <c r="F132" s="139">
        <v>-432.35</v>
      </c>
      <c r="G132" s="139">
        <v>-54329.1</v>
      </c>
      <c r="H132" s="139">
        <v>-66469.2</v>
      </c>
      <c r="I132" s="139">
        <v>-143787</v>
      </c>
      <c r="J132" s="142">
        <v>-150284.85999999999</v>
      </c>
      <c r="K132" s="142">
        <v>-147476.17186072638</v>
      </c>
      <c r="L132" s="142">
        <v>-368016.32</v>
      </c>
      <c r="M132" s="142">
        <v>-35625.64</v>
      </c>
      <c r="N132" s="139"/>
      <c r="O132" s="17">
        <v>-1080647.5118607264</v>
      </c>
      <c r="P132" s="25"/>
      <c r="Q132" s="23">
        <v>-34740</v>
      </c>
      <c r="R132" s="61">
        <v>84422.162066999823</v>
      </c>
      <c r="S132" s="139">
        <v>778.23</v>
      </c>
      <c r="T132" s="139">
        <v>-68194.11536266029</v>
      </c>
      <c r="U132" s="17">
        <v>-17733.723295660464</v>
      </c>
      <c r="V132" s="25"/>
      <c r="W132" s="137">
        <v>-1098381.2351563869</v>
      </c>
      <c r="X132" s="257"/>
      <c r="Y132" s="257">
        <v>8647</v>
      </c>
      <c r="Z132" s="257"/>
    </row>
    <row r="133" spans="1:26" s="258" customFormat="1" x14ac:dyDescent="0.25">
      <c r="A133" s="26">
        <v>402</v>
      </c>
      <c r="B133" s="26" t="s">
        <v>599</v>
      </c>
      <c r="C133" s="139">
        <v>-70107.930000000008</v>
      </c>
      <c r="D133" s="139">
        <v>-17502.940000000002</v>
      </c>
      <c r="E133" s="139">
        <v>-39429.699999999997</v>
      </c>
      <c r="F133" s="139">
        <v>-480.85</v>
      </c>
      <c r="G133" s="139">
        <v>-61156.52</v>
      </c>
      <c r="H133" s="139">
        <v>-74822.239999999991</v>
      </c>
      <c r="I133" s="139">
        <v>-161856.4</v>
      </c>
      <c r="J133" s="142">
        <v>-167143.46</v>
      </c>
      <c r="K133" s="142">
        <v>-281166.0402826824</v>
      </c>
      <c r="L133" s="142">
        <v>-409299.52</v>
      </c>
      <c r="M133" s="142">
        <v>-39622.04</v>
      </c>
      <c r="N133" s="139"/>
      <c r="O133" s="17">
        <v>-1322587.6402826824</v>
      </c>
      <c r="P133" s="25"/>
      <c r="Q133" s="23">
        <v>244217</v>
      </c>
      <c r="R133" s="61">
        <v>-103708.25441498868</v>
      </c>
      <c r="S133" s="139">
        <v>865.53</v>
      </c>
      <c r="T133" s="139">
        <v>102864.12525654309</v>
      </c>
      <c r="U133" s="17">
        <v>244238.40084155439</v>
      </c>
      <c r="V133" s="25"/>
      <c r="W133" s="137">
        <v>-1078349.239441128</v>
      </c>
      <c r="X133" s="257"/>
      <c r="Y133" s="257">
        <v>9617</v>
      </c>
      <c r="Z133" s="257"/>
    </row>
    <row r="134" spans="1:26" s="258" customFormat="1" x14ac:dyDescent="0.25">
      <c r="A134" s="26">
        <v>403</v>
      </c>
      <c r="B134" s="26" t="s">
        <v>600</v>
      </c>
      <c r="C134" s="139">
        <v>-22438.62</v>
      </c>
      <c r="D134" s="139">
        <v>-5601.96</v>
      </c>
      <c r="E134" s="139">
        <v>-12619.8</v>
      </c>
      <c r="F134" s="139">
        <v>-153.9</v>
      </c>
      <c r="G134" s="139">
        <v>-19813.399999999998</v>
      </c>
      <c r="H134" s="139">
        <v>-24240.799999999999</v>
      </c>
      <c r="I134" s="139">
        <v>-52438</v>
      </c>
      <c r="J134" s="142">
        <v>-53495.64</v>
      </c>
      <c r="K134" s="142">
        <v>-18622.914037204544</v>
      </c>
      <c r="L134" s="142">
        <v>-130999.68000000001</v>
      </c>
      <c r="M134" s="142">
        <v>-12681.36</v>
      </c>
      <c r="N134" s="139"/>
      <c r="O134" s="17">
        <v>-353106.07403720455</v>
      </c>
      <c r="P134" s="25"/>
      <c r="Q134" s="23">
        <v>-43921</v>
      </c>
      <c r="R134" s="61">
        <v>48930.923893926665</v>
      </c>
      <c r="S134" s="139">
        <v>277.02</v>
      </c>
      <c r="T134" s="139">
        <v>-35969.891305223748</v>
      </c>
      <c r="U134" s="17">
        <v>-30682.947411297082</v>
      </c>
      <c r="V134" s="25"/>
      <c r="W134" s="137">
        <v>-383789.02144850162</v>
      </c>
      <c r="X134" s="257"/>
      <c r="Y134" s="257">
        <v>3078</v>
      </c>
      <c r="Z134" s="257"/>
    </row>
    <row r="135" spans="1:26" s="258" customFormat="1" x14ac:dyDescent="0.25">
      <c r="A135" s="26">
        <v>405</v>
      </c>
      <c r="B135" s="26" t="s">
        <v>601</v>
      </c>
      <c r="C135" s="139">
        <v>-529975.71</v>
      </c>
      <c r="D135" s="139">
        <v>-132312.18</v>
      </c>
      <c r="E135" s="139">
        <v>-298065.89999999997</v>
      </c>
      <c r="F135" s="139">
        <v>-3634.9500000000003</v>
      </c>
      <c r="G135" s="139">
        <v>-460055.79</v>
      </c>
      <c r="H135" s="139">
        <v>-562857.48</v>
      </c>
      <c r="I135" s="139">
        <v>-1217580.3</v>
      </c>
      <c r="J135" s="142">
        <v>-1263508.6199999999</v>
      </c>
      <c r="K135" s="142">
        <v>-5093224.8419032628</v>
      </c>
      <c r="L135" s="142">
        <v>-3094069.44</v>
      </c>
      <c r="M135" s="142">
        <v>-299519.88</v>
      </c>
      <c r="N135" s="139"/>
      <c r="O135" s="17">
        <v>-12954805.091903262</v>
      </c>
      <c r="P135" s="25"/>
      <c r="Q135" s="23">
        <v>339710</v>
      </c>
      <c r="R135" s="61">
        <v>997030.45859530568</v>
      </c>
      <c r="S135" s="139">
        <v>6542.91</v>
      </c>
      <c r="T135" s="139">
        <v>152463.40178400092</v>
      </c>
      <c r="U135" s="17">
        <v>1495746.7703793065</v>
      </c>
      <c r="V135" s="25"/>
      <c r="W135" s="137">
        <v>-11459058.321523955</v>
      </c>
      <c r="X135" s="257"/>
      <c r="Y135" s="257">
        <v>72699</v>
      </c>
      <c r="Z135" s="257"/>
    </row>
    <row r="136" spans="1:26" s="258" customFormat="1" x14ac:dyDescent="0.25">
      <c r="A136" s="26">
        <v>407</v>
      </c>
      <c r="B136" s="26" t="s">
        <v>602</v>
      </c>
      <c r="C136" s="139">
        <v>-19427.849999999999</v>
      </c>
      <c r="D136" s="139">
        <v>-4850.3</v>
      </c>
      <c r="E136" s="139">
        <v>-10926.499999999998</v>
      </c>
      <c r="F136" s="139">
        <v>-133.25</v>
      </c>
      <c r="G136" s="139">
        <v>-17074.86</v>
      </c>
      <c r="H136" s="139">
        <v>-20890.32</v>
      </c>
      <c r="I136" s="139">
        <v>-45190.2</v>
      </c>
      <c r="J136" s="142">
        <v>-46317.7</v>
      </c>
      <c r="K136" s="142">
        <v>-83031.226202081176</v>
      </c>
      <c r="L136" s="142">
        <v>-113422.40000000001</v>
      </c>
      <c r="M136" s="142">
        <v>-10979.800000000001</v>
      </c>
      <c r="N136" s="139"/>
      <c r="O136" s="17">
        <v>-372244.40620208118</v>
      </c>
      <c r="P136" s="25"/>
      <c r="Q136" s="23">
        <v>-44318</v>
      </c>
      <c r="R136" s="61">
        <v>28807.877030804753</v>
      </c>
      <c r="S136" s="139">
        <v>239.85</v>
      </c>
      <c r="T136" s="139">
        <v>24014.387066761647</v>
      </c>
      <c r="U136" s="17">
        <v>8744.1140975664002</v>
      </c>
      <c r="V136" s="25"/>
      <c r="W136" s="137">
        <v>-363500.29210451478</v>
      </c>
      <c r="X136" s="257"/>
      <c r="Y136" s="257">
        <v>2665</v>
      </c>
      <c r="Z136" s="257"/>
    </row>
    <row r="137" spans="1:26" s="258" customFormat="1" x14ac:dyDescent="0.25">
      <c r="A137" s="26">
        <v>408</v>
      </c>
      <c r="B137" s="26" t="s">
        <v>603</v>
      </c>
      <c r="C137" s="139">
        <v>-105172.83</v>
      </c>
      <c r="D137" s="139">
        <v>-26257.14</v>
      </c>
      <c r="E137" s="139">
        <v>-59150.7</v>
      </c>
      <c r="F137" s="139">
        <v>-721.35</v>
      </c>
      <c r="G137" s="139">
        <v>-91457.14</v>
      </c>
      <c r="H137" s="139">
        <v>-111893.68</v>
      </c>
      <c r="I137" s="139">
        <v>-242049.8</v>
      </c>
      <c r="J137" s="142">
        <v>-250741.25999999998</v>
      </c>
      <c r="K137" s="142">
        <v>-460378.72599609895</v>
      </c>
      <c r="L137" s="142">
        <v>-614013.12</v>
      </c>
      <c r="M137" s="142">
        <v>-59439.24</v>
      </c>
      <c r="N137" s="139"/>
      <c r="O137" s="17">
        <v>-2021274.985996099</v>
      </c>
      <c r="P137" s="25"/>
      <c r="Q137" s="23">
        <v>-265852</v>
      </c>
      <c r="R137" s="61">
        <v>357807.1910356991</v>
      </c>
      <c r="S137" s="139">
        <v>1298.43</v>
      </c>
      <c r="T137" s="139">
        <v>-29900.497191731003</v>
      </c>
      <c r="U137" s="17">
        <v>63353.123843968089</v>
      </c>
      <c r="V137" s="25"/>
      <c r="W137" s="137">
        <v>-1957921.8621521308</v>
      </c>
      <c r="X137" s="257"/>
      <c r="Y137" s="257">
        <v>14427</v>
      </c>
      <c r="Z137" s="257"/>
    </row>
    <row r="138" spans="1:26" s="258" customFormat="1" x14ac:dyDescent="0.25">
      <c r="A138" s="26">
        <v>410</v>
      </c>
      <c r="B138" s="26" t="s">
        <v>604</v>
      </c>
      <c r="C138" s="139">
        <v>-137977.82999999999</v>
      </c>
      <c r="D138" s="139">
        <v>-34447.14</v>
      </c>
      <c r="E138" s="139">
        <v>-77600.7</v>
      </c>
      <c r="F138" s="139">
        <v>-946.35</v>
      </c>
      <c r="G138" s="139">
        <v>-119751.18</v>
      </c>
      <c r="H138" s="139">
        <v>-146510.16</v>
      </c>
      <c r="I138" s="139">
        <v>-316932.59999999998</v>
      </c>
      <c r="J138" s="142">
        <v>-328951.26</v>
      </c>
      <c r="K138" s="142">
        <v>-969899.12869620638</v>
      </c>
      <c r="L138" s="142">
        <v>-805533.12</v>
      </c>
      <c r="M138" s="142">
        <v>-77979.240000000005</v>
      </c>
      <c r="N138" s="139"/>
      <c r="O138" s="17">
        <v>-3016528.7086962066</v>
      </c>
      <c r="P138" s="25"/>
      <c r="Q138" s="23">
        <v>194838</v>
      </c>
      <c r="R138" s="61">
        <v>-78414.623055167496</v>
      </c>
      <c r="S138" s="139">
        <v>1703.4299999999998</v>
      </c>
      <c r="T138" s="139">
        <v>91445.986128540564</v>
      </c>
      <c r="U138" s="17">
        <v>209572.79307337306</v>
      </c>
      <c r="V138" s="25"/>
      <c r="W138" s="137">
        <v>-2806955.9156228337</v>
      </c>
      <c r="X138" s="257"/>
      <c r="Y138" s="257">
        <v>18927</v>
      </c>
      <c r="Z138" s="257"/>
    </row>
    <row r="139" spans="1:26" s="258" customFormat="1" x14ac:dyDescent="0.25">
      <c r="A139" s="26">
        <v>416</v>
      </c>
      <c r="B139" s="76" t="s">
        <v>605</v>
      </c>
      <c r="C139" s="139">
        <v>-22183.47</v>
      </c>
      <c r="D139" s="139">
        <v>-5538.26</v>
      </c>
      <c r="E139" s="139">
        <v>-12476.3</v>
      </c>
      <c r="F139" s="139">
        <v>-152.15</v>
      </c>
      <c r="G139" s="139">
        <v>-19327.53</v>
      </c>
      <c r="H139" s="139">
        <v>-23646.36</v>
      </c>
      <c r="I139" s="139">
        <v>-51152.1</v>
      </c>
      <c r="J139" s="142">
        <v>-52887.34</v>
      </c>
      <c r="K139" s="142">
        <v>-134271.16420263331</v>
      </c>
      <c r="L139" s="142">
        <v>-129510.08</v>
      </c>
      <c r="M139" s="142">
        <v>-12537.16</v>
      </c>
      <c r="N139" s="139"/>
      <c r="O139" s="17">
        <v>-463681.91420263331</v>
      </c>
      <c r="P139" s="25"/>
      <c r="Q139" s="23">
        <v>34956</v>
      </c>
      <c r="R139" s="61">
        <v>-11455.423512226902</v>
      </c>
      <c r="S139" s="139">
        <v>273.87</v>
      </c>
      <c r="T139" s="139">
        <v>6790.5517086032305</v>
      </c>
      <c r="U139" s="17">
        <v>30564.998196376328</v>
      </c>
      <c r="V139" s="25"/>
      <c r="W139" s="137">
        <v>-433116.916006257</v>
      </c>
      <c r="X139" s="257"/>
      <c r="Y139" s="257">
        <v>3043</v>
      </c>
      <c r="Z139" s="257"/>
    </row>
    <row r="140" spans="1:26" s="258" customFormat="1" x14ac:dyDescent="0.25">
      <c r="A140" s="26">
        <v>418</v>
      </c>
      <c r="B140" s="26" t="s">
        <v>606</v>
      </c>
      <c r="C140" s="139">
        <v>-169171.74</v>
      </c>
      <c r="D140" s="139">
        <v>-42234.92</v>
      </c>
      <c r="E140" s="139">
        <v>-95144.599999999991</v>
      </c>
      <c r="F140" s="139">
        <v>-1160.3</v>
      </c>
      <c r="G140" s="139">
        <v>-144050.99</v>
      </c>
      <c r="H140" s="139">
        <v>-176239.88</v>
      </c>
      <c r="I140" s="139">
        <v>-381244.3</v>
      </c>
      <c r="J140" s="142">
        <v>-403320.27999999997</v>
      </c>
      <c r="K140" s="142">
        <v>-1142948.2457092111</v>
      </c>
      <c r="L140" s="142">
        <v>-987647.3600000001</v>
      </c>
      <c r="M140" s="142">
        <v>-95608.72</v>
      </c>
      <c r="N140" s="139"/>
      <c r="O140" s="17">
        <v>-3638771.3357092119</v>
      </c>
      <c r="P140" s="25"/>
      <c r="Q140" s="23">
        <v>343408</v>
      </c>
      <c r="R140" s="61">
        <v>-22639.194855719805</v>
      </c>
      <c r="S140" s="139">
        <v>2088.54</v>
      </c>
      <c r="T140" s="139">
        <v>28264.493502075667</v>
      </c>
      <c r="U140" s="17">
        <v>351121.83864635584</v>
      </c>
      <c r="V140" s="25"/>
      <c r="W140" s="137">
        <v>-3287649.4970628559</v>
      </c>
      <c r="X140" s="257"/>
      <c r="Y140" s="257">
        <v>23206</v>
      </c>
      <c r="Z140" s="257"/>
    </row>
    <row r="141" spans="1:26" s="258" customFormat="1" x14ac:dyDescent="0.25">
      <c r="A141" s="26">
        <v>420</v>
      </c>
      <c r="B141" s="26" t="s">
        <v>607</v>
      </c>
      <c r="C141" s="139">
        <v>-70348.5</v>
      </c>
      <c r="D141" s="139">
        <v>-17563</v>
      </c>
      <c r="E141" s="139">
        <v>-39565</v>
      </c>
      <c r="F141" s="139">
        <v>-482.5</v>
      </c>
      <c r="G141" s="139">
        <v>-61724.42</v>
      </c>
      <c r="H141" s="139">
        <v>-75517.039999999994</v>
      </c>
      <c r="I141" s="139">
        <v>-163359.4</v>
      </c>
      <c r="J141" s="142">
        <v>-167717</v>
      </c>
      <c r="K141" s="142">
        <v>-333810.51071723748</v>
      </c>
      <c r="L141" s="142">
        <v>-410704</v>
      </c>
      <c r="M141" s="142">
        <v>-39758</v>
      </c>
      <c r="N141" s="139"/>
      <c r="O141" s="17">
        <v>-1380549.3707172375</v>
      </c>
      <c r="P141" s="25"/>
      <c r="Q141" s="23">
        <v>13462</v>
      </c>
      <c r="R141" s="61">
        <v>-162756.96273579448</v>
      </c>
      <c r="S141" s="139">
        <v>868.5</v>
      </c>
      <c r="T141" s="139">
        <v>31509.967962537441</v>
      </c>
      <c r="U141" s="17">
        <v>-116916.49477325704</v>
      </c>
      <c r="V141" s="25"/>
      <c r="W141" s="137">
        <v>-1497465.8654904945</v>
      </c>
      <c r="X141" s="257"/>
      <c r="Y141" s="257">
        <v>9650</v>
      </c>
      <c r="Z141" s="257"/>
    </row>
    <row r="142" spans="1:26" s="258" customFormat="1" x14ac:dyDescent="0.25">
      <c r="A142" s="26">
        <v>421</v>
      </c>
      <c r="B142" s="26" t="s">
        <v>608</v>
      </c>
      <c r="C142" s="139">
        <v>-5372.7300000000005</v>
      </c>
      <c r="D142" s="139">
        <v>-1341.3400000000001</v>
      </c>
      <c r="E142" s="139">
        <v>-3021.7</v>
      </c>
      <c r="F142" s="139">
        <v>-36.85</v>
      </c>
      <c r="G142" s="139">
        <v>-4978.59</v>
      </c>
      <c r="H142" s="139">
        <v>-6091.08</v>
      </c>
      <c r="I142" s="139">
        <v>-13176.3</v>
      </c>
      <c r="J142" s="142">
        <v>-12809.06</v>
      </c>
      <c r="K142" s="142">
        <v>4075.7004890680255</v>
      </c>
      <c r="L142" s="142">
        <v>-31366.720000000001</v>
      </c>
      <c r="M142" s="142">
        <v>-3036.44</v>
      </c>
      <c r="N142" s="139"/>
      <c r="O142" s="17">
        <v>-77155.109510931972</v>
      </c>
      <c r="P142" s="25"/>
      <c r="Q142" s="23">
        <v>18127</v>
      </c>
      <c r="R142" s="61">
        <v>39125.340264778584</v>
      </c>
      <c r="S142" s="139">
        <v>66.33</v>
      </c>
      <c r="T142" s="139">
        <v>-10671.592234454174</v>
      </c>
      <c r="U142" s="17">
        <v>46647.07803032441</v>
      </c>
      <c r="V142" s="25"/>
      <c r="W142" s="137">
        <v>-30508.031480607562</v>
      </c>
      <c r="X142" s="257"/>
      <c r="Y142" s="257">
        <v>737</v>
      </c>
      <c r="Z142" s="257"/>
    </row>
    <row r="143" spans="1:26" s="258" customFormat="1" x14ac:dyDescent="0.25">
      <c r="A143" s="26">
        <v>422</v>
      </c>
      <c r="B143" s="26" t="s">
        <v>609</v>
      </c>
      <c r="C143" s="139">
        <v>-80904.42</v>
      </c>
      <c r="D143" s="139">
        <v>-20198.36</v>
      </c>
      <c r="E143" s="139">
        <v>-45501.799999999996</v>
      </c>
      <c r="F143" s="139">
        <v>-554.9</v>
      </c>
      <c r="G143" s="139">
        <v>-71284.069999999992</v>
      </c>
      <c r="H143" s="139">
        <v>-87212.84</v>
      </c>
      <c r="I143" s="139">
        <v>-188659.9</v>
      </c>
      <c r="J143" s="142">
        <v>-192883.24</v>
      </c>
      <c r="K143" s="142">
        <v>-337793.55484800448</v>
      </c>
      <c r="L143" s="142">
        <v>-472330.88</v>
      </c>
      <c r="M143" s="142">
        <v>-45723.76</v>
      </c>
      <c r="N143" s="139"/>
      <c r="O143" s="17">
        <v>-1543047.7248480045</v>
      </c>
      <c r="P143" s="25"/>
      <c r="Q143" s="23">
        <v>635429</v>
      </c>
      <c r="R143" s="61">
        <v>-315981.70902796835</v>
      </c>
      <c r="S143" s="139">
        <v>998.81999999999994</v>
      </c>
      <c r="T143" s="139">
        <v>108844.53860003932</v>
      </c>
      <c r="U143" s="17">
        <v>429290.64957207098</v>
      </c>
      <c r="V143" s="25"/>
      <c r="W143" s="137">
        <v>-1113757.0752759336</v>
      </c>
      <c r="X143" s="257"/>
      <c r="Y143" s="257">
        <v>11098</v>
      </c>
      <c r="Z143" s="257"/>
    </row>
    <row r="144" spans="1:26" s="258" customFormat="1" x14ac:dyDescent="0.25">
      <c r="A144" s="456">
        <v>423</v>
      </c>
      <c r="B144" s="26" t="s">
        <v>610</v>
      </c>
      <c r="C144" s="139">
        <v>-144567.99</v>
      </c>
      <c r="D144" s="139">
        <v>-36092.42</v>
      </c>
      <c r="E144" s="139">
        <v>-81307.099999999991</v>
      </c>
      <c r="F144" s="139">
        <v>-991.55000000000007</v>
      </c>
      <c r="G144" s="139">
        <v>-123650.76</v>
      </c>
      <c r="H144" s="139">
        <v>-151281.12</v>
      </c>
      <c r="I144" s="139">
        <v>-327253.2</v>
      </c>
      <c r="J144" s="142">
        <v>-344662.77999999997</v>
      </c>
      <c r="K144" s="142">
        <v>-441034.51110911748</v>
      </c>
      <c r="L144" s="142">
        <v>-844007.3600000001</v>
      </c>
      <c r="M144" s="142">
        <v>-81703.72</v>
      </c>
      <c r="N144" s="139"/>
      <c r="O144" s="17">
        <v>-2576552.5111091179</v>
      </c>
      <c r="P144" s="29"/>
      <c r="Q144" s="23">
        <v>13774</v>
      </c>
      <c r="R144" s="139">
        <v>-70084.709369556047</v>
      </c>
      <c r="S144" s="139">
        <v>1784.79</v>
      </c>
      <c r="T144" s="139">
        <v>-71237.505635071007</v>
      </c>
      <c r="U144" s="17">
        <v>-125763.42500462706</v>
      </c>
      <c r="V144" s="25"/>
      <c r="W144" s="137">
        <v>-2702315.936113745</v>
      </c>
      <c r="X144" s="257"/>
      <c r="Y144" s="257">
        <v>19831</v>
      </c>
      <c r="Z144" s="257"/>
    </row>
    <row r="145" spans="1:26" s="258" customFormat="1" x14ac:dyDescent="0.25">
      <c r="A145" s="26">
        <v>425</v>
      </c>
      <c r="B145" s="26" t="s">
        <v>611</v>
      </c>
      <c r="C145" s="139">
        <v>-74073.69</v>
      </c>
      <c r="D145" s="139">
        <v>-18493.02</v>
      </c>
      <c r="E145" s="139">
        <v>-41660.1</v>
      </c>
      <c r="F145" s="139">
        <v>-508.05</v>
      </c>
      <c r="G145" s="139">
        <v>-63939.229999999996</v>
      </c>
      <c r="H145" s="139">
        <v>-78226.759999999995</v>
      </c>
      <c r="I145" s="139">
        <v>-169221.1</v>
      </c>
      <c r="J145" s="142">
        <v>-176598.18</v>
      </c>
      <c r="K145" s="142">
        <v>-46472.388829753647</v>
      </c>
      <c r="L145" s="142">
        <v>-432452.16000000003</v>
      </c>
      <c r="M145" s="142">
        <v>-41863.32</v>
      </c>
      <c r="N145" s="139"/>
      <c r="O145" s="17">
        <v>-1143507.9988297536</v>
      </c>
      <c r="P145" s="25"/>
      <c r="Q145" s="23">
        <v>40867</v>
      </c>
      <c r="R145" s="61">
        <v>-237163.87793625519</v>
      </c>
      <c r="S145" s="139">
        <v>914.49</v>
      </c>
      <c r="T145" s="139">
        <v>37961.786778954076</v>
      </c>
      <c r="U145" s="17">
        <v>-157420.60115730111</v>
      </c>
      <c r="V145" s="25"/>
      <c r="W145" s="137">
        <v>-1300928.5999870547</v>
      </c>
      <c r="X145" s="257"/>
      <c r="Y145" s="257">
        <v>10161</v>
      </c>
      <c r="Z145" s="257"/>
    </row>
    <row r="146" spans="1:26" s="258" customFormat="1" x14ac:dyDescent="0.25">
      <c r="A146" s="26">
        <v>426</v>
      </c>
      <c r="B146" s="26" t="s">
        <v>612</v>
      </c>
      <c r="C146" s="139">
        <v>-88537.05</v>
      </c>
      <c r="D146" s="139">
        <v>-22103.9</v>
      </c>
      <c r="E146" s="139">
        <v>-49794.499999999993</v>
      </c>
      <c r="F146" s="139">
        <v>-607.25</v>
      </c>
      <c r="G146" s="139">
        <v>-76666.5</v>
      </c>
      <c r="H146" s="139">
        <v>-93798</v>
      </c>
      <c r="I146" s="139">
        <v>-202905</v>
      </c>
      <c r="J146" s="142">
        <v>-211080.09999999998</v>
      </c>
      <c r="K146" s="142">
        <v>-459009.94543920248</v>
      </c>
      <c r="L146" s="142">
        <v>-516891.2</v>
      </c>
      <c r="M146" s="142">
        <v>-50037.4</v>
      </c>
      <c r="N146" s="139"/>
      <c r="O146" s="17">
        <v>-1771430.8454392024</v>
      </c>
      <c r="P146" s="25"/>
      <c r="Q146" s="23">
        <v>290281</v>
      </c>
      <c r="R146" s="61">
        <v>172946.06286363304</v>
      </c>
      <c r="S146" s="139">
        <v>1093.05</v>
      </c>
      <c r="T146" s="139">
        <v>93145.619391315064</v>
      </c>
      <c r="U146" s="17">
        <v>557465.73225494812</v>
      </c>
      <c r="V146" s="25"/>
      <c r="W146" s="137">
        <v>-1213965.1131842542</v>
      </c>
      <c r="X146" s="257"/>
      <c r="Y146" s="257">
        <v>12145</v>
      </c>
      <c r="Z146" s="257"/>
    </row>
    <row r="147" spans="1:26" s="258" customFormat="1" x14ac:dyDescent="0.25">
      <c r="A147" s="26">
        <v>430</v>
      </c>
      <c r="B147" s="26" t="s">
        <v>613</v>
      </c>
      <c r="C147" s="139">
        <v>-116873.28</v>
      </c>
      <c r="D147" s="139">
        <v>-29178.240000000002</v>
      </c>
      <c r="E147" s="139">
        <v>-65731.199999999997</v>
      </c>
      <c r="F147" s="139">
        <v>-801.6</v>
      </c>
      <c r="G147" s="139">
        <v>-101906.5</v>
      </c>
      <c r="H147" s="139">
        <v>-124678</v>
      </c>
      <c r="I147" s="139">
        <v>-269705</v>
      </c>
      <c r="J147" s="142">
        <v>-278636.15999999997</v>
      </c>
      <c r="K147" s="142">
        <v>-766690.28676189715</v>
      </c>
      <c r="L147" s="142">
        <v>-682321.92000000004</v>
      </c>
      <c r="M147" s="142">
        <v>-66051.839999999997</v>
      </c>
      <c r="N147" s="139"/>
      <c r="O147" s="17">
        <v>-2502574.0267618969</v>
      </c>
      <c r="P147" s="25"/>
      <c r="Q147" s="23">
        <v>-167155</v>
      </c>
      <c r="R147" s="61">
        <v>60458.416094228625</v>
      </c>
      <c r="S147" s="139">
        <v>1442.8799999999999</v>
      </c>
      <c r="T147" s="139">
        <v>17373.077941068477</v>
      </c>
      <c r="U147" s="17">
        <v>-87880.625964702893</v>
      </c>
      <c r="V147" s="25"/>
      <c r="W147" s="137">
        <v>-2590454.6527265999</v>
      </c>
      <c r="X147" s="257"/>
      <c r="Y147" s="257">
        <v>16032</v>
      </c>
      <c r="Z147" s="257"/>
    </row>
    <row r="148" spans="1:26" s="258" customFormat="1" x14ac:dyDescent="0.25">
      <c r="A148" s="26">
        <v>433</v>
      </c>
      <c r="B148" s="26" t="s">
        <v>614</v>
      </c>
      <c r="C148" s="139">
        <v>-57306.69</v>
      </c>
      <c r="D148" s="139">
        <v>-14307.02</v>
      </c>
      <c r="E148" s="139">
        <v>-32230.1</v>
      </c>
      <c r="F148" s="139">
        <v>-393.05</v>
      </c>
      <c r="G148" s="139">
        <v>-50656.68</v>
      </c>
      <c r="H148" s="139">
        <v>-61976.159999999996</v>
      </c>
      <c r="I148" s="139">
        <v>-134067.6</v>
      </c>
      <c r="J148" s="142">
        <v>-136624.18</v>
      </c>
      <c r="K148" s="142">
        <v>-240430.74920628464</v>
      </c>
      <c r="L148" s="142">
        <v>-334564.16000000003</v>
      </c>
      <c r="M148" s="142">
        <v>-32387.32</v>
      </c>
      <c r="N148" s="139"/>
      <c r="O148" s="17">
        <v>-1094943.7092062847</v>
      </c>
      <c r="P148" s="25"/>
      <c r="Q148" s="23">
        <v>-59608</v>
      </c>
      <c r="R148" s="61">
        <v>177263.44181268103</v>
      </c>
      <c r="S148" s="139">
        <v>707.49</v>
      </c>
      <c r="T148" s="139">
        <v>-4638.7724129895942</v>
      </c>
      <c r="U148" s="17">
        <v>113724.15939969145</v>
      </c>
      <c r="V148" s="25"/>
      <c r="W148" s="137">
        <v>-981219.54980659322</v>
      </c>
      <c r="X148" s="257"/>
      <c r="Y148" s="257">
        <v>7861</v>
      </c>
      <c r="Z148" s="257"/>
    </row>
    <row r="149" spans="1:26" s="258" customFormat="1" x14ac:dyDescent="0.25">
      <c r="A149" s="26">
        <v>434</v>
      </c>
      <c r="B149" s="26" t="s">
        <v>615</v>
      </c>
      <c r="C149" s="139">
        <v>-108555.39</v>
      </c>
      <c r="D149" s="139">
        <v>-27101.620000000003</v>
      </c>
      <c r="E149" s="139">
        <v>-61053.099999999991</v>
      </c>
      <c r="F149" s="139">
        <v>-744.55000000000007</v>
      </c>
      <c r="G149" s="139">
        <v>-95186.349999999991</v>
      </c>
      <c r="H149" s="139">
        <v>-116456.2</v>
      </c>
      <c r="I149" s="139">
        <v>-251919.5</v>
      </c>
      <c r="J149" s="142">
        <v>-258805.58</v>
      </c>
      <c r="K149" s="142">
        <v>-842504.35417063627</v>
      </c>
      <c r="L149" s="142">
        <v>-633760.96000000008</v>
      </c>
      <c r="M149" s="142">
        <v>-61350.92</v>
      </c>
      <c r="N149" s="139"/>
      <c r="O149" s="17">
        <v>-2457438.5241706362</v>
      </c>
      <c r="P149" s="25"/>
      <c r="Q149" s="23">
        <v>195042</v>
      </c>
      <c r="R149" s="61">
        <v>298338.15703547001</v>
      </c>
      <c r="S149" s="139">
        <v>1340.19</v>
      </c>
      <c r="T149" s="139">
        <v>-195108.00747413479</v>
      </c>
      <c r="U149" s="17">
        <v>299612.33956133522</v>
      </c>
      <c r="V149" s="25"/>
      <c r="W149" s="137">
        <v>-2157826.1846093009</v>
      </c>
      <c r="X149" s="257"/>
      <c r="Y149" s="257">
        <v>14891</v>
      </c>
      <c r="Z149" s="257"/>
    </row>
    <row r="150" spans="1:26" s="258" customFormat="1" x14ac:dyDescent="0.25">
      <c r="A150" s="26">
        <v>435</v>
      </c>
      <c r="B150" s="26" t="s">
        <v>616</v>
      </c>
      <c r="C150" s="139">
        <v>-5154.03</v>
      </c>
      <c r="D150" s="139">
        <v>-1286.74</v>
      </c>
      <c r="E150" s="139">
        <v>-2898.7</v>
      </c>
      <c r="F150" s="139">
        <v>-35.35</v>
      </c>
      <c r="G150" s="139">
        <v>-4631.54</v>
      </c>
      <c r="H150" s="139">
        <v>-5666.48</v>
      </c>
      <c r="I150" s="139">
        <v>-12257.8</v>
      </c>
      <c r="J150" s="142">
        <v>-12287.66</v>
      </c>
      <c r="K150" s="142">
        <v>-4407.6393558799136</v>
      </c>
      <c r="L150" s="142">
        <v>-30089.920000000002</v>
      </c>
      <c r="M150" s="142">
        <v>-2912.84</v>
      </c>
      <c r="N150" s="139"/>
      <c r="O150" s="17">
        <v>-81628.699355879915</v>
      </c>
      <c r="P150" s="25"/>
      <c r="Q150" s="23">
        <v>-1935</v>
      </c>
      <c r="R150" s="61">
        <v>215879.84020721586</v>
      </c>
      <c r="S150" s="139">
        <v>63.629999999999995</v>
      </c>
      <c r="T150" s="139">
        <v>-4554.6930566043848</v>
      </c>
      <c r="U150" s="17">
        <v>209453.77715061148</v>
      </c>
      <c r="V150" s="25"/>
      <c r="W150" s="137">
        <v>127825.07779473157</v>
      </c>
      <c r="X150" s="257"/>
      <c r="Y150" s="257">
        <v>707</v>
      </c>
      <c r="Z150" s="257"/>
    </row>
    <row r="151" spans="1:26" s="258" customFormat="1" x14ac:dyDescent="0.25">
      <c r="A151" s="26">
        <v>436</v>
      </c>
      <c r="B151" s="26" t="s">
        <v>617</v>
      </c>
      <c r="C151" s="139">
        <v>-14959.08</v>
      </c>
      <c r="D151" s="139">
        <v>-3734.6400000000003</v>
      </c>
      <c r="E151" s="139">
        <v>-8413.1999999999989</v>
      </c>
      <c r="F151" s="139">
        <v>-102.60000000000001</v>
      </c>
      <c r="G151" s="139">
        <v>-13131.109999999999</v>
      </c>
      <c r="H151" s="139">
        <v>-16065.32</v>
      </c>
      <c r="I151" s="139">
        <v>-34752.699999999997</v>
      </c>
      <c r="J151" s="142">
        <v>-35663.759999999995</v>
      </c>
      <c r="K151" s="142">
        <v>-17238.420607727479</v>
      </c>
      <c r="L151" s="142">
        <v>-87333.12000000001</v>
      </c>
      <c r="M151" s="142">
        <v>-8454.24</v>
      </c>
      <c r="N151" s="139"/>
      <c r="O151" s="17">
        <v>-239848.19060772745</v>
      </c>
      <c r="P151" s="25"/>
      <c r="Q151" s="23">
        <v>27057</v>
      </c>
      <c r="R151" s="61">
        <v>-8187.1440257076174</v>
      </c>
      <c r="S151" s="139">
        <v>184.68</v>
      </c>
      <c r="T151" s="139">
        <v>15037.957041734993</v>
      </c>
      <c r="U151" s="17">
        <v>34092.49301602738</v>
      </c>
      <c r="V151" s="25"/>
      <c r="W151" s="137">
        <v>-205755.69759170007</v>
      </c>
      <c r="X151" s="257"/>
      <c r="Y151" s="257">
        <v>2052</v>
      </c>
      <c r="Z151" s="257"/>
    </row>
    <row r="152" spans="1:26" s="258" customFormat="1" x14ac:dyDescent="0.25">
      <c r="A152" s="26">
        <v>440</v>
      </c>
      <c r="B152" s="26" t="s">
        <v>618</v>
      </c>
      <c r="C152" s="139">
        <v>-38928.6</v>
      </c>
      <c r="D152" s="139">
        <v>-9718.8000000000011</v>
      </c>
      <c r="E152" s="139">
        <v>-21893.999999999996</v>
      </c>
      <c r="F152" s="139">
        <v>-267</v>
      </c>
      <c r="G152" s="139">
        <v>-33215.839999999997</v>
      </c>
      <c r="H152" s="139">
        <v>-40638.080000000002</v>
      </c>
      <c r="I152" s="139">
        <v>-87908.800000000003</v>
      </c>
      <c r="J152" s="142">
        <v>-92809.2</v>
      </c>
      <c r="K152" s="142">
        <v>-47124.560008260123</v>
      </c>
      <c r="L152" s="142">
        <v>-227270.40000000002</v>
      </c>
      <c r="M152" s="142">
        <v>-22000.799999999999</v>
      </c>
      <c r="N152" s="139"/>
      <c r="O152" s="17">
        <v>-621776.08000826021</v>
      </c>
      <c r="P152" s="25"/>
      <c r="Q152" s="23">
        <v>-43352</v>
      </c>
      <c r="R152" s="61">
        <v>14361.762467931956</v>
      </c>
      <c r="S152" s="139">
        <v>480.59999999999997</v>
      </c>
      <c r="T152" s="139">
        <v>-7963.9326468339141</v>
      </c>
      <c r="U152" s="17">
        <v>-36473.570178901959</v>
      </c>
      <c r="V152" s="25"/>
      <c r="W152" s="137">
        <v>-658249.65018716222</v>
      </c>
      <c r="X152" s="257"/>
      <c r="Y152" s="257">
        <v>5340</v>
      </c>
      <c r="Z152" s="257"/>
    </row>
    <row r="153" spans="1:26" s="258" customFormat="1" x14ac:dyDescent="0.25">
      <c r="A153" s="26">
        <v>441</v>
      </c>
      <c r="B153" s="26" t="s">
        <v>619</v>
      </c>
      <c r="C153" s="139">
        <v>-33985.980000000003</v>
      </c>
      <c r="D153" s="139">
        <v>-8484.84</v>
      </c>
      <c r="E153" s="139">
        <v>-19114.199999999997</v>
      </c>
      <c r="F153" s="139">
        <v>-233.10000000000002</v>
      </c>
      <c r="G153" s="139">
        <v>-29953.57</v>
      </c>
      <c r="H153" s="139">
        <v>-36646.839999999997</v>
      </c>
      <c r="I153" s="139">
        <v>-79274.899999999994</v>
      </c>
      <c r="J153" s="142">
        <v>-81025.56</v>
      </c>
      <c r="K153" s="142">
        <v>-150702.19715113463</v>
      </c>
      <c r="L153" s="142">
        <v>-198414.72</v>
      </c>
      <c r="M153" s="142">
        <v>-19207.439999999999</v>
      </c>
      <c r="N153" s="139"/>
      <c r="O153" s="17">
        <v>-657043.34715113451</v>
      </c>
      <c r="P153" s="25"/>
      <c r="Q153" s="23">
        <v>97180</v>
      </c>
      <c r="R153" s="61">
        <v>-3537.7496837247163</v>
      </c>
      <c r="S153" s="139">
        <v>419.58</v>
      </c>
      <c r="T153" s="139">
        <v>-1609.7209362484864</v>
      </c>
      <c r="U153" s="17">
        <v>92452.109380026799</v>
      </c>
      <c r="V153" s="25"/>
      <c r="W153" s="137">
        <v>-564591.2377711077</v>
      </c>
      <c r="X153" s="257"/>
      <c r="Y153" s="257">
        <v>4662</v>
      </c>
      <c r="Z153" s="257"/>
    </row>
    <row r="154" spans="1:26" s="258" customFormat="1" x14ac:dyDescent="0.25">
      <c r="A154" s="26">
        <v>444</v>
      </c>
      <c r="B154" s="26" t="s">
        <v>620</v>
      </c>
      <c r="C154" s="139">
        <v>-337497.84</v>
      </c>
      <c r="D154" s="139">
        <v>-84258.72</v>
      </c>
      <c r="E154" s="139">
        <v>-189813.59999999998</v>
      </c>
      <c r="F154" s="139">
        <v>-2314.8000000000002</v>
      </c>
      <c r="G154" s="139">
        <v>-295213.34999999998</v>
      </c>
      <c r="H154" s="139">
        <v>-361180.2</v>
      </c>
      <c r="I154" s="139">
        <v>-781309.5</v>
      </c>
      <c r="J154" s="142">
        <v>-804624.48</v>
      </c>
      <c r="K154" s="142">
        <v>-2984805.9446942164</v>
      </c>
      <c r="L154" s="142">
        <v>-1970357.76</v>
      </c>
      <c r="M154" s="142">
        <v>-190739.52000000002</v>
      </c>
      <c r="N154" s="139"/>
      <c r="O154" s="17">
        <v>-8002115.7146942168</v>
      </c>
      <c r="P154" s="25"/>
      <c r="Q154" s="23">
        <v>-48294</v>
      </c>
      <c r="R154" s="61">
        <v>624884.95422090124</v>
      </c>
      <c r="S154" s="139">
        <v>4166.6399999999994</v>
      </c>
      <c r="T154" s="139">
        <v>201652.59755801904</v>
      </c>
      <c r="U154" s="17">
        <v>782410.19177892036</v>
      </c>
      <c r="V154" s="25"/>
      <c r="W154" s="137">
        <v>-7219705.5229152963</v>
      </c>
      <c r="X154" s="257"/>
      <c r="Y154" s="257">
        <v>46296</v>
      </c>
      <c r="Z154" s="257"/>
    </row>
    <row r="155" spans="1:26" s="258" customFormat="1" x14ac:dyDescent="0.25">
      <c r="A155" s="26">
        <v>445</v>
      </c>
      <c r="B155" s="26" t="s">
        <v>621</v>
      </c>
      <c r="C155" s="139">
        <v>-110931.93000000001</v>
      </c>
      <c r="D155" s="139">
        <v>-27694.940000000002</v>
      </c>
      <c r="E155" s="139">
        <v>-62389.7</v>
      </c>
      <c r="F155" s="139">
        <v>-760.85</v>
      </c>
      <c r="G155" s="139">
        <v>-96448.349999999991</v>
      </c>
      <c r="H155" s="139">
        <v>-118000.2</v>
      </c>
      <c r="I155" s="139">
        <v>-255259.5</v>
      </c>
      <c r="J155" s="142">
        <v>-264471.45999999996</v>
      </c>
      <c r="K155" s="142">
        <v>-366474.33160591574</v>
      </c>
      <c r="L155" s="142">
        <v>-647635.52</v>
      </c>
      <c r="M155" s="142">
        <v>-62694.04</v>
      </c>
      <c r="N155" s="139"/>
      <c r="O155" s="17">
        <v>-2012760.8216059157</v>
      </c>
      <c r="P155" s="25"/>
      <c r="Q155" s="23">
        <v>85094</v>
      </c>
      <c r="R155" s="61">
        <v>391772.46881145611</v>
      </c>
      <c r="S155" s="139">
        <v>1369.53</v>
      </c>
      <c r="T155" s="139">
        <v>-53524.128651770989</v>
      </c>
      <c r="U155" s="17">
        <v>424711.87015968515</v>
      </c>
      <c r="V155" s="25"/>
      <c r="W155" s="137">
        <v>-1588048.9514462305</v>
      </c>
      <c r="X155" s="257"/>
      <c r="Y155" s="257">
        <v>15217</v>
      </c>
      <c r="Z155" s="257"/>
    </row>
    <row r="156" spans="1:26" s="258" customFormat="1" x14ac:dyDescent="0.25">
      <c r="A156" s="26">
        <v>475</v>
      </c>
      <c r="B156" s="26" t="s">
        <v>622</v>
      </c>
      <c r="C156" s="139">
        <v>-39927.33</v>
      </c>
      <c r="D156" s="139">
        <v>-9968.1400000000012</v>
      </c>
      <c r="E156" s="139">
        <v>-22455.699999999997</v>
      </c>
      <c r="F156" s="139">
        <v>-273.85000000000002</v>
      </c>
      <c r="G156" s="139">
        <v>-34559.869999999995</v>
      </c>
      <c r="H156" s="139">
        <v>-42282.439999999995</v>
      </c>
      <c r="I156" s="139">
        <v>-91465.9</v>
      </c>
      <c r="J156" s="142">
        <v>-95190.26</v>
      </c>
      <c r="K156" s="142">
        <v>-24920.345668064954</v>
      </c>
      <c r="L156" s="142">
        <v>-233101.12000000002</v>
      </c>
      <c r="M156" s="142">
        <v>-22565.24</v>
      </c>
      <c r="N156" s="139"/>
      <c r="O156" s="17">
        <v>-616710.19566806499</v>
      </c>
      <c r="P156" s="25"/>
      <c r="Q156" s="23">
        <v>-140850</v>
      </c>
      <c r="R156" s="61">
        <v>102448.75923616439</v>
      </c>
      <c r="S156" s="139">
        <v>492.93</v>
      </c>
      <c r="T156" s="139">
        <v>-17387.697660890735</v>
      </c>
      <c r="U156" s="17">
        <v>-55296.008424726344</v>
      </c>
      <c r="V156" s="25"/>
      <c r="W156" s="137">
        <v>-672006.2040927913</v>
      </c>
      <c r="X156" s="257"/>
      <c r="Y156" s="257">
        <v>5477</v>
      </c>
      <c r="Z156" s="257"/>
    </row>
    <row r="157" spans="1:26" s="258" customFormat="1" x14ac:dyDescent="0.25">
      <c r="A157" s="26">
        <v>480</v>
      </c>
      <c r="B157" s="26" t="s">
        <v>623</v>
      </c>
      <c r="C157" s="139">
        <v>-14711.22</v>
      </c>
      <c r="D157" s="139">
        <v>-3672.76</v>
      </c>
      <c r="E157" s="139">
        <v>-8273.7999999999993</v>
      </c>
      <c r="F157" s="139">
        <v>-100.9</v>
      </c>
      <c r="G157" s="139">
        <v>-12544.279999999999</v>
      </c>
      <c r="H157" s="139">
        <v>-15347.359999999999</v>
      </c>
      <c r="I157" s="139">
        <v>-33199.599999999999</v>
      </c>
      <c r="J157" s="142">
        <v>-35072.839999999997</v>
      </c>
      <c r="K157" s="142">
        <v>-57679.772281225138</v>
      </c>
      <c r="L157" s="142">
        <v>-85886.080000000002</v>
      </c>
      <c r="M157" s="142">
        <v>-8314.16</v>
      </c>
      <c r="N157" s="139"/>
      <c r="O157" s="17">
        <v>-274802.77228122513</v>
      </c>
      <c r="P157" s="25"/>
      <c r="Q157" s="23">
        <v>-23633</v>
      </c>
      <c r="R157" s="61">
        <v>-2801.1581095047295</v>
      </c>
      <c r="S157" s="139">
        <v>181.62</v>
      </c>
      <c r="T157" s="139">
        <v>8552.9093852618571</v>
      </c>
      <c r="U157" s="17">
        <v>-17699.628724242873</v>
      </c>
      <c r="V157" s="25"/>
      <c r="W157" s="137">
        <v>-292502.40100546798</v>
      </c>
      <c r="X157" s="257"/>
      <c r="Y157" s="257">
        <v>2018</v>
      </c>
      <c r="Z157" s="257"/>
    </row>
    <row r="158" spans="1:26" s="258" customFormat="1" x14ac:dyDescent="0.25">
      <c r="A158" s="26">
        <v>481</v>
      </c>
      <c r="B158" s="26" t="s">
        <v>624</v>
      </c>
      <c r="C158" s="139">
        <v>-69648.66</v>
      </c>
      <c r="D158" s="139">
        <v>-17388.28</v>
      </c>
      <c r="E158" s="139">
        <v>-39171.399999999994</v>
      </c>
      <c r="F158" s="139">
        <v>-477.70000000000005</v>
      </c>
      <c r="G158" s="139">
        <v>-60929.359999999993</v>
      </c>
      <c r="H158" s="139">
        <v>-74544.319999999992</v>
      </c>
      <c r="I158" s="139">
        <v>-161255.19999999998</v>
      </c>
      <c r="J158" s="142">
        <v>-166048.51999999999</v>
      </c>
      <c r="K158" s="142">
        <v>-100980.67573100302</v>
      </c>
      <c r="L158" s="142">
        <v>-406618.24000000005</v>
      </c>
      <c r="M158" s="142">
        <v>-39362.480000000003</v>
      </c>
      <c r="N158" s="139"/>
      <c r="O158" s="17">
        <v>-1136424.835731003</v>
      </c>
      <c r="P158" s="25"/>
      <c r="Q158" s="23">
        <v>36413</v>
      </c>
      <c r="R158" s="61">
        <v>32000.689960744232</v>
      </c>
      <c r="S158" s="139">
        <v>859.86</v>
      </c>
      <c r="T158" s="139">
        <v>-32083.263849012423</v>
      </c>
      <c r="U158" s="17">
        <v>37190.28611173181</v>
      </c>
      <c r="V158" s="25"/>
      <c r="W158" s="137">
        <v>-1099234.5496192712</v>
      </c>
      <c r="X158" s="257"/>
      <c r="Y158" s="257">
        <v>9554</v>
      </c>
      <c r="Z158" s="257"/>
    </row>
    <row r="159" spans="1:26" s="258" customFormat="1" x14ac:dyDescent="0.25">
      <c r="A159" s="26">
        <v>483</v>
      </c>
      <c r="B159" s="26" t="s">
        <v>625</v>
      </c>
      <c r="C159" s="139">
        <v>-8048.16</v>
      </c>
      <c r="D159" s="139">
        <v>-2009.28</v>
      </c>
      <c r="E159" s="139">
        <v>-4526.3999999999996</v>
      </c>
      <c r="F159" s="139">
        <v>-55.2</v>
      </c>
      <c r="G159" s="139">
        <v>-7060.8899999999994</v>
      </c>
      <c r="H159" s="139">
        <v>-8638.68</v>
      </c>
      <c r="I159" s="139">
        <v>-18687.3</v>
      </c>
      <c r="J159" s="142">
        <v>-19187.52</v>
      </c>
      <c r="K159" s="142">
        <v>-22349.0225369367</v>
      </c>
      <c r="L159" s="142">
        <v>-46986.240000000005</v>
      </c>
      <c r="M159" s="142">
        <v>-4548.4800000000005</v>
      </c>
      <c r="N159" s="139"/>
      <c r="O159" s="17">
        <v>-142097.17253693673</v>
      </c>
      <c r="P159" s="25"/>
      <c r="Q159" s="23">
        <v>-5108</v>
      </c>
      <c r="R159" s="61">
        <v>-2330.2481867615134</v>
      </c>
      <c r="S159" s="139">
        <v>99.36</v>
      </c>
      <c r="T159" s="139">
        <v>5668.7331821565595</v>
      </c>
      <c r="U159" s="17">
        <v>-1670.1550046049542</v>
      </c>
      <c r="V159" s="25"/>
      <c r="W159" s="137">
        <v>-143767.32754154169</v>
      </c>
      <c r="X159" s="257"/>
      <c r="Y159" s="257">
        <v>1104</v>
      </c>
      <c r="Z159" s="257"/>
    </row>
    <row r="160" spans="1:26" s="258" customFormat="1" x14ac:dyDescent="0.25">
      <c r="A160" s="26">
        <v>484</v>
      </c>
      <c r="B160" s="26" t="s">
        <v>626</v>
      </c>
      <c r="C160" s="139">
        <v>-22708.35</v>
      </c>
      <c r="D160" s="139">
        <v>-5669.3</v>
      </c>
      <c r="E160" s="139">
        <v>-12771.499999999998</v>
      </c>
      <c r="F160" s="139">
        <v>-155.75</v>
      </c>
      <c r="G160" s="139">
        <v>-19914.36</v>
      </c>
      <c r="H160" s="139">
        <v>-24364.32</v>
      </c>
      <c r="I160" s="139">
        <v>-52705.2</v>
      </c>
      <c r="J160" s="142">
        <v>-54138.7</v>
      </c>
      <c r="K160" s="142">
        <v>36286.973962748008</v>
      </c>
      <c r="L160" s="142">
        <v>-132574.39999999999</v>
      </c>
      <c r="M160" s="142">
        <v>-12833.800000000001</v>
      </c>
      <c r="N160" s="139"/>
      <c r="O160" s="17">
        <v>-301548.70603725192</v>
      </c>
      <c r="P160" s="25"/>
      <c r="Q160" s="23">
        <v>80593</v>
      </c>
      <c r="R160" s="61">
        <v>74367.379227299243</v>
      </c>
      <c r="S160" s="139">
        <v>280.34999999999997</v>
      </c>
      <c r="T160" s="139">
        <v>13953.486607691724</v>
      </c>
      <c r="U160" s="17">
        <v>169194.21583499096</v>
      </c>
      <c r="V160" s="25"/>
      <c r="W160" s="137">
        <v>-132354.49020226096</v>
      </c>
      <c r="X160" s="257"/>
      <c r="Y160" s="257">
        <v>3115</v>
      </c>
      <c r="Z160" s="257"/>
    </row>
    <row r="161" spans="1:26" s="258" customFormat="1" x14ac:dyDescent="0.25">
      <c r="A161" s="26">
        <v>489</v>
      </c>
      <c r="B161" s="26" t="s">
        <v>627</v>
      </c>
      <c r="C161" s="139">
        <v>-14142.6</v>
      </c>
      <c r="D161" s="139">
        <v>-3530.8</v>
      </c>
      <c r="E161" s="139">
        <v>-7953.9999999999991</v>
      </c>
      <c r="F161" s="139">
        <v>-97</v>
      </c>
      <c r="G161" s="139">
        <v>-12569.519999999999</v>
      </c>
      <c r="H161" s="139">
        <v>-15378.24</v>
      </c>
      <c r="I161" s="139">
        <v>-33266.400000000001</v>
      </c>
      <c r="J161" s="142">
        <v>-33717.199999999997</v>
      </c>
      <c r="K161" s="142">
        <v>-1600.5806394497631</v>
      </c>
      <c r="L161" s="142">
        <v>-82566.400000000009</v>
      </c>
      <c r="M161" s="142">
        <v>-7992.8</v>
      </c>
      <c r="N161" s="139"/>
      <c r="O161" s="17">
        <v>-212815.54063944975</v>
      </c>
      <c r="P161" s="25"/>
      <c r="Q161" s="23">
        <v>-49160</v>
      </c>
      <c r="R161" s="61">
        <v>129195.37822860479</v>
      </c>
      <c r="S161" s="139">
        <v>174.6</v>
      </c>
      <c r="T161" s="139">
        <v>-4699.1846860089645</v>
      </c>
      <c r="U161" s="17">
        <v>75510.793542595842</v>
      </c>
      <c r="V161" s="25"/>
      <c r="W161" s="137">
        <v>-137304.74709685391</v>
      </c>
      <c r="X161" s="257"/>
      <c r="Y161" s="257">
        <v>1940</v>
      </c>
      <c r="Z161" s="257"/>
    </row>
    <row r="162" spans="1:26" s="258" customFormat="1" x14ac:dyDescent="0.25">
      <c r="A162" s="26">
        <v>491</v>
      </c>
      <c r="B162" s="26" t="s">
        <v>628</v>
      </c>
      <c r="C162" s="139">
        <v>-392333.22000000003</v>
      </c>
      <c r="D162" s="139">
        <v>-97948.760000000009</v>
      </c>
      <c r="E162" s="139">
        <v>-220653.8</v>
      </c>
      <c r="F162" s="139">
        <v>-2690.9</v>
      </c>
      <c r="G162" s="139">
        <v>-342386.91</v>
      </c>
      <c r="H162" s="139">
        <v>-418894.92</v>
      </c>
      <c r="I162" s="139">
        <v>-906158.7</v>
      </c>
      <c r="J162" s="142">
        <v>-935356.84</v>
      </c>
      <c r="K162" s="142">
        <v>-3640124.2036652891</v>
      </c>
      <c r="L162" s="142">
        <v>-2290494.08</v>
      </c>
      <c r="M162" s="142">
        <v>-221730.16</v>
      </c>
      <c r="N162" s="139"/>
      <c r="O162" s="17">
        <v>-9468772.4936652891</v>
      </c>
      <c r="P162" s="25"/>
      <c r="Q162" s="23">
        <v>692000</v>
      </c>
      <c r="R162" s="61">
        <v>23894.419267288409</v>
      </c>
      <c r="S162" s="139">
        <v>4843.62</v>
      </c>
      <c r="T162" s="139">
        <v>265030.60404663614</v>
      </c>
      <c r="U162" s="17">
        <v>985768.64331392455</v>
      </c>
      <c r="V162" s="25"/>
      <c r="W162" s="137">
        <v>-8483003.8503513653</v>
      </c>
      <c r="X162" s="257"/>
      <c r="Y162" s="257">
        <v>53818</v>
      </c>
      <c r="Z162" s="257"/>
    </row>
    <row r="163" spans="1:26" s="258" customFormat="1" x14ac:dyDescent="0.25">
      <c r="A163" s="26">
        <v>494</v>
      </c>
      <c r="B163" s="26" t="s">
        <v>629</v>
      </c>
      <c r="C163" s="139">
        <v>-65464.2</v>
      </c>
      <c r="D163" s="139">
        <v>-16343.6</v>
      </c>
      <c r="E163" s="139">
        <v>-36818</v>
      </c>
      <c r="F163" s="139">
        <v>-449</v>
      </c>
      <c r="G163" s="139">
        <v>-56909.89</v>
      </c>
      <c r="H163" s="139">
        <v>-69626.679999999993</v>
      </c>
      <c r="I163" s="139">
        <v>-150617.29999999999</v>
      </c>
      <c r="J163" s="142">
        <v>-156072.4</v>
      </c>
      <c r="K163" s="142">
        <v>-339561.20844740362</v>
      </c>
      <c r="L163" s="142">
        <v>-382188.80000000005</v>
      </c>
      <c r="M163" s="142">
        <v>-36997.599999999999</v>
      </c>
      <c r="N163" s="139"/>
      <c r="O163" s="17">
        <v>-1311048.6784474037</v>
      </c>
      <c r="P163" s="25"/>
      <c r="Q163" s="23">
        <v>-149101</v>
      </c>
      <c r="R163" s="61">
        <v>-106345.7427293472</v>
      </c>
      <c r="S163" s="139">
        <v>808.19999999999993</v>
      </c>
      <c r="T163" s="139">
        <v>43268.910661172224</v>
      </c>
      <c r="U163" s="17">
        <v>-211369.63206817495</v>
      </c>
      <c r="V163" s="25"/>
      <c r="W163" s="137">
        <v>-1522418.3105155786</v>
      </c>
      <c r="X163" s="257"/>
      <c r="Y163" s="257">
        <v>8980</v>
      </c>
      <c r="Z163" s="257"/>
    </row>
    <row r="164" spans="1:26" s="258" customFormat="1" x14ac:dyDescent="0.25">
      <c r="A164" s="26">
        <v>495</v>
      </c>
      <c r="B164" s="26" t="s">
        <v>630</v>
      </c>
      <c r="C164" s="139">
        <v>-11547.36</v>
      </c>
      <c r="D164" s="139">
        <v>-2882.88</v>
      </c>
      <c r="E164" s="139">
        <v>-6494.4</v>
      </c>
      <c r="F164" s="139">
        <v>-79.2</v>
      </c>
      <c r="G164" s="139">
        <v>-10323.16</v>
      </c>
      <c r="H164" s="139">
        <v>-12629.92</v>
      </c>
      <c r="I164" s="139">
        <v>-27321.199999999997</v>
      </c>
      <c r="J164" s="142">
        <v>-27529.919999999998</v>
      </c>
      <c r="K164" s="142">
        <v>-30485.821243844839</v>
      </c>
      <c r="L164" s="142">
        <v>-67415.040000000008</v>
      </c>
      <c r="M164" s="142">
        <v>-6526.08</v>
      </c>
      <c r="N164" s="139"/>
      <c r="O164" s="17">
        <v>-203234.98124384481</v>
      </c>
      <c r="P164" s="25"/>
      <c r="Q164" s="23">
        <v>35851</v>
      </c>
      <c r="R164" s="61">
        <v>30935.090805328451</v>
      </c>
      <c r="S164" s="139">
        <v>142.56</v>
      </c>
      <c r="T164" s="139">
        <v>-16999.544491988687</v>
      </c>
      <c r="U164" s="17">
        <v>49929.106313339762</v>
      </c>
      <c r="V164" s="25"/>
      <c r="W164" s="137">
        <v>-153305.87493050506</v>
      </c>
      <c r="X164" s="257"/>
      <c r="Y164" s="257">
        <v>1584</v>
      </c>
      <c r="Z164" s="257"/>
    </row>
    <row r="165" spans="1:26" s="258" customFormat="1" x14ac:dyDescent="0.25">
      <c r="A165" s="26">
        <v>498</v>
      </c>
      <c r="B165" s="26" t="s">
        <v>631</v>
      </c>
      <c r="C165" s="139">
        <v>-16759.71</v>
      </c>
      <c r="D165" s="139">
        <v>-4184.18</v>
      </c>
      <c r="E165" s="139">
        <v>-9425.9</v>
      </c>
      <c r="F165" s="139">
        <v>-114.95</v>
      </c>
      <c r="G165" s="139">
        <v>-14714.919999999998</v>
      </c>
      <c r="H165" s="139">
        <v>-18003.04</v>
      </c>
      <c r="I165" s="139">
        <v>-38944.400000000001</v>
      </c>
      <c r="J165" s="142">
        <v>-39956.619999999995</v>
      </c>
      <c r="K165" s="142">
        <v>-36593.864198826348</v>
      </c>
      <c r="L165" s="142">
        <v>-97845.440000000002</v>
      </c>
      <c r="M165" s="142">
        <v>-9471.880000000001</v>
      </c>
      <c r="N165" s="139"/>
      <c r="O165" s="17">
        <v>-286014.90419882635</v>
      </c>
      <c r="P165" s="25"/>
      <c r="Q165" s="23">
        <v>21632</v>
      </c>
      <c r="R165" s="61">
        <v>250073.04292994831</v>
      </c>
      <c r="S165" s="139">
        <v>206.91</v>
      </c>
      <c r="T165" s="139">
        <v>-15076.774782236955</v>
      </c>
      <c r="U165" s="17">
        <v>256835.17814771133</v>
      </c>
      <c r="V165" s="25"/>
      <c r="W165" s="137">
        <v>-29179.726051115023</v>
      </c>
      <c r="X165" s="257"/>
      <c r="Y165" s="257">
        <v>2299</v>
      </c>
      <c r="Z165" s="257"/>
    </row>
    <row r="166" spans="1:26" s="258" customFormat="1" x14ac:dyDescent="0.25">
      <c r="A166" s="26">
        <v>499</v>
      </c>
      <c r="B166" s="26" t="s">
        <v>632</v>
      </c>
      <c r="C166" s="139">
        <v>-141746.76</v>
      </c>
      <c r="D166" s="139">
        <v>-35388.080000000002</v>
      </c>
      <c r="E166" s="139">
        <v>-79720.399999999994</v>
      </c>
      <c r="F166" s="139">
        <v>-972.2</v>
      </c>
      <c r="G166" s="139">
        <v>-122313.04</v>
      </c>
      <c r="H166" s="139">
        <v>-149644.47999999998</v>
      </c>
      <c r="I166" s="139">
        <v>-323712.8</v>
      </c>
      <c r="J166" s="142">
        <v>-337936.72</v>
      </c>
      <c r="K166" s="142">
        <v>-242908.72987772862</v>
      </c>
      <c r="L166" s="142">
        <v>-827536.64</v>
      </c>
      <c r="M166" s="142">
        <v>-80109.279999999999</v>
      </c>
      <c r="N166" s="139"/>
      <c r="O166" s="17">
        <v>-2341989.1298777284</v>
      </c>
      <c r="P166" s="25"/>
      <c r="Q166" s="23">
        <v>-186509</v>
      </c>
      <c r="R166" s="61">
        <v>184900.8623964414</v>
      </c>
      <c r="S166" s="139">
        <v>1749.96</v>
      </c>
      <c r="T166" s="139">
        <v>-52714.12466637585</v>
      </c>
      <c r="U166" s="17">
        <v>-52572.302269934451</v>
      </c>
      <c r="V166" s="25"/>
      <c r="W166" s="137">
        <v>-2394561.4321476631</v>
      </c>
      <c r="X166" s="257"/>
      <c r="Y166" s="257">
        <v>19444</v>
      </c>
      <c r="Z166" s="257"/>
    </row>
    <row r="167" spans="1:26" s="258" customFormat="1" x14ac:dyDescent="0.25">
      <c r="A167" s="26">
        <v>500</v>
      </c>
      <c r="B167" s="26" t="s">
        <v>633</v>
      </c>
      <c r="C167" s="139">
        <v>-74139.3</v>
      </c>
      <c r="D167" s="139">
        <v>-18509.400000000001</v>
      </c>
      <c r="E167" s="139">
        <v>-41697</v>
      </c>
      <c r="F167" s="139">
        <v>-508.5</v>
      </c>
      <c r="G167" s="139">
        <v>-63712.069999999992</v>
      </c>
      <c r="H167" s="139">
        <v>-77948.84</v>
      </c>
      <c r="I167" s="139">
        <v>-168619.9</v>
      </c>
      <c r="J167" s="142">
        <v>-176754.59999999998</v>
      </c>
      <c r="K167" s="142">
        <v>-439384.7241628489</v>
      </c>
      <c r="L167" s="142">
        <v>-432835.2</v>
      </c>
      <c r="M167" s="142">
        <v>-41900.400000000001</v>
      </c>
      <c r="N167" s="139"/>
      <c r="O167" s="17">
        <v>-1536009.9341628489</v>
      </c>
      <c r="P167" s="25"/>
      <c r="Q167" s="23">
        <v>104302</v>
      </c>
      <c r="R167" s="61">
        <v>-63532.664028301835</v>
      </c>
      <c r="S167" s="139">
        <v>915.3</v>
      </c>
      <c r="T167" s="139">
        <v>9298.0390494977619</v>
      </c>
      <c r="U167" s="17">
        <v>50982.67502119593</v>
      </c>
      <c r="V167" s="25"/>
      <c r="W167" s="137">
        <v>-1485027.2591416528</v>
      </c>
      <c r="X167" s="257"/>
      <c r="Y167" s="257">
        <v>10170</v>
      </c>
      <c r="Z167" s="257"/>
    </row>
    <row r="168" spans="1:26" s="258" customFormat="1" x14ac:dyDescent="0.25">
      <c r="A168" s="26">
        <v>503</v>
      </c>
      <c r="B168" s="26" t="s">
        <v>634</v>
      </c>
      <c r="C168" s="139">
        <v>-56614.14</v>
      </c>
      <c r="D168" s="139">
        <v>-14134.12</v>
      </c>
      <c r="E168" s="139">
        <v>-31840.6</v>
      </c>
      <c r="F168" s="139">
        <v>-388.3</v>
      </c>
      <c r="G168" s="139">
        <v>-49457.78</v>
      </c>
      <c r="H168" s="139">
        <v>-60509.36</v>
      </c>
      <c r="I168" s="139">
        <v>-130894.59999999999</v>
      </c>
      <c r="J168" s="142">
        <v>-134973.07999999999</v>
      </c>
      <c r="K168" s="142">
        <v>-138392.60626906366</v>
      </c>
      <c r="L168" s="142">
        <v>-330520.96000000002</v>
      </c>
      <c r="M168" s="142">
        <v>-31995.920000000002</v>
      </c>
      <c r="N168" s="139"/>
      <c r="O168" s="17">
        <v>-979721.46626906365</v>
      </c>
      <c r="P168" s="25"/>
      <c r="Q168" s="23">
        <v>-137561</v>
      </c>
      <c r="R168" s="61">
        <v>16050.776211857796</v>
      </c>
      <c r="S168" s="139">
        <v>698.93999999999994</v>
      </c>
      <c r="T168" s="139">
        <v>4505.048740123515</v>
      </c>
      <c r="U168" s="17">
        <v>-116306.23504801869</v>
      </c>
      <c r="V168" s="25"/>
      <c r="W168" s="137">
        <v>-1096027.7013170824</v>
      </c>
      <c r="X168" s="257"/>
      <c r="Y168" s="257">
        <v>7766</v>
      </c>
      <c r="Z168" s="257"/>
    </row>
    <row r="169" spans="1:26" s="258" customFormat="1" x14ac:dyDescent="0.25">
      <c r="A169" s="26">
        <v>504</v>
      </c>
      <c r="B169" s="26" t="s">
        <v>635</v>
      </c>
      <c r="C169" s="139">
        <v>-14011.38</v>
      </c>
      <c r="D169" s="139">
        <v>-3498.04</v>
      </c>
      <c r="E169" s="139">
        <v>-7880.1999999999989</v>
      </c>
      <c r="F169" s="139">
        <v>-96.100000000000009</v>
      </c>
      <c r="G169" s="139">
        <v>-12424.39</v>
      </c>
      <c r="H169" s="139">
        <v>-15200.68</v>
      </c>
      <c r="I169" s="139">
        <v>-32882.299999999996</v>
      </c>
      <c r="J169" s="142">
        <v>-33404.36</v>
      </c>
      <c r="K169" s="142">
        <v>-67944.079811721997</v>
      </c>
      <c r="L169" s="142">
        <v>-81800.320000000007</v>
      </c>
      <c r="M169" s="142">
        <v>-7918.64</v>
      </c>
      <c r="N169" s="139"/>
      <c r="O169" s="17">
        <v>-277060.48981172201</v>
      </c>
      <c r="P169" s="25"/>
      <c r="Q169" s="23">
        <v>-5293</v>
      </c>
      <c r="R169" s="61">
        <v>166062.03001650702</v>
      </c>
      <c r="S169" s="139">
        <v>172.98</v>
      </c>
      <c r="T169" s="139">
        <v>12599.827470855751</v>
      </c>
      <c r="U169" s="17">
        <v>173541.83748736279</v>
      </c>
      <c r="V169" s="25"/>
      <c r="W169" s="137">
        <v>-103518.65232435922</v>
      </c>
      <c r="X169" s="257"/>
      <c r="Y169" s="257">
        <v>1922</v>
      </c>
      <c r="Z169" s="257"/>
    </row>
    <row r="170" spans="1:26" s="258" customFormat="1" x14ac:dyDescent="0.25">
      <c r="A170" s="26">
        <v>505</v>
      </c>
      <c r="B170" s="26" t="s">
        <v>636</v>
      </c>
      <c r="C170" s="139">
        <v>-150800.94</v>
      </c>
      <c r="D170" s="139">
        <v>-37648.520000000004</v>
      </c>
      <c r="E170" s="139">
        <v>-84812.599999999991</v>
      </c>
      <c r="F170" s="139">
        <v>-1034.3</v>
      </c>
      <c r="G170" s="139">
        <v>-131266.93</v>
      </c>
      <c r="H170" s="139">
        <v>-160599.16</v>
      </c>
      <c r="I170" s="139">
        <v>-347410.1</v>
      </c>
      <c r="J170" s="142">
        <v>-359522.68</v>
      </c>
      <c r="K170" s="142">
        <v>-927801.26339422539</v>
      </c>
      <c r="L170" s="142">
        <v>-880396.16</v>
      </c>
      <c r="M170" s="142">
        <v>-85226.32</v>
      </c>
      <c r="N170" s="139"/>
      <c r="O170" s="17">
        <v>-3166518.9733942254</v>
      </c>
      <c r="P170" s="25"/>
      <c r="Q170" s="23">
        <v>-224658</v>
      </c>
      <c r="R170" s="61">
        <v>80214.335983119905</v>
      </c>
      <c r="S170" s="139">
        <v>1861.74</v>
      </c>
      <c r="T170" s="139">
        <v>-12345.044454043076</v>
      </c>
      <c r="U170" s="17">
        <v>-154926.9684709232</v>
      </c>
      <c r="V170" s="25"/>
      <c r="W170" s="137">
        <v>-3321445.9418651485</v>
      </c>
      <c r="X170" s="257"/>
      <c r="Y170" s="257">
        <v>20686</v>
      </c>
      <c r="Z170" s="257"/>
    </row>
    <row r="171" spans="1:26" s="258" customFormat="1" x14ac:dyDescent="0.25">
      <c r="A171" s="26">
        <v>507</v>
      </c>
      <c r="B171" s="26" t="s">
        <v>637</v>
      </c>
      <c r="C171" s="139">
        <v>-43185.96</v>
      </c>
      <c r="D171" s="139">
        <v>-10781.68</v>
      </c>
      <c r="E171" s="139">
        <v>-24288.399999999998</v>
      </c>
      <c r="F171" s="139">
        <v>-296.2</v>
      </c>
      <c r="G171" s="139">
        <v>-38200.74</v>
      </c>
      <c r="H171" s="139">
        <v>-46736.88</v>
      </c>
      <c r="I171" s="139">
        <v>-101101.8</v>
      </c>
      <c r="J171" s="142">
        <v>-102959.12</v>
      </c>
      <c r="K171" s="142">
        <v>-200162.67456704751</v>
      </c>
      <c r="L171" s="142">
        <v>-252125.44</v>
      </c>
      <c r="M171" s="142">
        <v>-24406.880000000001</v>
      </c>
      <c r="N171" s="139"/>
      <c r="O171" s="17">
        <v>-844245.77456704748</v>
      </c>
      <c r="P171" s="25"/>
      <c r="Q171" s="23">
        <v>-181678</v>
      </c>
      <c r="R171" s="61">
        <v>122414.00437887199</v>
      </c>
      <c r="S171" s="139">
        <v>533.16</v>
      </c>
      <c r="T171" s="139">
        <v>-39742.599230868778</v>
      </c>
      <c r="U171" s="17">
        <v>-98473.434851996775</v>
      </c>
      <c r="V171" s="25"/>
      <c r="W171" s="137">
        <v>-942719.2094190442</v>
      </c>
      <c r="X171" s="257"/>
      <c r="Y171" s="257">
        <v>5924</v>
      </c>
      <c r="Z171" s="257"/>
    </row>
    <row r="172" spans="1:26" s="258" customFormat="1" x14ac:dyDescent="0.25">
      <c r="A172" s="26">
        <v>508</v>
      </c>
      <c r="B172" s="26" t="s">
        <v>638</v>
      </c>
      <c r="C172" s="139">
        <v>-72776.070000000007</v>
      </c>
      <c r="D172" s="139">
        <v>-18169.060000000001</v>
      </c>
      <c r="E172" s="139">
        <v>-40930.299999999996</v>
      </c>
      <c r="F172" s="139">
        <v>-499.15000000000003</v>
      </c>
      <c r="G172" s="139">
        <v>-64715.359999999993</v>
      </c>
      <c r="H172" s="139">
        <v>-79176.319999999992</v>
      </c>
      <c r="I172" s="139">
        <v>-171275.19999999998</v>
      </c>
      <c r="J172" s="142">
        <v>-173504.53999999998</v>
      </c>
      <c r="K172" s="142">
        <v>-382677.46343989915</v>
      </c>
      <c r="L172" s="142">
        <v>-424876.48000000004</v>
      </c>
      <c r="M172" s="142">
        <v>-41129.96</v>
      </c>
      <c r="N172" s="139"/>
      <c r="O172" s="17">
        <v>-1469729.9034398992</v>
      </c>
      <c r="P172" s="25"/>
      <c r="Q172" s="23">
        <v>69280</v>
      </c>
      <c r="R172" s="61">
        <v>12822.151121586561</v>
      </c>
      <c r="S172" s="139">
        <v>898.46999999999991</v>
      </c>
      <c r="T172" s="139">
        <v>7567.3081024854764</v>
      </c>
      <c r="U172" s="17">
        <v>90567.929224072039</v>
      </c>
      <c r="V172" s="25"/>
      <c r="W172" s="137">
        <v>-1379161.9742158272</v>
      </c>
      <c r="X172" s="257"/>
      <c r="Y172" s="257">
        <v>9983</v>
      </c>
      <c r="Z172" s="257"/>
    </row>
    <row r="173" spans="1:26" s="258" customFormat="1" x14ac:dyDescent="0.25">
      <c r="A173" s="26">
        <v>529</v>
      </c>
      <c r="B173" s="26" t="s">
        <v>639</v>
      </c>
      <c r="C173" s="139">
        <v>-140296.04999999999</v>
      </c>
      <c r="D173" s="139">
        <v>-35025.9</v>
      </c>
      <c r="E173" s="139">
        <v>-78904.5</v>
      </c>
      <c r="F173" s="139">
        <v>-962.25</v>
      </c>
      <c r="G173" s="139">
        <v>-120943.76999999999</v>
      </c>
      <c r="H173" s="139">
        <v>-147969.24</v>
      </c>
      <c r="I173" s="139">
        <v>-320088.89999999997</v>
      </c>
      <c r="J173" s="142">
        <v>-334478.09999999998</v>
      </c>
      <c r="K173" s="142">
        <v>-574948.14123071986</v>
      </c>
      <c r="L173" s="142">
        <v>-819067.20000000007</v>
      </c>
      <c r="M173" s="142">
        <v>-79289.400000000009</v>
      </c>
      <c r="N173" s="139"/>
      <c r="O173" s="17">
        <v>-2651973.4512307197</v>
      </c>
      <c r="P173" s="25"/>
      <c r="Q173" s="23">
        <v>-111370</v>
      </c>
      <c r="R173" s="61">
        <v>-180401.39770806208</v>
      </c>
      <c r="S173" s="139">
        <v>1732.05</v>
      </c>
      <c r="T173" s="139">
        <v>-206526.12006763177</v>
      </c>
      <c r="U173" s="17">
        <v>-496565.46777569386</v>
      </c>
      <c r="V173" s="25"/>
      <c r="W173" s="137">
        <v>-3148538.9190064138</v>
      </c>
      <c r="X173" s="257"/>
      <c r="Y173" s="257">
        <v>19245</v>
      </c>
      <c r="Z173" s="257"/>
    </row>
    <row r="174" spans="1:26" s="258" customFormat="1" x14ac:dyDescent="0.25">
      <c r="A174" s="26">
        <v>531</v>
      </c>
      <c r="B174" s="26" t="s">
        <v>640</v>
      </c>
      <c r="C174" s="139">
        <v>-39635.730000000003</v>
      </c>
      <c r="D174" s="139">
        <v>-9895.34</v>
      </c>
      <c r="E174" s="139">
        <v>-22291.699999999997</v>
      </c>
      <c r="F174" s="139">
        <v>-271.85000000000002</v>
      </c>
      <c r="G174" s="139">
        <v>-34837.509999999995</v>
      </c>
      <c r="H174" s="139">
        <v>-42622.119999999995</v>
      </c>
      <c r="I174" s="139">
        <v>-92200.7</v>
      </c>
      <c r="J174" s="142">
        <v>-94495.06</v>
      </c>
      <c r="K174" s="142">
        <v>-182293.10125731939</v>
      </c>
      <c r="L174" s="142">
        <v>-231398.72</v>
      </c>
      <c r="M174" s="142">
        <v>-22400.440000000002</v>
      </c>
      <c r="N174" s="139"/>
      <c r="O174" s="17">
        <v>-772342.27125731949</v>
      </c>
      <c r="P174" s="25"/>
      <c r="Q174" s="23">
        <v>-28716</v>
      </c>
      <c r="R174" s="61">
        <v>-12822.982147634029</v>
      </c>
      <c r="S174" s="139">
        <v>489.33</v>
      </c>
      <c r="T174" s="139">
        <v>29113.656547874874</v>
      </c>
      <c r="U174" s="17">
        <v>-11935.995599759153</v>
      </c>
      <c r="V174" s="25"/>
      <c r="W174" s="137">
        <v>-784278.26685707865</v>
      </c>
      <c r="X174" s="257"/>
      <c r="Y174" s="257">
        <v>5437</v>
      </c>
      <c r="Z174" s="257"/>
    </row>
    <row r="175" spans="1:26" s="258" customFormat="1" x14ac:dyDescent="0.25">
      <c r="A175" s="26">
        <v>535</v>
      </c>
      <c r="B175" s="26" t="s">
        <v>641</v>
      </c>
      <c r="C175" s="139">
        <v>-78272.73</v>
      </c>
      <c r="D175" s="139">
        <v>-19541.34</v>
      </c>
      <c r="E175" s="139">
        <v>-44021.7</v>
      </c>
      <c r="F175" s="139">
        <v>-536.85</v>
      </c>
      <c r="G175" s="139">
        <v>-68242.649999999994</v>
      </c>
      <c r="H175" s="139">
        <v>-83491.8</v>
      </c>
      <c r="I175" s="139">
        <v>-180610.5</v>
      </c>
      <c r="J175" s="142">
        <v>-186609.06</v>
      </c>
      <c r="K175" s="142">
        <v>-219358.14596146083</v>
      </c>
      <c r="L175" s="142">
        <v>-456966.72000000003</v>
      </c>
      <c r="M175" s="142">
        <v>-44236.44</v>
      </c>
      <c r="N175" s="139"/>
      <c r="O175" s="17">
        <v>-1381887.9359614607</v>
      </c>
      <c r="P175" s="25"/>
      <c r="Q175" s="23">
        <v>-75295</v>
      </c>
      <c r="R175" s="61">
        <v>74965.710197791457</v>
      </c>
      <c r="S175" s="139">
        <v>966.32999999999993</v>
      </c>
      <c r="T175" s="139">
        <v>15964.159667927612</v>
      </c>
      <c r="U175" s="17">
        <v>16601.199865719071</v>
      </c>
      <c r="V175" s="25"/>
      <c r="W175" s="137">
        <v>-1365286.7360957416</v>
      </c>
      <c r="X175" s="257"/>
      <c r="Y175" s="257">
        <v>10737</v>
      </c>
      <c r="Z175" s="257"/>
    </row>
    <row r="176" spans="1:26" s="258" customFormat="1" x14ac:dyDescent="0.25">
      <c r="A176" s="26">
        <v>536</v>
      </c>
      <c r="B176" s="26" t="s">
        <v>642</v>
      </c>
      <c r="C176" s="139">
        <v>-244411.83</v>
      </c>
      <c r="D176" s="139">
        <v>-61019.14</v>
      </c>
      <c r="E176" s="139">
        <v>-137460.69999999998</v>
      </c>
      <c r="F176" s="139">
        <v>-1676.3500000000001</v>
      </c>
      <c r="G176" s="139">
        <v>-210261.81999999998</v>
      </c>
      <c r="H176" s="139">
        <v>-257245.84</v>
      </c>
      <c r="I176" s="139">
        <v>-556477.4</v>
      </c>
      <c r="J176" s="142">
        <v>-582699.26</v>
      </c>
      <c r="K176" s="142">
        <v>-1660983.1603702672</v>
      </c>
      <c r="L176" s="142">
        <v>-1426909.12</v>
      </c>
      <c r="M176" s="142">
        <v>-138131.24</v>
      </c>
      <c r="N176" s="139"/>
      <c r="O176" s="17">
        <v>-5277275.8603702672</v>
      </c>
      <c r="P176" s="25"/>
      <c r="Q176" s="23">
        <v>591491</v>
      </c>
      <c r="R176" s="61">
        <v>-794237.15664947778</v>
      </c>
      <c r="S176" s="139">
        <v>3017.43</v>
      </c>
      <c r="T176" s="139">
        <v>191644.28763538686</v>
      </c>
      <c r="U176" s="17">
        <v>-8084.4390140909236</v>
      </c>
      <c r="V176" s="25"/>
      <c r="W176" s="137">
        <v>-5285360.2993843583</v>
      </c>
      <c r="X176" s="257"/>
      <c r="Y176" s="257">
        <v>33527</v>
      </c>
      <c r="Z176" s="257"/>
    </row>
    <row r="177" spans="1:26" s="258" customFormat="1" x14ac:dyDescent="0.25">
      <c r="A177" s="26">
        <v>538</v>
      </c>
      <c r="B177" s="26" t="s">
        <v>643</v>
      </c>
      <c r="C177" s="139">
        <v>-34503.57</v>
      </c>
      <c r="D177" s="139">
        <v>-8614.06</v>
      </c>
      <c r="E177" s="139">
        <v>-19405.3</v>
      </c>
      <c r="F177" s="139">
        <v>-236.65</v>
      </c>
      <c r="G177" s="139">
        <v>-30370.03</v>
      </c>
      <c r="H177" s="139">
        <v>-37156.36</v>
      </c>
      <c r="I177" s="139">
        <v>-80377.099999999991</v>
      </c>
      <c r="J177" s="142">
        <v>-82259.539999999994</v>
      </c>
      <c r="K177" s="142">
        <v>-63167.575689253237</v>
      </c>
      <c r="L177" s="142">
        <v>-201436.48</v>
      </c>
      <c r="M177" s="142">
        <v>-19499.96</v>
      </c>
      <c r="N177" s="139"/>
      <c r="O177" s="17">
        <v>-577026.62568925321</v>
      </c>
      <c r="P177" s="25"/>
      <c r="Q177" s="23">
        <v>-33501</v>
      </c>
      <c r="R177" s="61">
        <v>79742.194736516103</v>
      </c>
      <c r="S177" s="139">
        <v>425.96999999999997</v>
      </c>
      <c r="T177" s="139">
        <v>5426.1435953307519</v>
      </c>
      <c r="U177" s="17">
        <v>52093.308331846856</v>
      </c>
      <c r="V177" s="25"/>
      <c r="W177" s="137">
        <v>-524933.31735740637</v>
      </c>
      <c r="X177" s="257"/>
      <c r="Y177" s="257">
        <v>4733</v>
      </c>
      <c r="Z177" s="257"/>
    </row>
    <row r="178" spans="1:26" s="258" customFormat="1" x14ac:dyDescent="0.25">
      <c r="A178" s="26">
        <v>541</v>
      </c>
      <c r="B178" s="26" t="s">
        <v>644</v>
      </c>
      <c r="C178" s="139">
        <v>-71325.36</v>
      </c>
      <c r="D178" s="139">
        <v>-17806.88</v>
      </c>
      <c r="E178" s="139">
        <v>-40114.399999999994</v>
      </c>
      <c r="F178" s="139">
        <v>-489.20000000000005</v>
      </c>
      <c r="G178" s="139">
        <v>-62992.729999999996</v>
      </c>
      <c r="H178" s="139">
        <v>-77068.759999999995</v>
      </c>
      <c r="I178" s="139">
        <v>-166716.1</v>
      </c>
      <c r="J178" s="142">
        <v>-170045.91999999998</v>
      </c>
      <c r="K178" s="142">
        <v>-222386.675184855</v>
      </c>
      <c r="L178" s="142">
        <v>-416407.04000000004</v>
      </c>
      <c r="M178" s="142">
        <v>-40310.080000000002</v>
      </c>
      <c r="N178" s="139"/>
      <c r="O178" s="17">
        <v>-1285663.1451848552</v>
      </c>
      <c r="P178" s="25"/>
      <c r="Q178" s="23">
        <v>383597</v>
      </c>
      <c r="R178" s="61">
        <v>6571.2323263864964</v>
      </c>
      <c r="S178" s="139">
        <v>880.56</v>
      </c>
      <c r="T178" s="139">
        <v>33317.421572814739</v>
      </c>
      <c r="U178" s="17">
        <v>424366.21389920125</v>
      </c>
      <c r="V178" s="25"/>
      <c r="W178" s="137">
        <v>-861296.93128565396</v>
      </c>
      <c r="X178" s="257"/>
      <c r="Y178" s="324">
        <v>9784</v>
      </c>
      <c r="Z178" s="257"/>
    </row>
    <row r="179" spans="1:26" s="258" customFormat="1" x14ac:dyDescent="0.25">
      <c r="A179" s="26">
        <v>543</v>
      </c>
      <c r="B179" s="26" t="s">
        <v>645</v>
      </c>
      <c r="C179" s="139">
        <v>-311027.84999999998</v>
      </c>
      <c r="D179" s="139">
        <v>-77650.3</v>
      </c>
      <c r="E179" s="139">
        <v>-174926.49999999997</v>
      </c>
      <c r="F179" s="139">
        <v>-2133.25</v>
      </c>
      <c r="G179" s="139">
        <v>-266023.28999999998</v>
      </c>
      <c r="H179" s="139">
        <v>-325467.48</v>
      </c>
      <c r="I179" s="139">
        <v>-704055.29999999993</v>
      </c>
      <c r="J179" s="142">
        <v>-741517.7</v>
      </c>
      <c r="K179" s="142">
        <v>-1916082.3651548552</v>
      </c>
      <c r="L179" s="142">
        <v>-1815822.4000000001</v>
      </c>
      <c r="M179" s="142">
        <v>-175779.80000000002</v>
      </c>
      <c r="N179" s="139"/>
      <c r="O179" s="17">
        <v>-6510486.2351548551</v>
      </c>
      <c r="P179" s="25"/>
      <c r="Q179" s="23">
        <v>244629</v>
      </c>
      <c r="R179" s="61">
        <v>-528898.4591088146</v>
      </c>
      <c r="S179" s="139">
        <v>3839.85</v>
      </c>
      <c r="T179" s="139">
        <v>-98782.329458465392</v>
      </c>
      <c r="U179" s="17">
        <v>-379211.93856728001</v>
      </c>
      <c r="V179" s="25"/>
      <c r="W179" s="137">
        <v>-6889698.1737221349</v>
      </c>
      <c r="X179" s="257"/>
      <c r="Y179" s="257">
        <v>42665</v>
      </c>
      <c r="Z179" s="257"/>
    </row>
    <row r="180" spans="1:26" s="258" customFormat="1" x14ac:dyDescent="0.25">
      <c r="A180" s="26">
        <v>545</v>
      </c>
      <c r="B180" s="26" t="s">
        <v>646</v>
      </c>
      <c r="C180" s="139">
        <v>-69043.59</v>
      </c>
      <c r="D180" s="139">
        <v>-17237.22</v>
      </c>
      <c r="E180" s="139">
        <v>-38831.1</v>
      </c>
      <c r="F180" s="139">
        <v>-473.55</v>
      </c>
      <c r="G180" s="139">
        <v>-59989.17</v>
      </c>
      <c r="H180" s="139">
        <v>-73394.039999999994</v>
      </c>
      <c r="I180" s="139">
        <v>-158766.9</v>
      </c>
      <c r="J180" s="142">
        <v>-164605.97999999998</v>
      </c>
      <c r="K180" s="142">
        <v>-79954.537268323824</v>
      </c>
      <c r="L180" s="142">
        <v>-403085.76</v>
      </c>
      <c r="M180" s="142">
        <v>-39020.520000000004</v>
      </c>
      <c r="N180" s="139"/>
      <c r="O180" s="17">
        <v>-1104402.3672683239</v>
      </c>
      <c r="P180" s="25"/>
      <c r="Q180" s="23">
        <v>-230722</v>
      </c>
      <c r="R180" s="61">
        <v>236161.79568575323</v>
      </c>
      <c r="S180" s="139">
        <v>852.39</v>
      </c>
      <c r="T180" s="139">
        <v>-78489.996879872022</v>
      </c>
      <c r="U180" s="17">
        <v>-72197.811194118796</v>
      </c>
      <c r="V180" s="25"/>
      <c r="W180" s="137">
        <v>-1176600.1784624427</v>
      </c>
      <c r="X180" s="257"/>
      <c r="Y180" s="257">
        <v>9471</v>
      </c>
      <c r="Z180" s="257"/>
    </row>
    <row r="181" spans="1:26" s="258" customFormat="1" x14ac:dyDescent="0.25">
      <c r="A181" s="26">
        <v>560</v>
      </c>
      <c r="B181" s="26" t="s">
        <v>647</v>
      </c>
      <c r="C181" s="139">
        <v>-117303.39</v>
      </c>
      <c r="D181" s="139">
        <v>-29285.620000000003</v>
      </c>
      <c r="E181" s="139">
        <v>-65973.099999999991</v>
      </c>
      <c r="F181" s="139">
        <v>-804.55000000000007</v>
      </c>
      <c r="G181" s="139">
        <v>-102354.51</v>
      </c>
      <c r="H181" s="139">
        <v>-125226.12</v>
      </c>
      <c r="I181" s="139">
        <v>-270890.7</v>
      </c>
      <c r="J181" s="142">
        <v>-279661.57999999996</v>
      </c>
      <c r="K181" s="142">
        <v>-735739.99723901553</v>
      </c>
      <c r="L181" s="142">
        <v>-684832.96000000008</v>
      </c>
      <c r="M181" s="142">
        <v>-66294.92</v>
      </c>
      <c r="N181" s="139"/>
      <c r="O181" s="17">
        <v>-2478367.4472390153</v>
      </c>
      <c r="P181" s="25"/>
      <c r="Q181" s="23">
        <v>-142897</v>
      </c>
      <c r="R181" s="61">
        <v>195649.91878824774</v>
      </c>
      <c r="S181" s="139">
        <v>1448.19</v>
      </c>
      <c r="T181" s="139">
        <v>69151.488714906445</v>
      </c>
      <c r="U181" s="17">
        <v>123352.59750315419</v>
      </c>
      <c r="V181" s="25"/>
      <c r="W181" s="137">
        <v>-2355014.8497358612</v>
      </c>
      <c r="X181" s="257"/>
      <c r="Y181" s="257">
        <v>16091</v>
      </c>
      <c r="Z181" s="257"/>
    </row>
    <row r="182" spans="1:26" s="258" customFormat="1" x14ac:dyDescent="0.25">
      <c r="A182" s="26">
        <v>561</v>
      </c>
      <c r="B182" s="26" t="s">
        <v>648</v>
      </c>
      <c r="C182" s="139">
        <v>-9943.56</v>
      </c>
      <c r="D182" s="139">
        <v>-2482.48</v>
      </c>
      <c r="E182" s="139">
        <v>-5592.4</v>
      </c>
      <c r="F182" s="139">
        <v>-68.2</v>
      </c>
      <c r="G182" s="139">
        <v>-8720.42</v>
      </c>
      <c r="H182" s="139">
        <v>-10669.039999999999</v>
      </c>
      <c r="I182" s="139">
        <v>-23079.399999999998</v>
      </c>
      <c r="J182" s="142">
        <v>-23706.32</v>
      </c>
      <c r="K182" s="142">
        <v>-728.19311795524118</v>
      </c>
      <c r="L182" s="142">
        <v>-58051.840000000004</v>
      </c>
      <c r="M182" s="142">
        <v>-5619.68</v>
      </c>
      <c r="N182" s="139"/>
      <c r="O182" s="17">
        <v>-148661.53311795523</v>
      </c>
      <c r="P182" s="25"/>
      <c r="Q182" s="23">
        <v>-16189</v>
      </c>
      <c r="R182" s="61">
        <v>69611.577950161416</v>
      </c>
      <c r="S182" s="139">
        <v>122.75999999999999</v>
      </c>
      <c r="T182" s="139">
        <v>-7089.8736280831226</v>
      </c>
      <c r="U182" s="17">
        <v>46455.464322078296</v>
      </c>
      <c r="V182" s="25"/>
      <c r="W182" s="137">
        <v>-102206.06879587693</v>
      </c>
      <c r="X182" s="257"/>
      <c r="Y182" s="257">
        <v>1364</v>
      </c>
      <c r="Z182" s="257"/>
    </row>
    <row r="183" spans="1:26" s="258" customFormat="1" x14ac:dyDescent="0.25">
      <c r="A183" s="26">
        <v>562</v>
      </c>
      <c r="B183" s="26" t="s">
        <v>649</v>
      </c>
      <c r="C183" s="139">
        <v>-67221.09</v>
      </c>
      <c r="D183" s="139">
        <v>-16782.22</v>
      </c>
      <c r="E183" s="139">
        <v>-37806.1</v>
      </c>
      <c r="F183" s="139">
        <v>-461.05</v>
      </c>
      <c r="G183" s="139">
        <v>-58588.35</v>
      </c>
      <c r="H183" s="139">
        <v>-71680.2</v>
      </c>
      <c r="I183" s="139">
        <v>-155059.5</v>
      </c>
      <c r="J183" s="142">
        <v>-160260.97999999998</v>
      </c>
      <c r="K183" s="142">
        <v>-230725.0871676149</v>
      </c>
      <c r="L183" s="142">
        <v>-392445.76</v>
      </c>
      <c r="M183" s="142">
        <v>-37990.520000000004</v>
      </c>
      <c r="N183" s="139"/>
      <c r="O183" s="17">
        <v>-1229020.8571676149</v>
      </c>
      <c r="P183" s="25"/>
      <c r="Q183" s="23">
        <v>126949</v>
      </c>
      <c r="R183" s="61">
        <v>-13207.785282626748</v>
      </c>
      <c r="S183" s="139">
        <v>829.89</v>
      </c>
      <c r="T183" s="139">
        <v>46504.378485292531</v>
      </c>
      <c r="U183" s="17">
        <v>161075.48320266578</v>
      </c>
      <c r="V183" s="25"/>
      <c r="W183" s="137">
        <v>-1067945.373964949</v>
      </c>
      <c r="X183" s="257"/>
      <c r="Y183" s="257">
        <v>9221</v>
      </c>
      <c r="Z183" s="257"/>
    </row>
    <row r="184" spans="1:26" s="258" customFormat="1" x14ac:dyDescent="0.25">
      <c r="A184" s="26">
        <v>563</v>
      </c>
      <c r="B184" s="26" t="s">
        <v>650</v>
      </c>
      <c r="C184" s="139">
        <v>-54164.7</v>
      </c>
      <c r="D184" s="139">
        <v>-13522.6</v>
      </c>
      <c r="E184" s="139">
        <v>-30462.999999999996</v>
      </c>
      <c r="F184" s="139">
        <v>-371.5</v>
      </c>
      <c r="G184" s="139">
        <v>-47148.32</v>
      </c>
      <c r="H184" s="139">
        <v>-57683.839999999997</v>
      </c>
      <c r="I184" s="139">
        <v>-124782.39999999999</v>
      </c>
      <c r="J184" s="142">
        <v>-129133.4</v>
      </c>
      <c r="K184" s="142">
        <v>-211063.15737009884</v>
      </c>
      <c r="L184" s="142">
        <v>-316220.79999999999</v>
      </c>
      <c r="M184" s="142">
        <v>-30611.600000000002</v>
      </c>
      <c r="N184" s="139"/>
      <c r="O184" s="17">
        <v>-1015165.3173700989</v>
      </c>
      <c r="P184" s="25"/>
      <c r="Q184" s="23">
        <v>-80932</v>
      </c>
      <c r="R184" s="61">
        <v>-140909.5184260942</v>
      </c>
      <c r="S184" s="139">
        <v>668.69999999999993</v>
      </c>
      <c r="T184" s="139">
        <v>67556.73214079102</v>
      </c>
      <c r="U184" s="17">
        <v>-153616.08628530317</v>
      </c>
      <c r="V184" s="25"/>
      <c r="W184" s="137">
        <v>-1168781.4036554021</v>
      </c>
      <c r="X184" s="257"/>
      <c r="Y184" s="257">
        <v>7430</v>
      </c>
      <c r="Z184" s="257"/>
    </row>
    <row r="185" spans="1:26" s="258" customFormat="1" x14ac:dyDescent="0.25">
      <c r="A185" s="26">
        <v>564</v>
      </c>
      <c r="B185" s="26" t="s">
        <v>651</v>
      </c>
      <c r="C185" s="139">
        <v>-1484003.43</v>
      </c>
      <c r="D185" s="139">
        <v>-370491.94</v>
      </c>
      <c r="E185" s="139">
        <v>-834624.7</v>
      </c>
      <c r="F185" s="139">
        <v>-10178.35</v>
      </c>
      <c r="G185" s="139">
        <v>-1273421.0999999999</v>
      </c>
      <c r="H185" s="139">
        <v>-1557973.2</v>
      </c>
      <c r="I185" s="139">
        <v>-3370227</v>
      </c>
      <c r="J185" s="142">
        <v>-3537994.46</v>
      </c>
      <c r="K185" s="142">
        <v>-13145795.114678552</v>
      </c>
      <c r="L185" s="142">
        <v>-8663811.5199999996</v>
      </c>
      <c r="M185" s="142">
        <v>-838696.04</v>
      </c>
      <c r="N185" s="139"/>
      <c r="O185" s="17">
        <v>-35087216.854678549</v>
      </c>
      <c r="P185" s="25"/>
      <c r="Q185" s="23">
        <v>2164676</v>
      </c>
      <c r="R185" s="61">
        <v>-1916537.5778492149</v>
      </c>
      <c r="S185" s="139">
        <v>18321.03</v>
      </c>
      <c r="T185" s="139">
        <v>1925239.6799779816</v>
      </c>
      <c r="U185" s="17">
        <v>2191699.1321287667</v>
      </c>
      <c r="V185" s="25"/>
      <c r="W185" s="137">
        <v>-32895517.722549781</v>
      </c>
      <c r="X185" s="257"/>
      <c r="Y185" s="257">
        <v>203567</v>
      </c>
      <c r="Z185" s="257"/>
    </row>
    <row r="186" spans="1:26" s="258" customFormat="1" x14ac:dyDescent="0.25">
      <c r="A186" s="26">
        <v>576</v>
      </c>
      <c r="B186" s="26" t="s">
        <v>652</v>
      </c>
      <c r="C186" s="139">
        <v>-21600.27</v>
      </c>
      <c r="D186" s="139">
        <v>-5392.66</v>
      </c>
      <c r="E186" s="139">
        <v>-12148.3</v>
      </c>
      <c r="F186" s="139">
        <v>-148.15</v>
      </c>
      <c r="G186" s="139">
        <v>-19100.37</v>
      </c>
      <c r="H186" s="139">
        <v>-23368.44</v>
      </c>
      <c r="I186" s="139">
        <v>-50550.9</v>
      </c>
      <c r="J186" s="142">
        <v>-51496.939999999995</v>
      </c>
      <c r="K186" s="142">
        <v>-107004.92057979363</v>
      </c>
      <c r="L186" s="142">
        <v>-126105.28000000001</v>
      </c>
      <c r="M186" s="142">
        <v>-12207.56</v>
      </c>
      <c r="N186" s="139"/>
      <c r="O186" s="17">
        <v>-429123.79057979368</v>
      </c>
      <c r="P186" s="25"/>
      <c r="Q186" s="23">
        <v>39631</v>
      </c>
      <c r="R186" s="61">
        <v>31367.59674635902</v>
      </c>
      <c r="S186" s="139">
        <v>266.67</v>
      </c>
      <c r="T186" s="139">
        <v>-23863.047361158522</v>
      </c>
      <c r="U186" s="17">
        <v>47402.2193852005</v>
      </c>
      <c r="V186" s="25"/>
      <c r="W186" s="137">
        <v>-381721.57119459321</v>
      </c>
      <c r="X186" s="257"/>
      <c r="Y186" s="257">
        <v>2963</v>
      </c>
      <c r="Z186" s="257"/>
    </row>
    <row r="187" spans="1:26" s="258" customFormat="1" x14ac:dyDescent="0.25">
      <c r="A187" s="26">
        <v>577</v>
      </c>
      <c r="B187" s="26" t="s">
        <v>653</v>
      </c>
      <c r="C187" s="139">
        <v>-78965.279999999999</v>
      </c>
      <c r="D187" s="139">
        <v>-19714.240000000002</v>
      </c>
      <c r="E187" s="139">
        <v>-44411.199999999997</v>
      </c>
      <c r="F187" s="139">
        <v>-541.6</v>
      </c>
      <c r="G187" s="139">
        <v>-67706.3</v>
      </c>
      <c r="H187" s="139">
        <v>-82835.599999999991</v>
      </c>
      <c r="I187" s="139">
        <v>-179191</v>
      </c>
      <c r="J187" s="142">
        <v>-188260.16</v>
      </c>
      <c r="K187" s="142">
        <v>-588731.09081526962</v>
      </c>
      <c r="L187" s="142">
        <v>-461009.92000000004</v>
      </c>
      <c r="M187" s="142">
        <v>-44627.840000000004</v>
      </c>
      <c r="N187" s="139"/>
      <c r="O187" s="17">
        <v>-1755994.2308152698</v>
      </c>
      <c r="P187" s="25"/>
      <c r="Q187" s="23">
        <v>-100689</v>
      </c>
      <c r="R187" s="61">
        <v>95634.594176823273</v>
      </c>
      <c r="S187" s="139">
        <v>974.88</v>
      </c>
      <c r="T187" s="139">
        <v>-4644.1770591166569</v>
      </c>
      <c r="U187" s="17">
        <v>-8723.7028822933826</v>
      </c>
      <c r="V187" s="25"/>
      <c r="W187" s="137">
        <v>-1764717.9336975631</v>
      </c>
      <c r="X187" s="257"/>
      <c r="Y187" s="257">
        <v>10832</v>
      </c>
      <c r="Z187" s="257"/>
    </row>
    <row r="188" spans="1:26" s="258" customFormat="1" x14ac:dyDescent="0.25">
      <c r="A188" s="26">
        <v>578</v>
      </c>
      <c r="B188" s="26" t="s">
        <v>654</v>
      </c>
      <c r="C188" s="139">
        <v>-24319.439999999999</v>
      </c>
      <c r="D188" s="139">
        <v>-6071.52</v>
      </c>
      <c r="E188" s="139">
        <v>-13677.599999999999</v>
      </c>
      <c r="F188" s="139">
        <v>-166.8</v>
      </c>
      <c r="G188" s="139">
        <v>-21674.85</v>
      </c>
      <c r="H188" s="139">
        <v>-26518.2</v>
      </c>
      <c r="I188" s="139">
        <v>-57364.5</v>
      </c>
      <c r="J188" s="142">
        <v>-57979.68</v>
      </c>
      <c r="K188" s="142">
        <v>-165218.83729590214</v>
      </c>
      <c r="L188" s="142">
        <v>-141980.16</v>
      </c>
      <c r="M188" s="142">
        <v>-13744.32</v>
      </c>
      <c r="N188" s="139"/>
      <c r="O188" s="17">
        <v>-528715.90729590203</v>
      </c>
      <c r="P188" s="25"/>
      <c r="Q188" s="23">
        <v>118187</v>
      </c>
      <c r="R188" s="61">
        <v>99190.472138054669</v>
      </c>
      <c r="S188" s="139">
        <v>300.24</v>
      </c>
      <c r="T188" s="139">
        <v>-12189.717954790236</v>
      </c>
      <c r="U188" s="17">
        <v>205487.99418326441</v>
      </c>
      <c r="V188" s="25"/>
      <c r="W188" s="137">
        <v>-323227.91311263759</v>
      </c>
      <c r="X188" s="257"/>
      <c r="Y188" s="257">
        <v>3336</v>
      </c>
      <c r="Z188" s="257"/>
    </row>
    <row r="189" spans="1:26" s="258" customFormat="1" x14ac:dyDescent="0.25">
      <c r="A189" s="26">
        <v>580</v>
      </c>
      <c r="B189" s="26" t="s">
        <v>655</v>
      </c>
      <c r="C189" s="139">
        <v>-35298.18</v>
      </c>
      <c r="D189" s="139">
        <v>-8812.44</v>
      </c>
      <c r="E189" s="139">
        <v>-19852.199999999997</v>
      </c>
      <c r="F189" s="139">
        <v>-242.10000000000002</v>
      </c>
      <c r="G189" s="139">
        <v>-31354.39</v>
      </c>
      <c r="H189" s="139">
        <v>-38360.68</v>
      </c>
      <c r="I189" s="139">
        <v>-82982.3</v>
      </c>
      <c r="J189" s="142">
        <v>-84153.959999999992</v>
      </c>
      <c r="K189" s="142">
        <v>-166014.08637485027</v>
      </c>
      <c r="L189" s="142">
        <v>-206075.52000000002</v>
      </c>
      <c r="M189" s="142">
        <v>-19949.04</v>
      </c>
      <c r="N189" s="139"/>
      <c r="O189" s="17">
        <v>-693094.8963748503</v>
      </c>
      <c r="P189" s="25"/>
      <c r="Q189" s="23">
        <v>404678</v>
      </c>
      <c r="R189" s="61">
        <v>111271.02164894715</v>
      </c>
      <c r="S189" s="139">
        <v>435.78</v>
      </c>
      <c r="T189" s="139">
        <v>23530.1719960954</v>
      </c>
      <c r="U189" s="17">
        <v>539914.97364504263</v>
      </c>
      <c r="V189" s="25"/>
      <c r="W189" s="137">
        <v>-153179.92272980767</v>
      </c>
      <c r="X189" s="257"/>
      <c r="Y189" s="257">
        <v>4842</v>
      </c>
      <c r="Z189" s="257"/>
    </row>
    <row r="190" spans="1:26" s="258" customFormat="1" x14ac:dyDescent="0.25">
      <c r="A190" s="26">
        <v>581</v>
      </c>
      <c r="B190" s="26" t="s">
        <v>656</v>
      </c>
      <c r="C190" s="139">
        <v>-47159.01</v>
      </c>
      <c r="D190" s="139">
        <v>-11773.58</v>
      </c>
      <c r="E190" s="139">
        <v>-26522.899999999998</v>
      </c>
      <c r="F190" s="139">
        <v>-323.45000000000005</v>
      </c>
      <c r="G190" s="139">
        <v>-41406.219999999994</v>
      </c>
      <c r="H190" s="139">
        <v>-50658.64</v>
      </c>
      <c r="I190" s="139">
        <v>-109585.4</v>
      </c>
      <c r="J190" s="142">
        <v>-112431.21999999999</v>
      </c>
      <c r="K190" s="142">
        <v>-205794.49325108543</v>
      </c>
      <c r="L190" s="142">
        <v>-275320.64</v>
      </c>
      <c r="M190" s="142">
        <v>-26652.280000000002</v>
      </c>
      <c r="N190" s="139"/>
      <c r="O190" s="17">
        <v>-907627.83325108537</v>
      </c>
      <c r="P190" s="25"/>
      <c r="Q190" s="23">
        <v>77466</v>
      </c>
      <c r="R190" s="61">
        <v>-46909.599780224264</v>
      </c>
      <c r="S190" s="139">
        <v>582.20999999999992</v>
      </c>
      <c r="T190" s="139">
        <v>-29802.368370231685</v>
      </c>
      <c r="U190" s="17">
        <v>1336.2418495440506</v>
      </c>
      <c r="V190" s="25"/>
      <c r="W190" s="137">
        <v>-906291.59140154137</v>
      </c>
      <c r="X190" s="257"/>
      <c r="Y190" s="257">
        <v>6469</v>
      </c>
      <c r="Z190" s="257"/>
    </row>
    <row r="191" spans="1:26" s="258" customFormat="1" x14ac:dyDescent="0.25">
      <c r="A191" s="26">
        <v>583</v>
      </c>
      <c r="B191" s="26" t="s">
        <v>657</v>
      </c>
      <c r="C191" s="139">
        <v>-6954.66</v>
      </c>
      <c r="D191" s="139">
        <v>-1736.28</v>
      </c>
      <c r="E191" s="139">
        <v>-3911.3999999999996</v>
      </c>
      <c r="F191" s="139">
        <v>-47.7</v>
      </c>
      <c r="G191" s="139">
        <v>-6044.98</v>
      </c>
      <c r="H191" s="139">
        <v>-7395.7599999999993</v>
      </c>
      <c r="I191" s="139">
        <v>-15998.599999999999</v>
      </c>
      <c r="J191" s="142">
        <v>-16580.52</v>
      </c>
      <c r="K191" s="142">
        <v>-5165.432565668707</v>
      </c>
      <c r="L191" s="142">
        <v>-40602.240000000005</v>
      </c>
      <c r="M191" s="142">
        <v>-3930.48</v>
      </c>
      <c r="N191" s="139"/>
      <c r="O191" s="17">
        <v>-108368.0525656687</v>
      </c>
      <c r="P191" s="25"/>
      <c r="Q191" s="23">
        <v>86897</v>
      </c>
      <c r="R191" s="61">
        <v>326846.61793812085</v>
      </c>
      <c r="S191" s="139">
        <v>85.86</v>
      </c>
      <c r="T191" s="139">
        <v>11358.241047211521</v>
      </c>
      <c r="U191" s="17">
        <v>425187.71898533235</v>
      </c>
      <c r="V191" s="25"/>
      <c r="W191" s="137">
        <v>316819.66641966364</v>
      </c>
      <c r="X191" s="257"/>
      <c r="Y191" s="257">
        <v>954</v>
      </c>
      <c r="Z191" s="257"/>
    </row>
    <row r="192" spans="1:26" s="258" customFormat="1" x14ac:dyDescent="0.25">
      <c r="A192" s="26">
        <v>584</v>
      </c>
      <c r="B192" s="26" t="s">
        <v>658</v>
      </c>
      <c r="C192" s="139">
        <v>-20594.25</v>
      </c>
      <c r="D192" s="139">
        <v>-5141.5</v>
      </c>
      <c r="E192" s="139">
        <v>-11582.499999999998</v>
      </c>
      <c r="F192" s="139">
        <v>-141.25</v>
      </c>
      <c r="G192" s="139">
        <v>-18046.599999999999</v>
      </c>
      <c r="H192" s="139">
        <v>-22079.200000000001</v>
      </c>
      <c r="I192" s="139">
        <v>-47762</v>
      </c>
      <c r="J192" s="142">
        <v>-49098.5</v>
      </c>
      <c r="K192" s="142">
        <v>1560.4269887401751</v>
      </c>
      <c r="L192" s="142">
        <v>-120232</v>
      </c>
      <c r="M192" s="142">
        <v>-11639</v>
      </c>
      <c r="N192" s="139"/>
      <c r="O192" s="17">
        <v>-304756.37301125983</v>
      </c>
      <c r="P192" s="25"/>
      <c r="Q192" s="23">
        <v>25831</v>
      </c>
      <c r="R192" s="61">
        <v>40403.319639196619</v>
      </c>
      <c r="S192" s="139">
        <v>254.25</v>
      </c>
      <c r="T192" s="139">
        <v>201.83464368777641</v>
      </c>
      <c r="U192" s="17">
        <v>66690.404282884396</v>
      </c>
      <c r="V192" s="25"/>
      <c r="W192" s="137">
        <v>-238065.96872837545</v>
      </c>
      <c r="X192" s="257"/>
      <c r="Y192" s="257">
        <v>2825</v>
      </c>
      <c r="Z192" s="257"/>
    </row>
    <row r="193" spans="1:26" s="258" customFormat="1" x14ac:dyDescent="0.25">
      <c r="A193" s="26">
        <v>588</v>
      </c>
      <c r="B193" s="26" t="s">
        <v>659</v>
      </c>
      <c r="C193" s="139">
        <v>-12487.77</v>
      </c>
      <c r="D193" s="139">
        <v>-3117.6600000000003</v>
      </c>
      <c r="E193" s="139">
        <v>-7023.2999999999993</v>
      </c>
      <c r="F193" s="139">
        <v>-85.65</v>
      </c>
      <c r="G193" s="139">
        <v>-10973.09</v>
      </c>
      <c r="H193" s="139">
        <v>-13425.08</v>
      </c>
      <c r="I193" s="139">
        <v>-29041.3</v>
      </c>
      <c r="J193" s="142">
        <v>-29771.94</v>
      </c>
      <c r="K193" s="142">
        <v>-37968.780301645122</v>
      </c>
      <c r="L193" s="142">
        <v>-72905.279999999999</v>
      </c>
      <c r="M193" s="142">
        <v>-7057.56</v>
      </c>
      <c r="N193" s="139"/>
      <c r="O193" s="17">
        <v>-223857.41030164514</v>
      </c>
      <c r="P193" s="25"/>
      <c r="Q193" s="23">
        <v>-43711</v>
      </c>
      <c r="R193" s="61">
        <v>63048.20871804934</v>
      </c>
      <c r="S193" s="139">
        <v>154.16999999999999</v>
      </c>
      <c r="T193" s="139">
        <v>-3862.5930684434243</v>
      </c>
      <c r="U193" s="17">
        <v>15628.785649605914</v>
      </c>
      <c r="V193" s="25"/>
      <c r="W193" s="137">
        <v>-208228.62465203923</v>
      </c>
      <c r="X193" s="257"/>
      <c r="Y193" s="257">
        <v>1713</v>
      </c>
      <c r="Z193" s="257"/>
    </row>
    <row r="194" spans="1:26" s="258" customFormat="1" x14ac:dyDescent="0.25">
      <c r="A194" s="26">
        <v>592</v>
      </c>
      <c r="B194" s="26" t="s">
        <v>660</v>
      </c>
      <c r="C194" s="139">
        <v>-28431</v>
      </c>
      <c r="D194" s="139">
        <v>-7098</v>
      </c>
      <c r="E194" s="139">
        <v>-15989.999999999998</v>
      </c>
      <c r="F194" s="139">
        <v>-195</v>
      </c>
      <c r="G194" s="139">
        <v>-24735.199999999997</v>
      </c>
      <c r="H194" s="139">
        <v>-30262.399999999998</v>
      </c>
      <c r="I194" s="139">
        <v>-65464</v>
      </c>
      <c r="J194" s="142">
        <v>-67782</v>
      </c>
      <c r="K194" s="142">
        <v>-88869.33662158472</v>
      </c>
      <c r="L194" s="142">
        <v>-165984</v>
      </c>
      <c r="M194" s="142">
        <v>-16068</v>
      </c>
      <c r="N194" s="139"/>
      <c r="O194" s="17">
        <v>-510878.9366215847</v>
      </c>
      <c r="P194" s="25"/>
      <c r="Q194" s="23">
        <v>123623</v>
      </c>
      <c r="R194" s="61">
        <v>36948.840584326535</v>
      </c>
      <c r="S194" s="139">
        <v>351</v>
      </c>
      <c r="T194" s="139">
        <v>10784.547024344334</v>
      </c>
      <c r="U194" s="17">
        <v>171707.38760867086</v>
      </c>
      <c r="V194" s="25"/>
      <c r="W194" s="137">
        <v>-339171.54901291383</v>
      </c>
      <c r="X194" s="257"/>
      <c r="Y194" s="257">
        <v>3900</v>
      </c>
      <c r="Z194" s="257"/>
    </row>
    <row r="195" spans="1:26" s="258" customFormat="1" x14ac:dyDescent="0.25">
      <c r="A195" s="26">
        <v>593</v>
      </c>
      <c r="B195" s="26" t="s">
        <v>661</v>
      </c>
      <c r="C195" s="139">
        <v>-130731.57</v>
      </c>
      <c r="D195" s="139">
        <v>-32638.06</v>
      </c>
      <c r="E195" s="139">
        <v>-73525.299999999988</v>
      </c>
      <c r="F195" s="139">
        <v>-896.65000000000009</v>
      </c>
      <c r="G195" s="139">
        <v>-114968.2</v>
      </c>
      <c r="H195" s="139">
        <v>-140658.4</v>
      </c>
      <c r="I195" s="139">
        <v>-304274</v>
      </c>
      <c r="J195" s="142">
        <v>-311675.53999999998</v>
      </c>
      <c r="K195" s="142">
        <v>-1124621.9273237363</v>
      </c>
      <c r="L195" s="142">
        <v>-763228.4800000001</v>
      </c>
      <c r="M195" s="142">
        <v>-73883.960000000006</v>
      </c>
      <c r="N195" s="139"/>
      <c r="O195" s="17">
        <v>-3071102.0873237359</v>
      </c>
      <c r="P195" s="25"/>
      <c r="Q195" s="23">
        <v>-13406</v>
      </c>
      <c r="R195" s="61">
        <v>-146001.90130151063</v>
      </c>
      <c r="S195" s="139">
        <v>1613.97</v>
      </c>
      <c r="T195" s="139">
        <v>-47434.341976993484</v>
      </c>
      <c r="U195" s="17">
        <v>-205228.27327850412</v>
      </c>
      <c r="V195" s="25"/>
      <c r="W195" s="137">
        <v>-3276330.3606022401</v>
      </c>
      <c r="X195" s="257"/>
      <c r="Y195" s="257">
        <v>17933</v>
      </c>
      <c r="Z195" s="257"/>
    </row>
    <row r="196" spans="1:26" s="258" customFormat="1" x14ac:dyDescent="0.25">
      <c r="A196" s="26">
        <v>595</v>
      </c>
      <c r="B196" s="26" t="s">
        <v>662</v>
      </c>
      <c r="C196" s="139">
        <v>-32790.42</v>
      </c>
      <c r="D196" s="139">
        <v>-8186.3600000000006</v>
      </c>
      <c r="E196" s="139">
        <v>-18441.8</v>
      </c>
      <c r="F196" s="139">
        <v>-224.9</v>
      </c>
      <c r="G196" s="139">
        <v>-29177.439999999999</v>
      </c>
      <c r="H196" s="139">
        <v>-35697.279999999999</v>
      </c>
      <c r="I196" s="139">
        <v>-77220.800000000003</v>
      </c>
      <c r="J196" s="142">
        <v>-78175.239999999991</v>
      </c>
      <c r="K196" s="142">
        <v>-150838.72545560359</v>
      </c>
      <c r="L196" s="142">
        <v>-191434.88</v>
      </c>
      <c r="M196" s="142">
        <v>-18531.760000000002</v>
      </c>
      <c r="N196" s="139"/>
      <c r="O196" s="17">
        <v>-640719.60545560357</v>
      </c>
      <c r="P196" s="25"/>
      <c r="Q196" s="23">
        <v>17169</v>
      </c>
      <c r="R196" s="61">
        <v>172400.20626162738</v>
      </c>
      <c r="S196" s="139">
        <v>404.82</v>
      </c>
      <c r="T196" s="139">
        <v>-6665.7891295362133</v>
      </c>
      <c r="U196" s="17">
        <v>183308.23713209116</v>
      </c>
      <c r="V196" s="25"/>
      <c r="W196" s="137">
        <v>-457411.36832351238</v>
      </c>
      <c r="X196" s="257"/>
      <c r="Y196" s="257">
        <v>4498</v>
      </c>
      <c r="Z196" s="257"/>
    </row>
    <row r="197" spans="1:26" s="258" customFormat="1" x14ac:dyDescent="0.25">
      <c r="A197" s="26">
        <v>598</v>
      </c>
      <c r="B197" s="26" t="s">
        <v>663</v>
      </c>
      <c r="C197" s="139">
        <v>-140536.62</v>
      </c>
      <c r="D197" s="139">
        <v>-35085.96</v>
      </c>
      <c r="E197" s="139">
        <v>-79039.799999999988</v>
      </c>
      <c r="F197" s="139">
        <v>-963.90000000000009</v>
      </c>
      <c r="G197" s="139">
        <v>-122281.48999999999</v>
      </c>
      <c r="H197" s="139">
        <v>-149605.88</v>
      </c>
      <c r="I197" s="139">
        <v>-323629.3</v>
      </c>
      <c r="J197" s="142">
        <v>-335051.63999999996</v>
      </c>
      <c r="K197" s="142">
        <v>-875163.48571943305</v>
      </c>
      <c r="L197" s="142">
        <v>-820471.68</v>
      </c>
      <c r="M197" s="142">
        <v>-79425.36</v>
      </c>
      <c r="N197" s="139"/>
      <c r="O197" s="17">
        <v>-2961255.1157194329</v>
      </c>
      <c r="P197" s="25"/>
      <c r="Q197" s="23">
        <v>55415</v>
      </c>
      <c r="R197" s="61">
        <v>-237921.06673301756</v>
      </c>
      <c r="S197" s="139">
        <v>1735.02</v>
      </c>
      <c r="T197" s="139">
        <v>-72742.85898174977</v>
      </c>
      <c r="U197" s="17">
        <v>-253513.90571476734</v>
      </c>
      <c r="V197" s="25"/>
      <c r="W197" s="137">
        <v>-3214769.0214342005</v>
      </c>
      <c r="X197" s="257"/>
      <c r="Y197" s="257">
        <v>19278</v>
      </c>
      <c r="Z197" s="257"/>
    </row>
    <row r="198" spans="1:26" s="258" customFormat="1" x14ac:dyDescent="0.25">
      <c r="A198" s="26">
        <v>599</v>
      </c>
      <c r="B198" s="26" t="s">
        <v>199</v>
      </c>
      <c r="C198" s="139">
        <v>-80306.64</v>
      </c>
      <c r="D198" s="139">
        <v>-20049.12</v>
      </c>
      <c r="E198" s="139">
        <v>-45165.599999999999</v>
      </c>
      <c r="F198" s="139">
        <v>-550.80000000000007</v>
      </c>
      <c r="G198" s="139">
        <v>-69940.039999999994</v>
      </c>
      <c r="H198" s="139">
        <v>-85568.48</v>
      </c>
      <c r="I198" s="139">
        <v>-185102.8</v>
      </c>
      <c r="J198" s="142">
        <v>-191458.08</v>
      </c>
      <c r="K198" s="142">
        <v>-79085.646953769174</v>
      </c>
      <c r="L198" s="142">
        <v>-468840.96000000002</v>
      </c>
      <c r="M198" s="142">
        <v>-45385.919999999998</v>
      </c>
      <c r="N198" s="139"/>
      <c r="O198" s="17">
        <v>-1271454.086953769</v>
      </c>
      <c r="P198" s="25"/>
      <c r="Q198" s="23">
        <v>-119051</v>
      </c>
      <c r="R198" s="61">
        <v>228177.65468864888</v>
      </c>
      <c r="S198" s="139">
        <v>991.43999999999994</v>
      </c>
      <c r="T198" s="139">
        <v>-122802.64804682478</v>
      </c>
      <c r="U198" s="17">
        <v>-12684.553358175894</v>
      </c>
      <c r="V198" s="25"/>
      <c r="W198" s="137">
        <v>-1284138.6403119448</v>
      </c>
      <c r="X198" s="257"/>
      <c r="Y198" s="257">
        <v>11016</v>
      </c>
      <c r="Z198" s="257"/>
    </row>
    <row r="199" spans="1:26" s="258" customFormat="1" x14ac:dyDescent="0.25">
      <c r="A199" s="26">
        <v>601</v>
      </c>
      <c r="B199" s="26" t="s">
        <v>664</v>
      </c>
      <c r="C199" s="139">
        <v>-29546.37</v>
      </c>
      <c r="D199" s="139">
        <v>-7376.46</v>
      </c>
      <c r="E199" s="139">
        <v>-16617.3</v>
      </c>
      <c r="F199" s="139">
        <v>-202.65</v>
      </c>
      <c r="G199" s="139">
        <v>-26041.37</v>
      </c>
      <c r="H199" s="139">
        <v>-31860.44</v>
      </c>
      <c r="I199" s="139">
        <v>-68920.899999999994</v>
      </c>
      <c r="J199" s="142">
        <v>-70441.14</v>
      </c>
      <c r="K199" s="142">
        <v>-133605.04600687334</v>
      </c>
      <c r="L199" s="142">
        <v>-172495.68000000002</v>
      </c>
      <c r="M199" s="142">
        <v>-16698.36</v>
      </c>
      <c r="N199" s="139"/>
      <c r="O199" s="17">
        <v>-573805.71600687341</v>
      </c>
      <c r="P199" s="25"/>
      <c r="Q199" s="23">
        <v>151779</v>
      </c>
      <c r="R199" s="61">
        <v>-25694.288820859045</v>
      </c>
      <c r="S199" s="139">
        <v>364.77</v>
      </c>
      <c r="T199" s="139">
        <v>-12280.19243447551</v>
      </c>
      <c r="U199" s="17">
        <v>114169.28874466545</v>
      </c>
      <c r="V199" s="25"/>
      <c r="W199" s="137">
        <v>-459636.42726220796</v>
      </c>
      <c r="X199" s="257"/>
      <c r="Y199" s="257">
        <v>4053</v>
      </c>
      <c r="Z199" s="257"/>
    </row>
    <row r="200" spans="1:26" s="258" customFormat="1" x14ac:dyDescent="0.25">
      <c r="A200" s="26">
        <v>604</v>
      </c>
      <c r="B200" s="26" t="s">
        <v>665</v>
      </c>
      <c r="C200" s="139">
        <v>-141192.72</v>
      </c>
      <c r="D200" s="139">
        <v>-35249.760000000002</v>
      </c>
      <c r="E200" s="139">
        <v>-79408.799999999988</v>
      </c>
      <c r="F200" s="139">
        <v>-968.40000000000009</v>
      </c>
      <c r="G200" s="139">
        <v>-121385.46999999999</v>
      </c>
      <c r="H200" s="139">
        <v>-148509.63999999998</v>
      </c>
      <c r="I200" s="139">
        <v>-321257.89999999997</v>
      </c>
      <c r="J200" s="142">
        <v>-336615.83999999997</v>
      </c>
      <c r="K200" s="142">
        <v>-887034.55315103696</v>
      </c>
      <c r="L200" s="142">
        <v>-824302.08000000007</v>
      </c>
      <c r="M200" s="142">
        <v>-79796.160000000003</v>
      </c>
      <c r="N200" s="139"/>
      <c r="O200" s="17">
        <v>-2975721.3231510371</v>
      </c>
      <c r="P200" s="25"/>
      <c r="Q200" s="23">
        <v>147112</v>
      </c>
      <c r="R200" s="61">
        <v>-475239.0150869675</v>
      </c>
      <c r="S200" s="139">
        <v>1743.12</v>
      </c>
      <c r="T200" s="139">
        <v>26555.90911133503</v>
      </c>
      <c r="U200" s="17">
        <v>-299827.98597563244</v>
      </c>
      <c r="V200" s="25"/>
      <c r="W200" s="137">
        <v>-3275549.3091266695</v>
      </c>
      <c r="X200" s="257"/>
      <c r="Y200" s="257">
        <v>19368</v>
      </c>
      <c r="Z200" s="257"/>
    </row>
    <row r="201" spans="1:26" s="258" customFormat="1" x14ac:dyDescent="0.25">
      <c r="A201" s="26">
        <v>607</v>
      </c>
      <c r="B201" s="26" t="s">
        <v>666</v>
      </c>
      <c r="C201" s="139">
        <v>-31398.03</v>
      </c>
      <c r="D201" s="139">
        <v>-7838.7400000000007</v>
      </c>
      <c r="E201" s="139">
        <v>-17658.699999999997</v>
      </c>
      <c r="F201" s="139">
        <v>-215.35000000000002</v>
      </c>
      <c r="G201" s="139">
        <v>-27852.339999999997</v>
      </c>
      <c r="H201" s="139">
        <v>-34076.080000000002</v>
      </c>
      <c r="I201" s="139">
        <v>-73713.8</v>
      </c>
      <c r="J201" s="142">
        <v>-74855.659999999989</v>
      </c>
      <c r="K201" s="142">
        <v>-82015.385899172747</v>
      </c>
      <c r="L201" s="142">
        <v>-183305.92</v>
      </c>
      <c r="M201" s="142">
        <v>-17744.84</v>
      </c>
      <c r="N201" s="139"/>
      <c r="O201" s="17">
        <v>-550674.84589917271</v>
      </c>
      <c r="P201" s="25"/>
      <c r="Q201" s="23">
        <v>420601</v>
      </c>
      <c r="R201" s="61">
        <v>80441.117672279477</v>
      </c>
      <c r="S201" s="139">
        <v>387.63</v>
      </c>
      <c r="T201" s="139">
        <v>49282.065946156239</v>
      </c>
      <c r="U201" s="17">
        <v>550711.81361843576</v>
      </c>
      <c r="V201" s="25"/>
      <c r="W201" s="137">
        <v>36.967719263047911</v>
      </c>
      <c r="X201" s="257"/>
      <c r="Y201" s="257">
        <v>4307</v>
      </c>
      <c r="Z201" s="257"/>
    </row>
    <row r="202" spans="1:26" s="258" customFormat="1" x14ac:dyDescent="0.25">
      <c r="A202" s="26">
        <v>608</v>
      </c>
      <c r="B202" s="26" t="s">
        <v>667</v>
      </c>
      <c r="C202" s="139">
        <v>-15644.34</v>
      </c>
      <c r="D202" s="139">
        <v>-3905.7200000000003</v>
      </c>
      <c r="E202" s="139">
        <v>-8798.5999999999985</v>
      </c>
      <c r="F202" s="139">
        <v>-107.30000000000001</v>
      </c>
      <c r="G202" s="139">
        <v>-13667.46</v>
      </c>
      <c r="H202" s="139">
        <v>-16721.52</v>
      </c>
      <c r="I202" s="139">
        <v>-36172.199999999997</v>
      </c>
      <c r="J202" s="142">
        <v>-37297.479999999996</v>
      </c>
      <c r="K202" s="142">
        <v>-60938.802327935198</v>
      </c>
      <c r="L202" s="142">
        <v>-91333.760000000009</v>
      </c>
      <c r="M202" s="142">
        <v>-8841.52</v>
      </c>
      <c r="N202" s="139"/>
      <c r="O202" s="17">
        <v>-293428.70232793526</v>
      </c>
      <c r="P202" s="25"/>
      <c r="Q202" s="23">
        <v>69250</v>
      </c>
      <c r="R202" s="61">
        <v>-60503.463417932391</v>
      </c>
      <c r="S202" s="139">
        <v>193.14</v>
      </c>
      <c r="T202" s="139">
        <v>9417.3057315710212</v>
      </c>
      <c r="U202" s="17">
        <v>18356.982313638629</v>
      </c>
      <c r="V202" s="25"/>
      <c r="W202" s="137">
        <v>-275071.72001429665</v>
      </c>
      <c r="X202" s="257"/>
      <c r="Y202" s="257">
        <v>2146</v>
      </c>
      <c r="Z202" s="257"/>
    </row>
    <row r="203" spans="1:26" s="258" customFormat="1" x14ac:dyDescent="0.25">
      <c r="A203" s="456">
        <v>609</v>
      </c>
      <c r="B203" s="26" t="s">
        <v>668</v>
      </c>
      <c r="C203" s="139">
        <v>-615297.87</v>
      </c>
      <c r="D203" s="139">
        <v>-153613.46</v>
      </c>
      <c r="E203" s="139">
        <v>-346052.3</v>
      </c>
      <c r="F203" s="139">
        <v>-4220.1500000000005</v>
      </c>
      <c r="G203" s="139">
        <v>-533743.97</v>
      </c>
      <c r="H203" s="139">
        <v>-653011.64</v>
      </c>
      <c r="I203" s="139">
        <v>-1412602.9</v>
      </c>
      <c r="J203" s="142">
        <v>-1466924.14</v>
      </c>
      <c r="K203" s="142">
        <v>-4784598.0111062136</v>
      </c>
      <c r="L203" s="142">
        <v>-3592191.68</v>
      </c>
      <c r="M203" s="142">
        <v>-347740.36</v>
      </c>
      <c r="N203" s="139"/>
      <c r="O203" s="17">
        <v>-13909996.481106212</v>
      </c>
      <c r="P203" s="29"/>
      <c r="Q203" s="23">
        <v>2961916</v>
      </c>
      <c r="R203" s="139">
        <v>391170.84370395355</v>
      </c>
      <c r="S203" s="139">
        <v>7596.2699999999995</v>
      </c>
      <c r="T203" s="139">
        <v>297061.48953647801</v>
      </c>
      <c r="U203" s="17">
        <v>3657744.6032404318</v>
      </c>
      <c r="V203" s="25"/>
      <c r="W203" s="137">
        <v>-10252251.87786578</v>
      </c>
      <c r="X203" s="257"/>
      <c r="Y203" s="257">
        <v>84403</v>
      </c>
      <c r="Z203" s="257"/>
    </row>
    <row r="204" spans="1:26" s="258" customFormat="1" x14ac:dyDescent="0.25">
      <c r="A204" s="26">
        <v>611</v>
      </c>
      <c r="B204" s="26" t="s">
        <v>669</v>
      </c>
      <c r="C204" s="139">
        <v>-36945.72</v>
      </c>
      <c r="D204" s="139">
        <v>-9223.76</v>
      </c>
      <c r="E204" s="139">
        <v>-20778.8</v>
      </c>
      <c r="F204" s="139">
        <v>-253.4</v>
      </c>
      <c r="G204" s="139">
        <v>-32313.51</v>
      </c>
      <c r="H204" s="139">
        <v>-39534.119999999995</v>
      </c>
      <c r="I204" s="139">
        <v>-85520.7</v>
      </c>
      <c r="J204" s="142">
        <v>-88081.84</v>
      </c>
      <c r="K204" s="142">
        <v>-131605.73166157494</v>
      </c>
      <c r="L204" s="142">
        <v>-215694.08000000002</v>
      </c>
      <c r="M204" s="142">
        <v>-20880.16</v>
      </c>
      <c r="N204" s="139"/>
      <c r="O204" s="17">
        <v>-680831.82166157488</v>
      </c>
      <c r="P204" s="25"/>
      <c r="Q204" s="23">
        <v>-12387</v>
      </c>
      <c r="R204" s="61">
        <v>-66364.874769055285</v>
      </c>
      <c r="S204" s="139">
        <v>456.12</v>
      </c>
      <c r="T204" s="139">
        <v>18322.164472681998</v>
      </c>
      <c r="U204" s="17">
        <v>-59973.590296373295</v>
      </c>
      <c r="V204" s="25"/>
      <c r="W204" s="137">
        <v>-740805.41195794824</v>
      </c>
      <c r="X204" s="257"/>
      <c r="Y204" s="257">
        <v>5068</v>
      </c>
      <c r="Z204" s="257"/>
    </row>
    <row r="205" spans="1:26" s="258" customFormat="1" x14ac:dyDescent="0.25">
      <c r="A205" s="26">
        <v>614</v>
      </c>
      <c r="B205" s="26" t="s">
        <v>670</v>
      </c>
      <c r="C205" s="139">
        <v>-23597.73</v>
      </c>
      <c r="D205" s="139">
        <v>-5891.34</v>
      </c>
      <c r="E205" s="139">
        <v>-13271.699999999999</v>
      </c>
      <c r="F205" s="139">
        <v>-161.85000000000002</v>
      </c>
      <c r="G205" s="139">
        <v>-20886.099999999999</v>
      </c>
      <c r="H205" s="139">
        <v>-25553.200000000001</v>
      </c>
      <c r="I205" s="139">
        <v>-55277</v>
      </c>
      <c r="J205" s="142">
        <v>-56259.06</v>
      </c>
      <c r="K205" s="142">
        <v>-33850.720374027005</v>
      </c>
      <c r="L205" s="142">
        <v>-137766.72</v>
      </c>
      <c r="M205" s="142">
        <v>-13336.44</v>
      </c>
      <c r="N205" s="139"/>
      <c r="O205" s="17">
        <v>-385851.86037402699</v>
      </c>
      <c r="P205" s="25"/>
      <c r="Q205" s="23">
        <v>73754</v>
      </c>
      <c r="R205" s="61">
        <v>-161676.7909724284</v>
      </c>
      <c r="S205" s="139">
        <v>291.33</v>
      </c>
      <c r="T205" s="139">
        <v>148.14293492552679</v>
      </c>
      <c r="U205" s="17">
        <v>-87483.318037502875</v>
      </c>
      <c r="V205" s="25"/>
      <c r="W205" s="137">
        <v>-473335.17841152987</v>
      </c>
      <c r="X205" s="257"/>
      <c r="Y205" s="257">
        <v>3237</v>
      </c>
      <c r="Z205" s="257"/>
    </row>
    <row r="206" spans="1:26" s="258" customFormat="1" x14ac:dyDescent="0.25">
      <c r="A206" s="26">
        <v>615</v>
      </c>
      <c r="B206" s="26" t="s">
        <v>671</v>
      </c>
      <c r="C206" s="139">
        <v>-58247.1</v>
      </c>
      <c r="D206" s="139">
        <v>-14541.800000000001</v>
      </c>
      <c r="E206" s="139">
        <v>-32758.999999999996</v>
      </c>
      <c r="F206" s="139">
        <v>-399.5</v>
      </c>
      <c r="G206" s="139">
        <v>-51129.93</v>
      </c>
      <c r="H206" s="139">
        <v>-62555.159999999996</v>
      </c>
      <c r="I206" s="139">
        <v>-135320.1</v>
      </c>
      <c r="J206" s="142">
        <v>-138866.19999999998</v>
      </c>
      <c r="K206" s="142">
        <v>-158914.93360255851</v>
      </c>
      <c r="L206" s="142">
        <v>-340054.4</v>
      </c>
      <c r="M206" s="142">
        <v>-32918.800000000003</v>
      </c>
      <c r="N206" s="139"/>
      <c r="O206" s="17">
        <v>-1025706.9236025586</v>
      </c>
      <c r="P206" s="25"/>
      <c r="Q206" s="23">
        <v>420717</v>
      </c>
      <c r="R206" s="61">
        <v>-466887.49056383967</v>
      </c>
      <c r="S206" s="139">
        <v>719.1</v>
      </c>
      <c r="T206" s="139">
        <v>-12101.911986603023</v>
      </c>
      <c r="U206" s="17">
        <v>-57553.302550442699</v>
      </c>
      <c r="V206" s="25"/>
      <c r="W206" s="137">
        <v>-1083260.2261530012</v>
      </c>
      <c r="X206" s="257"/>
      <c r="Y206" s="257">
        <v>7990</v>
      </c>
      <c r="Z206" s="257"/>
    </row>
    <row r="207" spans="1:26" s="258" customFormat="1" x14ac:dyDescent="0.25">
      <c r="A207" s="26">
        <v>616</v>
      </c>
      <c r="B207" s="26" t="s">
        <v>672</v>
      </c>
      <c r="C207" s="139">
        <v>-13843.710000000001</v>
      </c>
      <c r="D207" s="139">
        <v>-3456.1800000000003</v>
      </c>
      <c r="E207" s="139">
        <v>-7785.9</v>
      </c>
      <c r="F207" s="139">
        <v>-94.95</v>
      </c>
      <c r="G207" s="139">
        <v>-12241.4</v>
      </c>
      <c r="H207" s="139">
        <v>-14976.8</v>
      </c>
      <c r="I207" s="139">
        <v>-32398</v>
      </c>
      <c r="J207" s="142">
        <v>-33004.619999999995</v>
      </c>
      <c r="K207" s="142">
        <v>-73314.228877689893</v>
      </c>
      <c r="L207" s="142">
        <v>-80821.440000000002</v>
      </c>
      <c r="M207" s="142">
        <v>-7823.88</v>
      </c>
      <c r="N207" s="139"/>
      <c r="O207" s="17">
        <v>-279761.10887768993</v>
      </c>
      <c r="P207" s="25"/>
      <c r="Q207" s="23">
        <v>3269</v>
      </c>
      <c r="R207" s="61">
        <v>50486.459948169999</v>
      </c>
      <c r="S207" s="139">
        <v>170.91</v>
      </c>
      <c r="T207" s="139">
        <v>-5408.9388420989671</v>
      </c>
      <c r="U207" s="17">
        <v>48517.431106071032</v>
      </c>
      <c r="V207" s="25"/>
      <c r="W207" s="137">
        <v>-231243.67777161888</v>
      </c>
      <c r="X207" s="257"/>
      <c r="Y207" s="257">
        <v>1899</v>
      </c>
      <c r="Z207" s="257"/>
    </row>
    <row r="208" spans="1:26" s="258" customFormat="1" x14ac:dyDescent="0.25">
      <c r="A208" s="26">
        <v>619</v>
      </c>
      <c r="B208" s="76" t="s">
        <v>673</v>
      </c>
      <c r="C208" s="139">
        <v>-21111.84</v>
      </c>
      <c r="D208" s="139">
        <v>-5270.72</v>
      </c>
      <c r="E208" s="139">
        <v>-11873.599999999999</v>
      </c>
      <c r="F208" s="139">
        <v>-144.80000000000001</v>
      </c>
      <c r="G208" s="139">
        <v>-18608.189999999999</v>
      </c>
      <c r="H208" s="139">
        <v>-22766.28</v>
      </c>
      <c r="I208" s="139">
        <v>-49248.299999999996</v>
      </c>
      <c r="J208" s="142">
        <v>-50332.479999999996</v>
      </c>
      <c r="K208" s="142">
        <v>-109595.07435988331</v>
      </c>
      <c r="L208" s="142">
        <v>-123253.76000000001</v>
      </c>
      <c r="M208" s="142">
        <v>-11931.52</v>
      </c>
      <c r="N208" s="139"/>
      <c r="O208" s="17">
        <v>-424136.56435988337</v>
      </c>
      <c r="P208" s="25"/>
      <c r="Q208" s="23">
        <v>-2031</v>
      </c>
      <c r="R208" s="61">
        <v>164582.84655112214</v>
      </c>
      <c r="S208" s="139">
        <v>260.64</v>
      </c>
      <c r="T208" s="139">
        <v>-1975.3570111791305</v>
      </c>
      <c r="U208" s="17">
        <v>160837.12953994304</v>
      </c>
      <c r="V208" s="25"/>
      <c r="W208" s="137">
        <v>-263299.43481994036</v>
      </c>
      <c r="X208" s="257"/>
      <c r="Y208" s="257">
        <v>2896</v>
      </c>
      <c r="Z208" s="257"/>
    </row>
    <row r="209" spans="1:26" s="258" customFormat="1" x14ac:dyDescent="0.25">
      <c r="A209" s="26">
        <v>620</v>
      </c>
      <c r="B209" s="26" t="s">
        <v>674</v>
      </c>
      <c r="C209" s="139">
        <v>-18932.13</v>
      </c>
      <c r="D209" s="139">
        <v>-4726.54</v>
      </c>
      <c r="E209" s="139">
        <v>-10647.699999999999</v>
      </c>
      <c r="F209" s="139">
        <v>-129.85</v>
      </c>
      <c r="G209" s="139">
        <v>-16841.39</v>
      </c>
      <c r="H209" s="139">
        <v>-20604.68</v>
      </c>
      <c r="I209" s="139">
        <v>-44572.299999999996</v>
      </c>
      <c r="J209" s="142">
        <v>-45135.86</v>
      </c>
      <c r="K209" s="142">
        <v>-64058.728440548468</v>
      </c>
      <c r="L209" s="142">
        <v>-110528.32000000001</v>
      </c>
      <c r="M209" s="142">
        <v>-10699.64</v>
      </c>
      <c r="N209" s="139"/>
      <c r="O209" s="17">
        <v>-346877.1384405485</v>
      </c>
      <c r="P209" s="25"/>
      <c r="Q209" s="23">
        <v>133095</v>
      </c>
      <c r="R209" s="61">
        <v>-69019.54834536463</v>
      </c>
      <c r="S209" s="139">
        <v>233.73</v>
      </c>
      <c r="T209" s="139">
        <v>-38300.04218500018</v>
      </c>
      <c r="U209" s="17">
        <v>26009.139469635193</v>
      </c>
      <c r="V209" s="25"/>
      <c r="W209" s="137">
        <v>-320867.99897091329</v>
      </c>
      <c r="X209" s="257"/>
      <c r="Y209" s="257">
        <v>2597</v>
      </c>
      <c r="Z209" s="257"/>
    </row>
    <row r="210" spans="1:26" s="258" customFormat="1" x14ac:dyDescent="0.25">
      <c r="A210" s="26">
        <v>623</v>
      </c>
      <c r="B210" s="26" t="s">
        <v>675</v>
      </c>
      <c r="C210" s="139">
        <v>-16016.13</v>
      </c>
      <c r="D210" s="139">
        <v>-3998.54</v>
      </c>
      <c r="E210" s="139">
        <v>-9007.6999999999989</v>
      </c>
      <c r="F210" s="139">
        <v>-109.85000000000001</v>
      </c>
      <c r="G210" s="139">
        <v>-13932.48</v>
      </c>
      <c r="H210" s="139">
        <v>-17045.759999999998</v>
      </c>
      <c r="I210" s="139">
        <v>-36873.599999999999</v>
      </c>
      <c r="J210" s="142">
        <v>-38183.86</v>
      </c>
      <c r="K210" s="142">
        <v>-39508.271373010277</v>
      </c>
      <c r="L210" s="142">
        <v>-93504.320000000007</v>
      </c>
      <c r="M210" s="142">
        <v>-9051.64</v>
      </c>
      <c r="N210" s="139"/>
      <c r="O210" s="17">
        <v>-277232.15137301025</v>
      </c>
      <c r="P210" s="25"/>
      <c r="Q210" s="23">
        <v>2864</v>
      </c>
      <c r="R210" s="61">
        <v>270448.9247596208</v>
      </c>
      <c r="S210" s="139">
        <v>197.73</v>
      </c>
      <c r="T210" s="139">
        <v>-34376.447240499401</v>
      </c>
      <c r="U210" s="17">
        <v>239134.20751912138</v>
      </c>
      <c r="V210" s="25"/>
      <c r="W210" s="137">
        <v>-38097.943853888864</v>
      </c>
      <c r="X210" s="257"/>
      <c r="Y210" s="257">
        <v>2197</v>
      </c>
      <c r="Z210" s="257"/>
    </row>
    <row r="211" spans="1:26" s="258" customFormat="1" x14ac:dyDescent="0.25">
      <c r="A211" s="26">
        <v>624</v>
      </c>
      <c r="B211" s="26" t="s">
        <v>676</v>
      </c>
      <c r="C211" s="139">
        <v>-37813.230000000003</v>
      </c>
      <c r="D211" s="139">
        <v>-9440.34</v>
      </c>
      <c r="E211" s="139">
        <v>-21266.699999999997</v>
      </c>
      <c r="F211" s="139">
        <v>-259.35000000000002</v>
      </c>
      <c r="G211" s="139">
        <v>-33215.839999999997</v>
      </c>
      <c r="H211" s="139">
        <v>-40638.080000000002</v>
      </c>
      <c r="I211" s="139">
        <v>-87908.800000000003</v>
      </c>
      <c r="J211" s="142">
        <v>-90150.06</v>
      </c>
      <c r="K211" s="142">
        <v>-105377.63266941978</v>
      </c>
      <c r="L211" s="142">
        <v>-220758.72</v>
      </c>
      <c r="M211" s="142">
        <v>-21370.440000000002</v>
      </c>
      <c r="N211" s="139"/>
      <c r="O211" s="17">
        <v>-668199.1926694198</v>
      </c>
      <c r="P211" s="25"/>
      <c r="Q211" s="23">
        <v>97136</v>
      </c>
      <c r="R211" s="61">
        <v>190396.44915563427</v>
      </c>
      <c r="S211" s="139">
        <v>466.83</v>
      </c>
      <c r="T211" s="139">
        <v>32363.602616004129</v>
      </c>
      <c r="U211" s="17">
        <v>320362.88177163841</v>
      </c>
      <c r="V211" s="25"/>
      <c r="W211" s="137">
        <v>-347836.3108977814</v>
      </c>
      <c r="X211" s="257"/>
      <c r="Y211" s="257">
        <v>5187</v>
      </c>
      <c r="Z211" s="257"/>
    </row>
    <row r="212" spans="1:26" s="258" customFormat="1" x14ac:dyDescent="0.25">
      <c r="A212" s="26">
        <v>625</v>
      </c>
      <c r="B212" s="26" t="s">
        <v>677</v>
      </c>
      <c r="C212" s="139">
        <v>-22934.34</v>
      </c>
      <c r="D212" s="139">
        <v>-5725.72</v>
      </c>
      <c r="E212" s="139">
        <v>-12898.599999999999</v>
      </c>
      <c r="F212" s="139">
        <v>-157.30000000000001</v>
      </c>
      <c r="G212" s="139">
        <v>-20122.59</v>
      </c>
      <c r="H212" s="139">
        <v>-24619.079999999998</v>
      </c>
      <c r="I212" s="139">
        <v>-53256.299999999996</v>
      </c>
      <c r="J212" s="142">
        <v>-54677.479999999996</v>
      </c>
      <c r="K212" s="142">
        <v>-68151.686956320264</v>
      </c>
      <c r="L212" s="142">
        <v>-133893.76000000001</v>
      </c>
      <c r="M212" s="142">
        <v>-12961.52</v>
      </c>
      <c r="N212" s="139"/>
      <c r="O212" s="17">
        <v>-409398.37695632025</v>
      </c>
      <c r="P212" s="25"/>
      <c r="Q212" s="23">
        <v>22461</v>
      </c>
      <c r="R212" s="61">
        <v>-15316.170387493446</v>
      </c>
      <c r="S212" s="139">
        <v>283.14</v>
      </c>
      <c r="T212" s="139">
        <v>13041.601410651849</v>
      </c>
      <c r="U212" s="17">
        <v>20469.571023158402</v>
      </c>
      <c r="V212" s="25"/>
      <c r="W212" s="137">
        <v>-388928.80593316187</v>
      </c>
      <c r="X212" s="257"/>
      <c r="Y212" s="257">
        <v>3146</v>
      </c>
      <c r="Z212" s="257"/>
    </row>
    <row r="213" spans="1:26" s="258" customFormat="1" x14ac:dyDescent="0.25">
      <c r="A213" s="26">
        <v>626</v>
      </c>
      <c r="B213" s="26" t="s">
        <v>678</v>
      </c>
      <c r="C213" s="139">
        <v>-38257.919999999998</v>
      </c>
      <c r="D213" s="139">
        <v>-9551.36</v>
      </c>
      <c r="E213" s="139">
        <v>-21516.799999999999</v>
      </c>
      <c r="F213" s="139">
        <v>-262.40000000000003</v>
      </c>
      <c r="G213" s="139">
        <v>-33676.47</v>
      </c>
      <c r="H213" s="139">
        <v>-41201.64</v>
      </c>
      <c r="I213" s="139">
        <v>-89127.9</v>
      </c>
      <c r="J213" s="142">
        <v>-91210.239999999991</v>
      </c>
      <c r="K213" s="142">
        <v>-184145.91046944671</v>
      </c>
      <c r="L213" s="142">
        <v>-223354.88</v>
      </c>
      <c r="M213" s="142">
        <v>-21621.760000000002</v>
      </c>
      <c r="N213" s="139"/>
      <c r="O213" s="17">
        <v>-753927.28046944668</v>
      </c>
      <c r="P213" s="25"/>
      <c r="Q213" s="23">
        <v>115437</v>
      </c>
      <c r="R213" s="61">
        <v>-60032.6572009027</v>
      </c>
      <c r="S213" s="139">
        <v>472.32</v>
      </c>
      <c r="T213" s="139">
        <v>-271249.98354241444</v>
      </c>
      <c r="U213" s="17">
        <v>-215373.32074331713</v>
      </c>
      <c r="V213" s="25"/>
      <c r="W213" s="137">
        <v>-969300.60121276381</v>
      </c>
      <c r="X213" s="257"/>
      <c r="Y213" s="257">
        <v>5248</v>
      </c>
      <c r="Z213" s="257"/>
    </row>
    <row r="214" spans="1:26" s="258" customFormat="1" x14ac:dyDescent="0.25">
      <c r="A214" s="26">
        <v>630</v>
      </c>
      <c r="B214" s="26" t="s">
        <v>679</v>
      </c>
      <c r="C214" s="139">
        <v>-11350.53</v>
      </c>
      <c r="D214" s="139">
        <v>-2833.7400000000002</v>
      </c>
      <c r="E214" s="139">
        <v>-6383.7</v>
      </c>
      <c r="F214" s="139">
        <v>-77.850000000000009</v>
      </c>
      <c r="G214" s="139">
        <v>-9963.49</v>
      </c>
      <c r="H214" s="139">
        <v>-12189.88</v>
      </c>
      <c r="I214" s="139">
        <v>-26369.3</v>
      </c>
      <c r="J214" s="142">
        <v>-27060.66</v>
      </c>
      <c r="K214" s="142">
        <v>-10506.663095141846</v>
      </c>
      <c r="L214" s="142">
        <v>-66265.919999999998</v>
      </c>
      <c r="M214" s="142">
        <v>-6414.84</v>
      </c>
      <c r="N214" s="139"/>
      <c r="O214" s="17">
        <v>-179416.57309514182</v>
      </c>
      <c r="P214" s="25"/>
      <c r="Q214" s="23">
        <v>27930</v>
      </c>
      <c r="R214" s="61">
        <v>-38762.769205734134</v>
      </c>
      <c r="S214" s="139">
        <v>140.13</v>
      </c>
      <c r="T214" s="139">
        <v>-14805.284160239758</v>
      </c>
      <c r="U214" s="17">
        <v>-25497.923365973893</v>
      </c>
      <c r="V214" s="25"/>
      <c r="W214" s="137">
        <v>-204914.49646111572</v>
      </c>
      <c r="X214" s="257"/>
      <c r="Y214" s="257">
        <v>1557</v>
      </c>
      <c r="Z214" s="257"/>
    </row>
    <row r="215" spans="1:26" s="258" customFormat="1" x14ac:dyDescent="0.25">
      <c r="A215" s="26">
        <v>631</v>
      </c>
      <c r="B215" s="26" t="s">
        <v>680</v>
      </c>
      <c r="C215" s="139">
        <v>-14784.12</v>
      </c>
      <c r="D215" s="139">
        <v>-3690.96</v>
      </c>
      <c r="E215" s="139">
        <v>-8314.7999999999993</v>
      </c>
      <c r="F215" s="139">
        <v>-101.4</v>
      </c>
      <c r="G215" s="139">
        <v>-13105.869999999999</v>
      </c>
      <c r="H215" s="139">
        <v>-16034.439999999999</v>
      </c>
      <c r="I215" s="139">
        <v>-34685.9</v>
      </c>
      <c r="J215" s="142">
        <v>-35246.639999999999</v>
      </c>
      <c r="K215" s="142">
        <v>-34154.984064736112</v>
      </c>
      <c r="L215" s="142">
        <v>-86311.680000000008</v>
      </c>
      <c r="M215" s="142">
        <v>-8355.36</v>
      </c>
      <c r="N215" s="139"/>
      <c r="O215" s="17">
        <v>-254786.1540647361</v>
      </c>
      <c r="P215" s="25"/>
      <c r="Q215" s="23">
        <v>38872</v>
      </c>
      <c r="R215" s="61">
        <v>125422.74595760088</v>
      </c>
      <c r="S215" s="139">
        <v>182.51999999999998</v>
      </c>
      <c r="T215" s="139">
        <v>9383.6318819878015</v>
      </c>
      <c r="U215" s="17">
        <v>173860.89783958867</v>
      </c>
      <c r="V215" s="25"/>
      <c r="W215" s="137">
        <v>-80925.25622514743</v>
      </c>
      <c r="X215" s="257"/>
      <c r="Y215" s="257">
        <v>2028</v>
      </c>
      <c r="Z215" s="257"/>
    </row>
    <row r="216" spans="1:26" s="258" customFormat="1" x14ac:dyDescent="0.25">
      <c r="A216" s="26">
        <v>635</v>
      </c>
      <c r="B216" s="26" t="s">
        <v>681</v>
      </c>
      <c r="C216" s="139">
        <v>-47377.71</v>
      </c>
      <c r="D216" s="139">
        <v>-11828.18</v>
      </c>
      <c r="E216" s="139">
        <v>-26645.899999999998</v>
      </c>
      <c r="F216" s="139">
        <v>-324.95000000000005</v>
      </c>
      <c r="G216" s="139">
        <v>-41437.769999999997</v>
      </c>
      <c r="H216" s="139">
        <v>-50697.24</v>
      </c>
      <c r="I216" s="139">
        <v>-109668.9</v>
      </c>
      <c r="J216" s="142">
        <v>-112952.62</v>
      </c>
      <c r="K216" s="142">
        <v>-274457.71346330619</v>
      </c>
      <c r="L216" s="142">
        <v>-276597.44</v>
      </c>
      <c r="M216" s="142">
        <v>-26775.88</v>
      </c>
      <c r="N216" s="139"/>
      <c r="O216" s="17">
        <v>-978764.30346330616</v>
      </c>
      <c r="P216" s="25"/>
      <c r="Q216" s="23">
        <v>-130052</v>
      </c>
      <c r="R216" s="61">
        <v>-12804.24278062582</v>
      </c>
      <c r="S216" s="139">
        <v>584.91</v>
      </c>
      <c r="T216" s="139">
        <v>28945.692172771458</v>
      </c>
      <c r="U216" s="17">
        <v>-113325.64060785435</v>
      </c>
      <c r="V216" s="25"/>
      <c r="W216" s="137">
        <v>-1092089.9440711606</v>
      </c>
      <c r="X216" s="257"/>
      <c r="Y216" s="257">
        <v>6499</v>
      </c>
      <c r="Z216" s="257"/>
    </row>
    <row r="217" spans="1:26" s="258" customFormat="1" x14ac:dyDescent="0.25">
      <c r="A217" s="26">
        <v>636</v>
      </c>
      <c r="B217" s="26" t="s">
        <v>682</v>
      </c>
      <c r="C217" s="139">
        <v>-60747.57</v>
      </c>
      <c r="D217" s="139">
        <v>-15166.060000000001</v>
      </c>
      <c r="E217" s="139">
        <v>-34165.299999999996</v>
      </c>
      <c r="F217" s="139">
        <v>-416.65000000000003</v>
      </c>
      <c r="G217" s="139">
        <v>-53142.82</v>
      </c>
      <c r="H217" s="139">
        <v>-65017.84</v>
      </c>
      <c r="I217" s="139">
        <v>-140647.4</v>
      </c>
      <c r="J217" s="142">
        <v>-144827.53999999998</v>
      </c>
      <c r="K217" s="142">
        <v>-218257.03060568526</v>
      </c>
      <c r="L217" s="142">
        <v>-354652.48000000004</v>
      </c>
      <c r="M217" s="142">
        <v>-34331.96</v>
      </c>
      <c r="N217" s="139"/>
      <c r="O217" s="17">
        <v>-1121372.6506056853</v>
      </c>
      <c r="P217" s="25"/>
      <c r="Q217" s="23">
        <v>-25759</v>
      </c>
      <c r="R217" s="61">
        <v>4699.7636457309127</v>
      </c>
      <c r="S217" s="139">
        <v>749.97</v>
      </c>
      <c r="T217" s="139">
        <v>4953.7862483705758</v>
      </c>
      <c r="U217" s="17">
        <v>-15355.48010589851</v>
      </c>
      <c r="V217" s="25"/>
      <c r="W217" s="137">
        <v>-1136728.1307115839</v>
      </c>
      <c r="X217" s="257"/>
      <c r="Y217" s="257">
        <v>8333</v>
      </c>
      <c r="Z217" s="257"/>
    </row>
    <row r="218" spans="1:26" s="258" customFormat="1" x14ac:dyDescent="0.25">
      <c r="A218" s="26">
        <v>638</v>
      </c>
      <c r="B218" s="26" t="s">
        <v>683</v>
      </c>
      <c r="C218" s="139">
        <v>-366409.98</v>
      </c>
      <c r="D218" s="139">
        <v>-91476.84</v>
      </c>
      <c r="E218" s="139">
        <v>-206074.19999999998</v>
      </c>
      <c r="F218" s="139">
        <v>-2513.1000000000004</v>
      </c>
      <c r="G218" s="139">
        <v>-316503.28999999998</v>
      </c>
      <c r="H218" s="139">
        <v>-387227.48</v>
      </c>
      <c r="I218" s="139">
        <v>-837655.29999999993</v>
      </c>
      <c r="J218" s="142">
        <v>-873553.55999999994</v>
      </c>
      <c r="K218" s="142">
        <v>-2561332.0884279325</v>
      </c>
      <c r="L218" s="142">
        <v>-2139150.7200000002</v>
      </c>
      <c r="M218" s="142">
        <v>-207079.44</v>
      </c>
      <c r="N218" s="139"/>
      <c r="O218" s="17">
        <v>-7988975.998427934</v>
      </c>
      <c r="P218" s="25"/>
      <c r="Q218" s="23">
        <v>340227</v>
      </c>
      <c r="R218" s="61">
        <v>-441406.79729308188</v>
      </c>
      <c r="S218" s="139">
        <v>4523.58</v>
      </c>
      <c r="T218" s="139">
        <v>-144867.64073793101</v>
      </c>
      <c r="U218" s="17">
        <v>-241523.85803101287</v>
      </c>
      <c r="V218" s="25"/>
      <c r="W218" s="137">
        <v>-8230499.8564589471</v>
      </c>
      <c r="X218" s="257"/>
      <c r="Y218" s="257">
        <v>50262</v>
      </c>
      <c r="Z218" s="257"/>
    </row>
    <row r="219" spans="1:26" s="258" customFormat="1" x14ac:dyDescent="0.25">
      <c r="A219" s="26">
        <v>678</v>
      </c>
      <c r="B219" s="26" t="s">
        <v>684</v>
      </c>
      <c r="C219" s="139">
        <v>-180872.19</v>
      </c>
      <c r="D219" s="139">
        <v>-45156.020000000004</v>
      </c>
      <c r="E219" s="139">
        <v>-101725.09999999999</v>
      </c>
      <c r="F219" s="139">
        <v>-1240.5500000000002</v>
      </c>
      <c r="G219" s="139">
        <v>-157756.31</v>
      </c>
      <c r="H219" s="139">
        <v>-193007.72</v>
      </c>
      <c r="I219" s="139">
        <v>-417516.69999999995</v>
      </c>
      <c r="J219" s="142">
        <v>-431215.18</v>
      </c>
      <c r="K219" s="142">
        <v>-1057852.181478681</v>
      </c>
      <c r="L219" s="142">
        <v>-1055956.1600000001</v>
      </c>
      <c r="M219" s="142">
        <v>-102221.32</v>
      </c>
      <c r="N219" s="139"/>
      <c r="O219" s="17">
        <v>-3744519.4314786806</v>
      </c>
      <c r="P219" s="25"/>
      <c r="Q219" s="23">
        <v>619971</v>
      </c>
      <c r="R219" s="61">
        <v>-262736.83534306288</v>
      </c>
      <c r="S219" s="139">
        <v>2232.9899999999998</v>
      </c>
      <c r="T219" s="139">
        <v>191267.64606360756</v>
      </c>
      <c r="U219" s="17">
        <v>550734.80072054465</v>
      </c>
      <c r="V219" s="25"/>
      <c r="W219" s="137">
        <v>-3193784.630758136</v>
      </c>
      <c r="X219" s="257"/>
      <c r="Y219" s="257">
        <v>24811</v>
      </c>
      <c r="Z219" s="257"/>
    </row>
    <row r="220" spans="1:26" s="258" customFormat="1" x14ac:dyDescent="0.25">
      <c r="A220" s="26">
        <v>680</v>
      </c>
      <c r="B220" s="26" t="s">
        <v>685</v>
      </c>
      <c r="C220" s="139">
        <v>-176257.62</v>
      </c>
      <c r="D220" s="139">
        <v>-44003.96</v>
      </c>
      <c r="E220" s="139">
        <v>-99129.799999999988</v>
      </c>
      <c r="F220" s="139">
        <v>-1208.9000000000001</v>
      </c>
      <c r="G220" s="139">
        <v>-152916.53999999998</v>
      </c>
      <c r="H220" s="139">
        <v>-187086.47999999998</v>
      </c>
      <c r="I220" s="139">
        <v>-404707.8</v>
      </c>
      <c r="J220" s="142">
        <v>-420213.63999999996</v>
      </c>
      <c r="K220" s="142">
        <v>-1303444.1239640212</v>
      </c>
      <c r="L220" s="142">
        <v>-1029015.68</v>
      </c>
      <c r="M220" s="142">
        <v>-99613.36</v>
      </c>
      <c r="N220" s="139"/>
      <c r="O220" s="17">
        <v>-3917597.9039640212</v>
      </c>
      <c r="P220" s="25"/>
      <c r="Q220" s="23">
        <v>-382405</v>
      </c>
      <c r="R220" s="61">
        <v>-208527.08328069001</v>
      </c>
      <c r="S220" s="139">
        <v>2176.02</v>
      </c>
      <c r="T220" s="139">
        <v>-36477.504698191886</v>
      </c>
      <c r="U220" s="17">
        <v>-625233.56797888188</v>
      </c>
      <c r="V220" s="25"/>
      <c r="W220" s="137">
        <v>-4542831.4719429035</v>
      </c>
      <c r="X220" s="257"/>
      <c r="Y220" s="257">
        <v>24178</v>
      </c>
      <c r="Z220" s="257"/>
    </row>
    <row r="221" spans="1:26" s="258" customFormat="1" x14ac:dyDescent="0.25">
      <c r="A221" s="26">
        <v>681</v>
      </c>
      <c r="B221" s="26" t="s">
        <v>686</v>
      </c>
      <c r="C221" s="139">
        <v>-25617.06</v>
      </c>
      <c r="D221" s="139">
        <v>-6395.4800000000005</v>
      </c>
      <c r="E221" s="139">
        <v>-14407.4</v>
      </c>
      <c r="F221" s="139">
        <v>-175.70000000000002</v>
      </c>
      <c r="G221" s="139">
        <v>-22419.43</v>
      </c>
      <c r="H221" s="139">
        <v>-27429.16</v>
      </c>
      <c r="I221" s="139">
        <v>-59335.1</v>
      </c>
      <c r="J221" s="142">
        <v>-61073.32</v>
      </c>
      <c r="K221" s="142">
        <v>-106973.36456201426</v>
      </c>
      <c r="L221" s="142">
        <v>-149555.84</v>
      </c>
      <c r="M221" s="142">
        <v>-14477.68</v>
      </c>
      <c r="N221" s="139"/>
      <c r="O221" s="17">
        <v>-487859.53456201422</v>
      </c>
      <c r="P221" s="25"/>
      <c r="Q221" s="23">
        <v>-61714</v>
      </c>
      <c r="R221" s="61">
        <v>78566.641009982675</v>
      </c>
      <c r="S221" s="139">
        <v>316.26</v>
      </c>
      <c r="T221" s="139">
        <v>-5342.6585670148343</v>
      </c>
      <c r="U221" s="17">
        <v>11826.242442967839</v>
      </c>
      <c r="V221" s="25"/>
      <c r="W221" s="137">
        <v>-476033.29211904638</v>
      </c>
      <c r="X221" s="257"/>
      <c r="Y221" s="257">
        <v>3514</v>
      </c>
      <c r="Z221" s="257"/>
    </row>
    <row r="222" spans="1:26" s="258" customFormat="1" x14ac:dyDescent="0.25">
      <c r="A222" s="26">
        <v>683</v>
      </c>
      <c r="B222" s="26" t="s">
        <v>687</v>
      </c>
      <c r="C222" s="139">
        <v>-28401.84</v>
      </c>
      <c r="D222" s="139">
        <v>-7090.72</v>
      </c>
      <c r="E222" s="139">
        <v>-15973.599999999999</v>
      </c>
      <c r="F222" s="139">
        <v>-194.8</v>
      </c>
      <c r="G222" s="139">
        <v>-25063.32</v>
      </c>
      <c r="H222" s="139">
        <v>-30663.84</v>
      </c>
      <c r="I222" s="139">
        <v>-66332.399999999994</v>
      </c>
      <c r="J222" s="142">
        <v>-67712.479999999996</v>
      </c>
      <c r="K222" s="142">
        <v>-119486.38136340556</v>
      </c>
      <c r="L222" s="142">
        <v>-165813.76000000001</v>
      </c>
      <c r="M222" s="142">
        <v>-16051.52</v>
      </c>
      <c r="N222" s="139"/>
      <c r="O222" s="17">
        <v>-542784.66136340564</v>
      </c>
      <c r="P222" s="25"/>
      <c r="Q222" s="23">
        <v>230009</v>
      </c>
      <c r="R222" s="61">
        <v>26685.365200374275</v>
      </c>
      <c r="S222" s="139">
        <v>350.64</v>
      </c>
      <c r="T222" s="139">
        <v>32173.621052391634</v>
      </c>
      <c r="U222" s="17">
        <v>289218.62625276594</v>
      </c>
      <c r="V222" s="25"/>
      <c r="W222" s="137">
        <v>-253566.0351106397</v>
      </c>
      <c r="X222" s="257"/>
      <c r="Y222" s="257">
        <v>3896</v>
      </c>
      <c r="Z222" s="257"/>
    </row>
    <row r="223" spans="1:26" s="258" customFormat="1" x14ac:dyDescent="0.25">
      <c r="A223" s="26">
        <v>684</v>
      </c>
      <c r="B223" s="26" t="s">
        <v>688</v>
      </c>
      <c r="C223" s="139">
        <v>-286934.40000000002</v>
      </c>
      <c r="D223" s="139">
        <v>-71635.199999999997</v>
      </c>
      <c r="E223" s="139">
        <v>-161376</v>
      </c>
      <c r="F223" s="139">
        <v>-1968</v>
      </c>
      <c r="G223" s="139">
        <v>-250002.19999999998</v>
      </c>
      <c r="H223" s="139">
        <v>-305866.39999999997</v>
      </c>
      <c r="I223" s="139">
        <v>-661654</v>
      </c>
      <c r="J223" s="142">
        <v>-684076.79999999993</v>
      </c>
      <c r="K223" s="142">
        <v>-1711948.3644707515</v>
      </c>
      <c r="L223" s="142">
        <v>-1675161.6000000001</v>
      </c>
      <c r="M223" s="142">
        <v>-162163.20000000001</v>
      </c>
      <c r="N223" s="139"/>
      <c r="O223" s="17">
        <v>-5972786.1644707518</v>
      </c>
      <c r="P223" s="25"/>
      <c r="Q223" s="23">
        <v>819888</v>
      </c>
      <c r="R223" s="61">
        <v>441723.17939260602</v>
      </c>
      <c r="S223" s="139">
        <v>3542.4</v>
      </c>
      <c r="T223" s="139">
        <v>-673565.63751469902</v>
      </c>
      <c r="U223" s="17">
        <v>591587.94187790691</v>
      </c>
      <c r="V223" s="25"/>
      <c r="W223" s="137">
        <v>-5381198.2225928446</v>
      </c>
      <c r="X223" s="257"/>
      <c r="Y223" s="257">
        <v>39360</v>
      </c>
      <c r="Z223" s="257"/>
    </row>
    <row r="224" spans="1:26" s="258" customFormat="1" x14ac:dyDescent="0.25">
      <c r="A224" s="26">
        <v>686</v>
      </c>
      <c r="B224" s="26" t="s">
        <v>689</v>
      </c>
      <c r="C224" s="139">
        <v>-23298.84</v>
      </c>
      <c r="D224" s="139">
        <v>-5816.72</v>
      </c>
      <c r="E224" s="139">
        <v>-13103.599999999999</v>
      </c>
      <c r="F224" s="139">
        <v>-159.80000000000001</v>
      </c>
      <c r="G224" s="139">
        <v>-20539.05</v>
      </c>
      <c r="H224" s="139">
        <v>-25128.6</v>
      </c>
      <c r="I224" s="139">
        <v>-54358.5</v>
      </c>
      <c r="J224" s="142">
        <v>-55546.479999999996</v>
      </c>
      <c r="K224" s="142">
        <v>-96826.318467274803</v>
      </c>
      <c r="L224" s="142">
        <v>-136021.76000000001</v>
      </c>
      <c r="M224" s="142">
        <v>-13167.52</v>
      </c>
      <c r="N224" s="139"/>
      <c r="O224" s="17">
        <v>-443967.18846727489</v>
      </c>
      <c r="P224" s="25"/>
      <c r="Q224" s="23">
        <v>82080</v>
      </c>
      <c r="R224" s="61">
        <v>44659.950517252088</v>
      </c>
      <c r="S224" s="139">
        <v>287.64</v>
      </c>
      <c r="T224" s="139">
        <v>9674.5971474803737</v>
      </c>
      <c r="U224" s="17">
        <v>136702.18766473245</v>
      </c>
      <c r="V224" s="25"/>
      <c r="W224" s="137">
        <v>-307265.00080254243</v>
      </c>
      <c r="X224" s="257"/>
      <c r="Y224" s="257">
        <v>3196</v>
      </c>
      <c r="Z224" s="257"/>
    </row>
    <row r="225" spans="1:26" s="258" customFormat="1" x14ac:dyDescent="0.25">
      <c r="A225" s="26">
        <v>687</v>
      </c>
      <c r="B225" s="26" t="s">
        <v>690</v>
      </c>
      <c r="C225" s="139">
        <v>-12035.79</v>
      </c>
      <c r="D225" s="139">
        <v>-3004.82</v>
      </c>
      <c r="E225" s="139">
        <v>-6769.0999999999995</v>
      </c>
      <c r="F225" s="139">
        <v>-82.550000000000011</v>
      </c>
      <c r="G225" s="139">
        <v>-10714.38</v>
      </c>
      <c r="H225" s="139">
        <v>-13108.56</v>
      </c>
      <c r="I225" s="139">
        <v>-28356.6</v>
      </c>
      <c r="J225" s="142">
        <v>-28694.379999999997</v>
      </c>
      <c r="K225" s="142">
        <v>-77047.949724239108</v>
      </c>
      <c r="L225" s="142">
        <v>-70266.559999999998</v>
      </c>
      <c r="M225" s="142">
        <v>-6802.12</v>
      </c>
      <c r="N225" s="139"/>
      <c r="O225" s="17">
        <v>-256882.80972423911</v>
      </c>
      <c r="P225" s="25"/>
      <c r="Q225" s="23">
        <v>60400</v>
      </c>
      <c r="R225" s="61">
        <v>78279.17512978334</v>
      </c>
      <c r="S225" s="139">
        <v>148.59</v>
      </c>
      <c r="T225" s="139">
        <v>-34010.822985541352</v>
      </c>
      <c r="U225" s="17">
        <v>104816.94214424198</v>
      </c>
      <c r="V225" s="25"/>
      <c r="W225" s="137">
        <v>-152065.86757999711</v>
      </c>
      <c r="X225" s="257"/>
      <c r="Y225" s="257">
        <v>1651</v>
      </c>
      <c r="Z225" s="257"/>
    </row>
    <row r="226" spans="1:26" s="258" customFormat="1" x14ac:dyDescent="0.25">
      <c r="A226" s="26">
        <v>689</v>
      </c>
      <c r="B226" s="26" t="s">
        <v>691</v>
      </c>
      <c r="C226" s="139">
        <v>-24312.15</v>
      </c>
      <c r="D226" s="139">
        <v>-6069.7</v>
      </c>
      <c r="E226" s="139">
        <v>-13673.499999999998</v>
      </c>
      <c r="F226" s="139">
        <v>-166.75</v>
      </c>
      <c r="G226" s="139">
        <v>-21681.16</v>
      </c>
      <c r="H226" s="139">
        <v>-26525.919999999998</v>
      </c>
      <c r="I226" s="139">
        <v>-57381.2</v>
      </c>
      <c r="J226" s="142">
        <v>-57962.299999999996</v>
      </c>
      <c r="K226" s="142">
        <v>-136143.2425714315</v>
      </c>
      <c r="L226" s="142">
        <v>-141937.60000000001</v>
      </c>
      <c r="M226" s="142">
        <v>-13740.2</v>
      </c>
      <c r="N226" s="139"/>
      <c r="O226" s="17">
        <v>-499593.72257143148</v>
      </c>
      <c r="P226" s="25"/>
      <c r="Q226" s="23">
        <v>20434</v>
      </c>
      <c r="R226" s="61">
        <v>-30003.020192259923</v>
      </c>
      <c r="S226" s="139">
        <v>300.14999999999998</v>
      </c>
      <c r="T226" s="139">
        <v>-4774.7203487961779</v>
      </c>
      <c r="U226" s="17">
        <v>-14043.590541056101</v>
      </c>
      <c r="V226" s="25"/>
      <c r="W226" s="137">
        <v>-513637.31311248761</v>
      </c>
      <c r="X226" s="257"/>
      <c r="Y226" s="257">
        <v>3335</v>
      </c>
      <c r="Z226" s="257"/>
    </row>
    <row r="227" spans="1:26" s="258" customFormat="1" x14ac:dyDescent="0.25">
      <c r="A227" s="26">
        <v>691</v>
      </c>
      <c r="B227" s="26" t="s">
        <v>692</v>
      </c>
      <c r="C227" s="139">
        <v>-19996.47</v>
      </c>
      <c r="D227" s="139">
        <v>-4992.26</v>
      </c>
      <c r="E227" s="139">
        <v>-11246.3</v>
      </c>
      <c r="F227" s="139">
        <v>-137.15</v>
      </c>
      <c r="G227" s="139">
        <v>-17750.03</v>
      </c>
      <c r="H227" s="139">
        <v>-21716.36</v>
      </c>
      <c r="I227" s="139">
        <v>-46977.1</v>
      </c>
      <c r="J227" s="142">
        <v>-47673.34</v>
      </c>
      <c r="K227" s="142">
        <v>-73390.727686123952</v>
      </c>
      <c r="L227" s="142">
        <v>-116742.08</v>
      </c>
      <c r="M227" s="142">
        <v>-11301.16</v>
      </c>
      <c r="N227" s="139"/>
      <c r="O227" s="17">
        <v>-371922.97768612392</v>
      </c>
      <c r="P227" s="25"/>
      <c r="Q227" s="23">
        <v>1125</v>
      </c>
      <c r="R227" s="61">
        <v>17542.227682605386</v>
      </c>
      <c r="S227" s="139">
        <v>246.87</v>
      </c>
      <c r="T227" s="139">
        <v>8098.9406866570916</v>
      </c>
      <c r="U227" s="17">
        <v>27013.038369262475</v>
      </c>
      <c r="V227" s="25"/>
      <c r="W227" s="137">
        <v>-344909.93931686145</v>
      </c>
      <c r="X227" s="257"/>
      <c r="Y227" s="257">
        <v>2743</v>
      </c>
      <c r="Z227" s="257"/>
    </row>
    <row r="228" spans="1:26" s="258" customFormat="1" x14ac:dyDescent="0.25">
      <c r="A228" s="26">
        <v>694</v>
      </c>
      <c r="B228" s="26" t="s">
        <v>693</v>
      </c>
      <c r="C228" s="139">
        <v>-209485.44</v>
      </c>
      <c r="D228" s="139">
        <v>-52299.520000000004</v>
      </c>
      <c r="E228" s="139">
        <v>-117817.59999999999</v>
      </c>
      <c r="F228" s="139">
        <v>-1436.8000000000002</v>
      </c>
      <c r="G228" s="139">
        <v>-183122.50999999998</v>
      </c>
      <c r="H228" s="139">
        <v>-224042.12</v>
      </c>
      <c r="I228" s="139">
        <v>-484650.69999999995</v>
      </c>
      <c r="J228" s="142">
        <v>-499431.67999999999</v>
      </c>
      <c r="K228" s="142">
        <v>-2474370.3457290279</v>
      </c>
      <c r="L228" s="142">
        <v>-1223004.1600000001</v>
      </c>
      <c r="M228" s="142">
        <v>-118392.32000000001</v>
      </c>
      <c r="N228" s="139"/>
      <c r="O228" s="17">
        <v>-5588053.1957290284</v>
      </c>
      <c r="P228" s="25"/>
      <c r="Q228" s="23">
        <v>658284</v>
      </c>
      <c r="R228" s="61">
        <v>-40213.599845588207</v>
      </c>
      <c r="S228" s="139">
        <v>2586.2399999999998</v>
      </c>
      <c r="T228" s="139">
        <v>168310.95989217295</v>
      </c>
      <c r="U228" s="17">
        <v>788967.60004658473</v>
      </c>
      <c r="V228" s="25"/>
      <c r="W228" s="137">
        <v>-4799085.5956824441</v>
      </c>
      <c r="X228" s="257"/>
      <c r="Y228" s="257">
        <v>28736</v>
      </c>
      <c r="Z228" s="257"/>
    </row>
    <row r="229" spans="1:26" s="258" customFormat="1" x14ac:dyDescent="0.25">
      <c r="A229" s="26">
        <v>697</v>
      </c>
      <c r="B229" s="26" t="s">
        <v>694</v>
      </c>
      <c r="C229" s="139">
        <v>-9389.52</v>
      </c>
      <c r="D229" s="139">
        <v>-2344.16</v>
      </c>
      <c r="E229" s="139">
        <v>-5280.7999999999993</v>
      </c>
      <c r="F229" s="139">
        <v>-64.400000000000006</v>
      </c>
      <c r="G229" s="139">
        <v>-8310.2699999999986</v>
      </c>
      <c r="H229" s="139">
        <v>-10167.24</v>
      </c>
      <c r="I229" s="139">
        <v>-21993.899999999998</v>
      </c>
      <c r="J229" s="142">
        <v>-22385.439999999999</v>
      </c>
      <c r="K229" s="142">
        <v>2277.5353937282707</v>
      </c>
      <c r="L229" s="142">
        <v>-54817.280000000006</v>
      </c>
      <c r="M229" s="142">
        <v>-5306.56</v>
      </c>
      <c r="N229" s="139"/>
      <c r="O229" s="17">
        <v>-137782.03460627171</v>
      </c>
      <c r="P229" s="25"/>
      <c r="Q229" s="23">
        <v>6115</v>
      </c>
      <c r="R229" s="61">
        <v>104403.79041090794</v>
      </c>
      <c r="S229" s="139">
        <v>115.92</v>
      </c>
      <c r="T229" s="139">
        <v>-12451.403834439503</v>
      </c>
      <c r="U229" s="17">
        <v>98183.306576468429</v>
      </c>
      <c r="V229" s="25"/>
      <c r="W229" s="137">
        <v>-39598.728029803286</v>
      </c>
      <c r="X229" s="257"/>
      <c r="Y229" s="257">
        <v>1288</v>
      </c>
      <c r="Z229" s="257"/>
    </row>
    <row r="230" spans="1:26" s="258" customFormat="1" x14ac:dyDescent="0.25">
      <c r="A230" s="26">
        <v>698</v>
      </c>
      <c r="B230" s="26" t="s">
        <v>695</v>
      </c>
      <c r="C230" s="139">
        <v>-458701.38</v>
      </c>
      <c r="D230" s="139">
        <v>-114518.04000000001</v>
      </c>
      <c r="E230" s="139">
        <v>-257980.19999999998</v>
      </c>
      <c r="F230" s="139">
        <v>-3146.1000000000004</v>
      </c>
      <c r="G230" s="139">
        <v>-393870.19999999995</v>
      </c>
      <c r="H230" s="139">
        <v>-481882.39999999997</v>
      </c>
      <c r="I230" s="139">
        <v>-1042414</v>
      </c>
      <c r="J230" s="142">
        <v>-1093584.3599999999</v>
      </c>
      <c r="K230" s="142">
        <v>-3781715.4897175813</v>
      </c>
      <c r="L230" s="142">
        <v>-2677960.3200000003</v>
      </c>
      <c r="M230" s="142">
        <v>-259238.64</v>
      </c>
      <c r="N230" s="139"/>
      <c r="O230" s="17">
        <v>-10565011.129717581</v>
      </c>
      <c r="P230" s="25"/>
      <c r="Q230" s="23">
        <v>760982</v>
      </c>
      <c r="R230" s="61">
        <v>-851137.85101626813</v>
      </c>
      <c r="S230" s="139">
        <v>5662.98</v>
      </c>
      <c r="T230" s="139">
        <v>612706.16582987108</v>
      </c>
      <c r="U230" s="17">
        <v>528213.29481360293</v>
      </c>
      <c r="V230" s="25"/>
      <c r="W230" s="137">
        <v>-10036797.834903978</v>
      </c>
      <c r="X230" s="257"/>
      <c r="Y230" s="257">
        <v>62922</v>
      </c>
      <c r="Z230" s="257"/>
    </row>
    <row r="231" spans="1:26" s="258" customFormat="1" x14ac:dyDescent="0.25">
      <c r="A231" s="26">
        <v>700</v>
      </c>
      <c r="B231" s="26" t="s">
        <v>696</v>
      </c>
      <c r="C231" s="139">
        <v>-37171.71</v>
      </c>
      <c r="D231" s="139">
        <v>-9280.18</v>
      </c>
      <c r="E231" s="139">
        <v>-20905.899999999998</v>
      </c>
      <c r="F231" s="139">
        <v>-254.95000000000002</v>
      </c>
      <c r="G231" s="139">
        <v>-32925.579999999994</v>
      </c>
      <c r="H231" s="139">
        <v>-40282.959999999999</v>
      </c>
      <c r="I231" s="139">
        <v>-87140.599999999991</v>
      </c>
      <c r="J231" s="142">
        <v>-88620.62</v>
      </c>
      <c r="K231" s="142">
        <v>-143408.48975830752</v>
      </c>
      <c r="L231" s="142">
        <v>-217013.44</v>
      </c>
      <c r="M231" s="142">
        <v>-21007.88</v>
      </c>
      <c r="N231" s="139"/>
      <c r="O231" s="17">
        <v>-698012.30975830753</v>
      </c>
      <c r="P231" s="25"/>
      <c r="Q231" s="23">
        <v>56412</v>
      </c>
      <c r="R231" s="61">
        <v>-18757.48855673708</v>
      </c>
      <c r="S231" s="139">
        <v>458.90999999999997</v>
      </c>
      <c r="T231" s="139">
        <v>-18445.658283471181</v>
      </c>
      <c r="U231" s="17">
        <v>19667.763159791743</v>
      </c>
      <c r="V231" s="25"/>
      <c r="W231" s="137">
        <v>-678344.54659851582</v>
      </c>
      <c r="X231" s="257"/>
      <c r="Y231" s="257">
        <v>5099</v>
      </c>
      <c r="Z231" s="257"/>
    </row>
    <row r="232" spans="1:26" s="258" customFormat="1" x14ac:dyDescent="0.25">
      <c r="A232" s="26">
        <v>702</v>
      </c>
      <c r="B232" s="26" t="s">
        <v>697</v>
      </c>
      <c r="C232" s="139">
        <v>-32061.420000000002</v>
      </c>
      <c r="D232" s="139">
        <v>-8004.3600000000006</v>
      </c>
      <c r="E232" s="139">
        <v>-18031.8</v>
      </c>
      <c r="F232" s="139">
        <v>-219.9</v>
      </c>
      <c r="G232" s="139">
        <v>-28136.289999999997</v>
      </c>
      <c r="H232" s="139">
        <v>-34423.479999999996</v>
      </c>
      <c r="I232" s="139">
        <v>-74465.3</v>
      </c>
      <c r="J232" s="142">
        <v>-76437.239999999991</v>
      </c>
      <c r="K232" s="142">
        <v>-91946.564661621567</v>
      </c>
      <c r="L232" s="142">
        <v>-187178.88</v>
      </c>
      <c r="M232" s="142">
        <v>-18119.760000000002</v>
      </c>
      <c r="N232" s="139"/>
      <c r="O232" s="17">
        <v>-569024.99466162152</v>
      </c>
      <c r="P232" s="25"/>
      <c r="Q232" s="23">
        <v>-29452</v>
      </c>
      <c r="R232" s="61">
        <v>-42497.952490355819</v>
      </c>
      <c r="S232" s="139">
        <v>395.82</v>
      </c>
      <c r="T232" s="139">
        <v>-38165.266285871287</v>
      </c>
      <c r="U232" s="17">
        <v>-109719.3987762271</v>
      </c>
      <c r="V232" s="25"/>
      <c r="W232" s="137">
        <v>-678744.39343784866</v>
      </c>
      <c r="X232" s="257"/>
      <c r="Y232" s="257">
        <v>4398</v>
      </c>
      <c r="Z232" s="257"/>
    </row>
    <row r="233" spans="1:26" s="258" customFormat="1" x14ac:dyDescent="0.25">
      <c r="A233" s="26">
        <v>704</v>
      </c>
      <c r="B233" s="26" t="s">
        <v>698</v>
      </c>
      <c r="C233" s="139">
        <v>-45569.79</v>
      </c>
      <c r="D233" s="139">
        <v>-11376.82</v>
      </c>
      <c r="E233" s="139">
        <v>-25629.1</v>
      </c>
      <c r="F233" s="139">
        <v>-312.55</v>
      </c>
      <c r="G233" s="139">
        <v>-39519.53</v>
      </c>
      <c r="H233" s="139">
        <v>-48350.36</v>
      </c>
      <c r="I233" s="139">
        <v>-104592.09999999999</v>
      </c>
      <c r="J233" s="142">
        <v>-108642.37999999999</v>
      </c>
      <c r="K233" s="142">
        <v>-61070.234031969128</v>
      </c>
      <c r="L233" s="142">
        <v>-266042.56</v>
      </c>
      <c r="M233" s="142">
        <v>-25754.12</v>
      </c>
      <c r="N233" s="139"/>
      <c r="O233" s="17">
        <v>-736859.54403196916</v>
      </c>
      <c r="P233" s="25"/>
      <c r="Q233" s="23">
        <v>39883</v>
      </c>
      <c r="R233" s="61">
        <v>-138690.00785822049</v>
      </c>
      <c r="S233" s="139">
        <v>562.59</v>
      </c>
      <c r="T233" s="139">
        <v>-16950.780255883357</v>
      </c>
      <c r="U233" s="17">
        <v>-115195.19811410384</v>
      </c>
      <c r="V233" s="25"/>
      <c r="W233" s="137">
        <v>-852054.74214607303</v>
      </c>
      <c r="X233" s="257"/>
      <c r="Y233" s="257">
        <v>6251</v>
      </c>
      <c r="Z233" s="257"/>
    </row>
    <row r="234" spans="1:26" s="258" customFormat="1" x14ac:dyDescent="0.25">
      <c r="A234" s="26">
        <v>707</v>
      </c>
      <c r="B234" s="26" t="s">
        <v>699</v>
      </c>
      <c r="C234" s="139">
        <v>-15899.49</v>
      </c>
      <c r="D234" s="139">
        <v>-3969.42</v>
      </c>
      <c r="E234" s="139">
        <v>-8942.0999999999985</v>
      </c>
      <c r="F234" s="139">
        <v>-109.05000000000001</v>
      </c>
      <c r="G234" s="139">
        <v>-14134.4</v>
      </c>
      <c r="H234" s="139">
        <v>-17292.8</v>
      </c>
      <c r="I234" s="139">
        <v>-37408</v>
      </c>
      <c r="J234" s="142">
        <v>-37905.78</v>
      </c>
      <c r="K234" s="142">
        <v>-113353.92089579234</v>
      </c>
      <c r="L234" s="142">
        <v>-92823.360000000001</v>
      </c>
      <c r="M234" s="142">
        <v>-8985.7199999999993</v>
      </c>
      <c r="N234" s="139"/>
      <c r="O234" s="17">
        <v>-350824.04089579231</v>
      </c>
      <c r="P234" s="25"/>
      <c r="Q234" s="23">
        <v>200161</v>
      </c>
      <c r="R234" s="61">
        <v>152966.38367605582</v>
      </c>
      <c r="S234" s="139">
        <v>196.29</v>
      </c>
      <c r="T234" s="139">
        <v>30320.577998270594</v>
      </c>
      <c r="U234" s="17">
        <v>383644.25167432637</v>
      </c>
      <c r="V234" s="25"/>
      <c r="W234" s="137">
        <v>32820.210778534063</v>
      </c>
      <c r="X234" s="257"/>
      <c r="Y234" s="257">
        <v>2181</v>
      </c>
      <c r="Z234" s="257"/>
    </row>
    <row r="235" spans="1:26" s="258" customFormat="1" x14ac:dyDescent="0.25">
      <c r="A235" s="26">
        <v>710</v>
      </c>
      <c r="B235" s="26" t="s">
        <v>700</v>
      </c>
      <c r="C235" s="139">
        <v>-201145.68</v>
      </c>
      <c r="D235" s="139">
        <v>-50217.440000000002</v>
      </c>
      <c r="E235" s="139">
        <v>-113127.2</v>
      </c>
      <c r="F235" s="139">
        <v>-1379.6000000000001</v>
      </c>
      <c r="G235" s="139">
        <v>-175739.81</v>
      </c>
      <c r="H235" s="139">
        <v>-215009.72</v>
      </c>
      <c r="I235" s="139">
        <v>-465111.69999999995</v>
      </c>
      <c r="J235" s="142">
        <v>-479548.95999999996</v>
      </c>
      <c r="K235" s="142">
        <v>-1470622.9046484549</v>
      </c>
      <c r="L235" s="142">
        <v>-1174315.52</v>
      </c>
      <c r="M235" s="142">
        <v>-113679.04000000001</v>
      </c>
      <c r="N235" s="139"/>
      <c r="O235" s="17">
        <v>-4459897.5746484548</v>
      </c>
      <c r="P235" s="25"/>
      <c r="Q235" s="23">
        <v>-62333</v>
      </c>
      <c r="R235" s="61">
        <v>100751.36435972154</v>
      </c>
      <c r="S235" s="139">
        <v>2483.2799999999997</v>
      </c>
      <c r="T235" s="139">
        <v>172455.36826989887</v>
      </c>
      <c r="U235" s="17">
        <v>213357.01262962041</v>
      </c>
      <c r="V235" s="25"/>
      <c r="W235" s="137">
        <v>-4246540.5620188341</v>
      </c>
      <c r="X235" s="257"/>
      <c r="Y235" s="257">
        <v>27592</v>
      </c>
      <c r="Z235" s="257"/>
    </row>
    <row r="236" spans="1:26" s="258" customFormat="1" x14ac:dyDescent="0.25">
      <c r="A236" s="26">
        <v>729</v>
      </c>
      <c r="B236" s="26" t="s">
        <v>701</v>
      </c>
      <c r="C236" s="139">
        <v>-68635.350000000006</v>
      </c>
      <c r="D236" s="139">
        <v>-17135.3</v>
      </c>
      <c r="E236" s="139">
        <v>-38601.5</v>
      </c>
      <c r="F236" s="139">
        <v>-470.75</v>
      </c>
      <c r="G236" s="139">
        <v>-60506.59</v>
      </c>
      <c r="H236" s="139">
        <v>-74027.08</v>
      </c>
      <c r="I236" s="139">
        <v>-160136.29999999999</v>
      </c>
      <c r="J236" s="142">
        <v>-163632.69999999998</v>
      </c>
      <c r="K236" s="142">
        <v>-426342.75947822322</v>
      </c>
      <c r="L236" s="142">
        <v>-400702.4</v>
      </c>
      <c r="M236" s="142">
        <v>-38789.800000000003</v>
      </c>
      <c r="N236" s="139"/>
      <c r="O236" s="17">
        <v>-1448980.5294782233</v>
      </c>
      <c r="P236" s="25"/>
      <c r="Q236" s="23">
        <v>321957</v>
      </c>
      <c r="R236" s="61">
        <v>251383.71367229521</v>
      </c>
      <c r="S236" s="139">
        <v>847.35</v>
      </c>
      <c r="T236" s="139">
        <v>68276.051746160534</v>
      </c>
      <c r="U236" s="17">
        <v>642464.11541845568</v>
      </c>
      <c r="V236" s="25"/>
      <c r="W236" s="137">
        <v>-806516.41405976762</v>
      </c>
      <c r="X236" s="257"/>
      <c r="Y236" s="257">
        <v>9415</v>
      </c>
      <c r="Z236" s="257"/>
    </row>
    <row r="237" spans="1:26" s="258" customFormat="1" x14ac:dyDescent="0.25">
      <c r="A237" s="26">
        <v>732</v>
      </c>
      <c r="B237" s="26" t="s">
        <v>702</v>
      </c>
      <c r="C237" s="139">
        <v>-25449.39</v>
      </c>
      <c r="D237" s="139">
        <v>-6353.62</v>
      </c>
      <c r="E237" s="139">
        <v>-14313.099999999999</v>
      </c>
      <c r="F237" s="139">
        <v>-174.55</v>
      </c>
      <c r="G237" s="139">
        <v>-22558.25</v>
      </c>
      <c r="H237" s="139">
        <v>-27599</v>
      </c>
      <c r="I237" s="139">
        <v>-59702.5</v>
      </c>
      <c r="J237" s="142">
        <v>-60673.579999999994</v>
      </c>
      <c r="K237" s="142">
        <v>-59796.68331646586</v>
      </c>
      <c r="L237" s="142">
        <v>-148576.96000000002</v>
      </c>
      <c r="M237" s="142">
        <v>-14382.92</v>
      </c>
      <c r="N237" s="139"/>
      <c r="O237" s="17">
        <v>-439580.55331646587</v>
      </c>
      <c r="P237" s="25"/>
      <c r="Q237" s="23">
        <v>258365</v>
      </c>
      <c r="R237" s="61">
        <v>501435.70851542056</v>
      </c>
      <c r="S237" s="139">
        <v>314.19</v>
      </c>
      <c r="T237" s="139">
        <v>1053.7415134621988</v>
      </c>
      <c r="U237" s="17">
        <v>761168.64002888266</v>
      </c>
      <c r="V237" s="25"/>
      <c r="W237" s="137">
        <v>321588.08671241679</v>
      </c>
      <c r="X237" s="257"/>
      <c r="Y237" s="257">
        <v>3491</v>
      </c>
      <c r="Z237" s="257"/>
    </row>
    <row r="238" spans="1:26" s="258" customFormat="1" x14ac:dyDescent="0.25">
      <c r="A238" s="26">
        <v>734</v>
      </c>
      <c r="B238" s="26" t="s">
        <v>703</v>
      </c>
      <c r="C238" s="139">
        <v>-381420.09</v>
      </c>
      <c r="D238" s="139">
        <v>-95224.22</v>
      </c>
      <c r="E238" s="139">
        <v>-214516.09999999998</v>
      </c>
      <c r="F238" s="139">
        <v>-2616.0500000000002</v>
      </c>
      <c r="G238" s="139">
        <v>-334329.03999999998</v>
      </c>
      <c r="H238" s="139">
        <v>-409036.48</v>
      </c>
      <c r="I238" s="139">
        <v>-884832.79999999993</v>
      </c>
      <c r="J238" s="142">
        <v>-909338.98</v>
      </c>
      <c r="K238" s="142">
        <v>-2773429.5857031029</v>
      </c>
      <c r="L238" s="142">
        <v>-2226781.7600000002</v>
      </c>
      <c r="M238" s="142">
        <v>-215562.52000000002</v>
      </c>
      <c r="N238" s="139"/>
      <c r="O238" s="17">
        <v>-8447087.625703102</v>
      </c>
      <c r="P238" s="25"/>
      <c r="Q238" s="23">
        <v>-333760</v>
      </c>
      <c r="R238" s="61">
        <v>825981.78081512451</v>
      </c>
      <c r="S238" s="139">
        <v>4708.8899999999994</v>
      </c>
      <c r="T238" s="139">
        <v>472138.69220869715</v>
      </c>
      <c r="U238" s="17">
        <v>969069.36302382173</v>
      </c>
      <c r="V238" s="25"/>
      <c r="W238" s="137">
        <v>-7478018.2626792807</v>
      </c>
      <c r="X238" s="257"/>
      <c r="Y238" s="257">
        <v>52321</v>
      </c>
      <c r="Z238" s="257"/>
    </row>
    <row r="239" spans="1:26" s="258" customFormat="1" x14ac:dyDescent="0.25">
      <c r="A239" s="26">
        <v>738</v>
      </c>
      <c r="B239" s="26" t="s">
        <v>704</v>
      </c>
      <c r="C239" s="139">
        <v>-21826.26</v>
      </c>
      <c r="D239" s="139">
        <v>-5449.08</v>
      </c>
      <c r="E239" s="139">
        <v>-12275.4</v>
      </c>
      <c r="F239" s="139">
        <v>-149.70000000000002</v>
      </c>
      <c r="G239" s="139">
        <v>-18974.169999999998</v>
      </c>
      <c r="H239" s="139">
        <v>-23214.04</v>
      </c>
      <c r="I239" s="139">
        <v>-50216.9</v>
      </c>
      <c r="J239" s="142">
        <v>-52035.719999999994</v>
      </c>
      <c r="K239" s="142">
        <v>-43831.220015988532</v>
      </c>
      <c r="L239" s="142">
        <v>-127424.64000000001</v>
      </c>
      <c r="M239" s="142">
        <v>-12335.28</v>
      </c>
      <c r="N239" s="139"/>
      <c r="O239" s="17">
        <v>-367732.41001598857</v>
      </c>
      <c r="P239" s="25"/>
      <c r="Q239" s="23">
        <v>-87894</v>
      </c>
      <c r="R239" s="61">
        <v>-25972.495480962098</v>
      </c>
      <c r="S239" s="139">
        <v>269.45999999999998</v>
      </c>
      <c r="T239" s="139">
        <v>4909.8572152135257</v>
      </c>
      <c r="U239" s="17">
        <v>-108687.17826574856</v>
      </c>
      <c r="V239" s="25"/>
      <c r="W239" s="137">
        <v>-476419.58828173712</v>
      </c>
      <c r="X239" s="257"/>
      <c r="Y239" s="257">
        <v>2994</v>
      </c>
      <c r="Z239" s="257"/>
    </row>
    <row r="240" spans="1:26" s="258" customFormat="1" x14ac:dyDescent="0.25">
      <c r="A240" s="26">
        <v>739</v>
      </c>
      <c r="B240" s="26" t="s">
        <v>705</v>
      </c>
      <c r="C240" s="139">
        <v>-24997.41</v>
      </c>
      <c r="D240" s="139">
        <v>-6240.7800000000007</v>
      </c>
      <c r="E240" s="139">
        <v>-14058.9</v>
      </c>
      <c r="F240" s="139">
        <v>-171.45000000000002</v>
      </c>
      <c r="G240" s="139">
        <v>-21958.799999999999</v>
      </c>
      <c r="H240" s="139">
        <v>-26865.599999999999</v>
      </c>
      <c r="I240" s="139">
        <v>-58116</v>
      </c>
      <c r="J240" s="142">
        <v>-59596.02</v>
      </c>
      <c r="K240" s="142">
        <v>-100227.3636258029</v>
      </c>
      <c r="L240" s="142">
        <v>-145938.24000000002</v>
      </c>
      <c r="M240" s="142">
        <v>-14127.48</v>
      </c>
      <c r="N240" s="139"/>
      <c r="O240" s="17">
        <v>-472298.04362580285</v>
      </c>
      <c r="P240" s="25"/>
      <c r="Q240" s="23">
        <v>71974</v>
      </c>
      <c r="R240" s="61">
        <v>17385.44724056311</v>
      </c>
      <c r="S240" s="139">
        <v>308.61</v>
      </c>
      <c r="T240" s="139">
        <v>5249.4185388254264</v>
      </c>
      <c r="U240" s="17">
        <v>94917.475779388536</v>
      </c>
      <c r="V240" s="25"/>
      <c r="W240" s="137">
        <v>-377380.56784641428</v>
      </c>
      <c r="X240" s="257"/>
      <c r="Y240" s="257">
        <v>3429</v>
      </c>
      <c r="Z240" s="257"/>
    </row>
    <row r="241" spans="1:26" s="258" customFormat="1" x14ac:dyDescent="0.25">
      <c r="A241" s="26">
        <v>740</v>
      </c>
      <c r="B241" s="26" t="s">
        <v>706</v>
      </c>
      <c r="C241" s="139">
        <v>-245024.19</v>
      </c>
      <c r="D241" s="139">
        <v>-61172.020000000004</v>
      </c>
      <c r="E241" s="139">
        <v>-137805.09999999998</v>
      </c>
      <c r="F241" s="139">
        <v>-1680.5500000000002</v>
      </c>
      <c r="G241" s="139">
        <v>-218729.84</v>
      </c>
      <c r="H241" s="139">
        <v>-267606.08</v>
      </c>
      <c r="I241" s="139">
        <v>-578888.79999999993</v>
      </c>
      <c r="J241" s="142">
        <v>-584159.17999999993</v>
      </c>
      <c r="K241" s="142">
        <v>-2301921.5757874246</v>
      </c>
      <c r="L241" s="142">
        <v>-1430484.1600000001</v>
      </c>
      <c r="M241" s="142">
        <v>-138477.32</v>
      </c>
      <c r="N241" s="139"/>
      <c r="O241" s="17">
        <v>-5965948.8157874253</v>
      </c>
      <c r="P241" s="25"/>
      <c r="Q241" s="23">
        <v>523093</v>
      </c>
      <c r="R241" s="61">
        <v>224198.56074189395</v>
      </c>
      <c r="S241" s="139">
        <v>3024.99</v>
      </c>
      <c r="T241" s="139">
        <v>103278.08722370467</v>
      </c>
      <c r="U241" s="17">
        <v>853594.63796559861</v>
      </c>
      <c r="V241" s="25"/>
      <c r="W241" s="137">
        <v>-5112354.1778218262</v>
      </c>
      <c r="X241" s="257"/>
      <c r="Y241" s="257">
        <v>33611</v>
      </c>
      <c r="Z241" s="257"/>
    </row>
    <row r="242" spans="1:26" s="258" customFormat="1" x14ac:dyDescent="0.25">
      <c r="A242" s="26">
        <v>742</v>
      </c>
      <c r="B242" s="26" t="s">
        <v>707</v>
      </c>
      <c r="C242" s="139">
        <v>-7399.35</v>
      </c>
      <c r="D242" s="139">
        <v>-1847.3</v>
      </c>
      <c r="E242" s="139">
        <v>-4161.5</v>
      </c>
      <c r="F242" s="139">
        <v>-50.75</v>
      </c>
      <c r="G242" s="139">
        <v>-6385.7199999999993</v>
      </c>
      <c r="H242" s="139">
        <v>-7812.6399999999994</v>
      </c>
      <c r="I242" s="139">
        <v>-16900.399999999998</v>
      </c>
      <c r="J242" s="142">
        <v>-17640.7</v>
      </c>
      <c r="K242" s="142">
        <v>-12908.935318041091</v>
      </c>
      <c r="L242" s="142">
        <v>-43198.400000000001</v>
      </c>
      <c r="M242" s="142">
        <v>-4181.8</v>
      </c>
      <c r="N242" s="139"/>
      <c r="O242" s="17">
        <v>-122487.49531804108</v>
      </c>
      <c r="P242" s="25"/>
      <c r="Q242" s="23">
        <v>93901</v>
      </c>
      <c r="R242" s="61">
        <v>106604.61965460237</v>
      </c>
      <c r="S242" s="139">
        <v>91.35</v>
      </c>
      <c r="T242" s="139">
        <v>-17612.449953400366</v>
      </c>
      <c r="U242" s="17">
        <v>182984.51970120202</v>
      </c>
      <c r="V242" s="25"/>
      <c r="W242" s="137">
        <v>60497.02438316094</v>
      </c>
      <c r="X242" s="257"/>
      <c r="Y242" s="257">
        <v>1015</v>
      </c>
      <c r="Z242" s="257"/>
    </row>
    <row r="243" spans="1:26" s="258" customFormat="1" x14ac:dyDescent="0.25">
      <c r="A243" s="26">
        <v>743</v>
      </c>
      <c r="B243" s="26" t="s">
        <v>708</v>
      </c>
      <c r="C243" s="139">
        <v>-461369.52</v>
      </c>
      <c r="D243" s="139">
        <v>-115184.16</v>
      </c>
      <c r="E243" s="139">
        <v>-259480.8</v>
      </c>
      <c r="F243" s="139">
        <v>-3164.4</v>
      </c>
      <c r="G243" s="139">
        <v>-395485.56</v>
      </c>
      <c r="H243" s="139">
        <v>-483858.72</v>
      </c>
      <c r="I243" s="139">
        <v>-1046689.2</v>
      </c>
      <c r="J243" s="142">
        <v>-1099945.44</v>
      </c>
      <c r="K243" s="142">
        <v>-3741845.8763137897</v>
      </c>
      <c r="L243" s="142">
        <v>-2693537.2800000003</v>
      </c>
      <c r="M243" s="142">
        <v>-260746.56</v>
      </c>
      <c r="N243" s="139"/>
      <c r="O243" s="17">
        <v>-10561307.516313789</v>
      </c>
      <c r="P243" s="25"/>
      <c r="Q243" s="23">
        <v>461848</v>
      </c>
      <c r="R243" s="61">
        <v>89519.316681519151</v>
      </c>
      <c r="S243" s="139">
        <v>5695.92</v>
      </c>
      <c r="T243" s="139">
        <v>-35718.044607796241</v>
      </c>
      <c r="U243" s="17">
        <v>521345.19207372295</v>
      </c>
      <c r="V243" s="25"/>
      <c r="W243" s="137">
        <v>-10039962.324240066</v>
      </c>
      <c r="X243" s="257"/>
      <c r="Y243" s="257">
        <v>63288</v>
      </c>
      <c r="Z243" s="257"/>
    </row>
    <row r="244" spans="1:26" s="258" customFormat="1" x14ac:dyDescent="0.25">
      <c r="A244" s="26">
        <v>746</v>
      </c>
      <c r="B244" s="26" t="s">
        <v>709</v>
      </c>
      <c r="C244" s="139">
        <v>-36304.199999999997</v>
      </c>
      <c r="D244" s="139">
        <v>-9063.6</v>
      </c>
      <c r="E244" s="139">
        <v>-20418</v>
      </c>
      <c r="F244" s="139">
        <v>-249</v>
      </c>
      <c r="G244" s="139">
        <v>-31770.85</v>
      </c>
      <c r="H244" s="139">
        <v>-38870.199999999997</v>
      </c>
      <c r="I244" s="139">
        <v>-84084.5</v>
      </c>
      <c r="J244" s="142">
        <v>-86552.4</v>
      </c>
      <c r="K244" s="142">
        <v>-46357.543643658602</v>
      </c>
      <c r="L244" s="142">
        <v>-211948.80000000002</v>
      </c>
      <c r="M244" s="142">
        <v>-20517.600000000002</v>
      </c>
      <c r="N244" s="139"/>
      <c r="O244" s="17">
        <v>-586136.69364365865</v>
      </c>
      <c r="P244" s="25"/>
      <c r="Q244" s="23">
        <v>-98522</v>
      </c>
      <c r="R244" s="61">
        <v>-93567.032645177096</v>
      </c>
      <c r="S244" s="139">
        <v>448.2</v>
      </c>
      <c r="T244" s="139">
        <v>-42847.64751137537</v>
      </c>
      <c r="U244" s="17">
        <v>-234488.48015655245</v>
      </c>
      <c r="V244" s="25"/>
      <c r="W244" s="137">
        <v>-820625.17380021117</v>
      </c>
      <c r="X244" s="257"/>
      <c r="Y244" s="257">
        <v>4980</v>
      </c>
      <c r="Z244" s="257"/>
    </row>
    <row r="245" spans="1:26" s="258" customFormat="1" x14ac:dyDescent="0.25">
      <c r="A245" s="26">
        <v>747</v>
      </c>
      <c r="B245" s="26" t="s">
        <v>710</v>
      </c>
      <c r="C245" s="139">
        <v>-10628.82</v>
      </c>
      <c r="D245" s="139">
        <v>-2653.56</v>
      </c>
      <c r="E245" s="139">
        <v>-5977.7999999999993</v>
      </c>
      <c r="F245" s="139">
        <v>-72.900000000000006</v>
      </c>
      <c r="G245" s="139">
        <v>-9313.56</v>
      </c>
      <c r="H245" s="139">
        <v>-11394.72</v>
      </c>
      <c r="I245" s="139">
        <v>-24649.200000000001</v>
      </c>
      <c r="J245" s="142">
        <v>-25340.039999999997</v>
      </c>
      <c r="K245" s="142">
        <v>-32807.320555787854</v>
      </c>
      <c r="L245" s="142">
        <v>-62052.480000000003</v>
      </c>
      <c r="M245" s="142">
        <v>-6006.96</v>
      </c>
      <c r="N245" s="139"/>
      <c r="O245" s="17">
        <v>-190897.36055578783</v>
      </c>
      <c r="P245" s="25"/>
      <c r="Q245" s="23">
        <v>47662</v>
      </c>
      <c r="R245" s="61">
        <v>109608.27899000607</v>
      </c>
      <c r="S245" s="139">
        <v>131.22</v>
      </c>
      <c r="T245" s="139">
        <v>-14002.502101978618</v>
      </c>
      <c r="U245" s="17">
        <v>143398.99688802747</v>
      </c>
      <c r="V245" s="25"/>
      <c r="W245" s="137">
        <v>-47498.363667760364</v>
      </c>
      <c r="X245" s="257"/>
      <c r="Y245" s="257">
        <v>1458</v>
      </c>
      <c r="Z245" s="257"/>
    </row>
    <row r="246" spans="1:26" s="258" customFormat="1" x14ac:dyDescent="0.25">
      <c r="A246" s="26">
        <v>748</v>
      </c>
      <c r="B246" s="26" t="s">
        <v>711</v>
      </c>
      <c r="C246" s="139">
        <v>-38265.21</v>
      </c>
      <c r="D246" s="139">
        <v>-9553.18</v>
      </c>
      <c r="E246" s="139">
        <v>-21520.899999999998</v>
      </c>
      <c r="F246" s="139">
        <v>-262.45</v>
      </c>
      <c r="G246" s="139">
        <v>-33714.329999999994</v>
      </c>
      <c r="H246" s="139">
        <v>-41247.96</v>
      </c>
      <c r="I246" s="139">
        <v>-89228.099999999991</v>
      </c>
      <c r="J246" s="142">
        <v>-91227.62</v>
      </c>
      <c r="K246" s="142">
        <v>-95495.096390271443</v>
      </c>
      <c r="L246" s="142">
        <v>-223397.44</v>
      </c>
      <c r="M246" s="142">
        <v>-21625.88</v>
      </c>
      <c r="N246" s="139"/>
      <c r="O246" s="17">
        <v>-665538.16639027139</v>
      </c>
      <c r="P246" s="25"/>
      <c r="Q246" s="23">
        <v>70971</v>
      </c>
      <c r="R246" s="61">
        <v>-83113.753135818988</v>
      </c>
      <c r="S246" s="139">
        <v>472.40999999999997</v>
      </c>
      <c r="T246" s="139">
        <v>25413.625141841971</v>
      </c>
      <c r="U246" s="17">
        <v>13743.282006022982</v>
      </c>
      <c r="V246" s="25"/>
      <c r="W246" s="137">
        <v>-651794.88438424841</v>
      </c>
      <c r="X246" s="257"/>
      <c r="Y246" s="257">
        <v>5249</v>
      </c>
      <c r="Z246" s="257"/>
    </row>
    <row r="247" spans="1:26" s="258" customFormat="1" x14ac:dyDescent="0.25">
      <c r="A247" s="26">
        <v>749</v>
      </c>
      <c r="B247" s="26" t="s">
        <v>712</v>
      </c>
      <c r="C247" s="139">
        <v>-158003.46</v>
      </c>
      <c r="D247" s="139">
        <v>-39446.68</v>
      </c>
      <c r="E247" s="139">
        <v>-88863.4</v>
      </c>
      <c r="F247" s="139">
        <v>-1083.7</v>
      </c>
      <c r="G247" s="139">
        <v>-136655.66999999998</v>
      </c>
      <c r="H247" s="139">
        <v>-167192.04</v>
      </c>
      <c r="I247" s="139">
        <v>-361671.89999999997</v>
      </c>
      <c r="J247" s="142">
        <v>-376694.12</v>
      </c>
      <c r="K247" s="142">
        <v>-1082306.5918981007</v>
      </c>
      <c r="L247" s="142">
        <v>-922445.44000000006</v>
      </c>
      <c r="M247" s="142">
        <v>-89296.88</v>
      </c>
      <c r="N247" s="139"/>
      <c r="O247" s="17">
        <v>-3423659.8818981</v>
      </c>
      <c r="P247" s="25"/>
      <c r="Q247" s="23">
        <v>5984</v>
      </c>
      <c r="R247" s="61">
        <v>-59214.694434806705</v>
      </c>
      <c r="S247" s="139">
        <v>1950.6599999999999</v>
      </c>
      <c r="T247" s="139">
        <v>-118099.42995599299</v>
      </c>
      <c r="U247" s="17">
        <v>-169379.46439079969</v>
      </c>
      <c r="V247" s="25"/>
      <c r="W247" s="137">
        <v>-3593039.3462888999</v>
      </c>
      <c r="X247" s="257"/>
      <c r="Y247" s="257">
        <v>21674</v>
      </c>
      <c r="Z247" s="257"/>
    </row>
    <row r="248" spans="1:26" s="258" customFormat="1" x14ac:dyDescent="0.25">
      <c r="A248" s="26">
        <v>751</v>
      </c>
      <c r="B248" s="26" t="s">
        <v>713</v>
      </c>
      <c r="C248" s="139">
        <v>-22198.05</v>
      </c>
      <c r="D248" s="139">
        <v>-5541.9000000000005</v>
      </c>
      <c r="E248" s="139">
        <v>-12484.499999999998</v>
      </c>
      <c r="F248" s="139">
        <v>-152.25</v>
      </c>
      <c r="G248" s="139">
        <v>-19624.099999999999</v>
      </c>
      <c r="H248" s="139">
        <v>-24009.200000000001</v>
      </c>
      <c r="I248" s="139">
        <v>-51937</v>
      </c>
      <c r="J248" s="142">
        <v>-52922.1</v>
      </c>
      <c r="K248" s="142">
        <v>-39379.626427066338</v>
      </c>
      <c r="L248" s="142">
        <v>-129595.20000000001</v>
      </c>
      <c r="M248" s="142">
        <v>-12545.4</v>
      </c>
      <c r="N248" s="139"/>
      <c r="O248" s="17">
        <v>-370389.32642706635</v>
      </c>
      <c r="P248" s="25"/>
      <c r="Q248" s="23">
        <v>76854</v>
      </c>
      <c r="R248" s="61">
        <v>-78985.75758260861</v>
      </c>
      <c r="S248" s="139">
        <v>274.05</v>
      </c>
      <c r="T248" s="139">
        <v>14510.314562153615</v>
      </c>
      <c r="U248" s="17">
        <v>12652.606979545004</v>
      </c>
      <c r="V248" s="25"/>
      <c r="W248" s="137">
        <v>-357736.71944752132</v>
      </c>
      <c r="X248" s="257"/>
      <c r="Y248" s="257">
        <v>3045</v>
      </c>
      <c r="Z248" s="257"/>
    </row>
    <row r="249" spans="1:26" s="258" customFormat="1" x14ac:dyDescent="0.25">
      <c r="A249" s="26">
        <v>753</v>
      </c>
      <c r="B249" s="26" t="s">
        <v>714</v>
      </c>
      <c r="C249" s="139">
        <v>-150655.14000000001</v>
      </c>
      <c r="D249" s="139">
        <v>-37612.120000000003</v>
      </c>
      <c r="E249" s="139">
        <v>-84730.599999999991</v>
      </c>
      <c r="F249" s="139">
        <v>-1033.3</v>
      </c>
      <c r="G249" s="139">
        <v>-128156.09999999999</v>
      </c>
      <c r="H249" s="139">
        <v>-156793.19999999998</v>
      </c>
      <c r="I249" s="139">
        <v>-339177</v>
      </c>
      <c r="J249" s="142">
        <v>-359175.07999999996</v>
      </c>
      <c r="K249" s="142">
        <v>-798570.8888001747</v>
      </c>
      <c r="L249" s="142">
        <v>-879544.96000000008</v>
      </c>
      <c r="M249" s="142">
        <v>-85143.92</v>
      </c>
      <c r="N249" s="139"/>
      <c r="O249" s="17">
        <v>-3020592.3088001749</v>
      </c>
      <c r="P249" s="25"/>
      <c r="Q249" s="23">
        <v>-139882</v>
      </c>
      <c r="R249" s="61">
        <v>338261.93236998096</v>
      </c>
      <c r="S249" s="139">
        <v>1859.9399999999998</v>
      </c>
      <c r="T249" s="139">
        <v>-50851.512310558566</v>
      </c>
      <c r="U249" s="17">
        <v>149388.36005942238</v>
      </c>
      <c r="V249" s="25"/>
      <c r="W249" s="137">
        <v>-2871203.9487407524</v>
      </c>
      <c r="X249" s="257"/>
      <c r="Y249" s="257">
        <v>20666</v>
      </c>
      <c r="Z249" s="257"/>
    </row>
    <row r="250" spans="1:26" s="258" customFormat="1" x14ac:dyDescent="0.25">
      <c r="A250" s="26">
        <v>755</v>
      </c>
      <c r="B250" s="26" t="s">
        <v>715</v>
      </c>
      <c r="C250" s="139">
        <v>-44716.86</v>
      </c>
      <c r="D250" s="139">
        <v>-11163.880000000001</v>
      </c>
      <c r="E250" s="139">
        <v>-25149.399999999998</v>
      </c>
      <c r="F250" s="139">
        <v>-306.7</v>
      </c>
      <c r="G250" s="139">
        <v>-38781.259999999995</v>
      </c>
      <c r="H250" s="139">
        <v>-47447.119999999995</v>
      </c>
      <c r="I250" s="139">
        <v>-102638.2</v>
      </c>
      <c r="J250" s="142">
        <v>-106608.92</v>
      </c>
      <c r="K250" s="142">
        <v>-204120.10594616138</v>
      </c>
      <c r="L250" s="142">
        <v>-261063.04000000001</v>
      </c>
      <c r="M250" s="142">
        <v>-25272.080000000002</v>
      </c>
      <c r="N250" s="139"/>
      <c r="O250" s="17">
        <v>-867267.5659461614</v>
      </c>
      <c r="P250" s="25"/>
      <c r="Q250" s="23">
        <v>25135</v>
      </c>
      <c r="R250" s="61">
        <v>113029.24575293995</v>
      </c>
      <c r="S250" s="139">
        <v>552.05999999999995</v>
      </c>
      <c r="T250" s="139">
        <v>18712.85390120282</v>
      </c>
      <c r="U250" s="17">
        <v>157429.15965414277</v>
      </c>
      <c r="V250" s="25"/>
      <c r="W250" s="137">
        <v>-709838.4062920186</v>
      </c>
      <c r="X250" s="257"/>
      <c r="Y250" s="257">
        <v>6134</v>
      </c>
      <c r="Z250" s="257"/>
    </row>
    <row r="251" spans="1:26" s="258" customFormat="1" x14ac:dyDescent="0.25">
      <c r="A251" s="26">
        <v>758</v>
      </c>
      <c r="B251" s="26" t="s">
        <v>716</v>
      </c>
      <c r="C251" s="139">
        <v>-61556.76</v>
      </c>
      <c r="D251" s="139">
        <v>-15368.08</v>
      </c>
      <c r="E251" s="139">
        <v>-34620.399999999994</v>
      </c>
      <c r="F251" s="139">
        <v>-422.20000000000005</v>
      </c>
      <c r="G251" s="139">
        <v>-53918.95</v>
      </c>
      <c r="H251" s="139">
        <v>-65967.399999999994</v>
      </c>
      <c r="I251" s="139">
        <v>-142701.5</v>
      </c>
      <c r="J251" s="142">
        <v>-146756.72</v>
      </c>
      <c r="K251" s="142">
        <v>-95943.180865348899</v>
      </c>
      <c r="L251" s="142">
        <v>-359376.64000000001</v>
      </c>
      <c r="M251" s="142">
        <v>-34789.279999999999</v>
      </c>
      <c r="N251" s="139"/>
      <c r="O251" s="17">
        <v>-1011421.110865349</v>
      </c>
      <c r="P251" s="25"/>
      <c r="Q251" s="23">
        <v>420189</v>
      </c>
      <c r="R251" s="61">
        <v>-287297.22515443712</v>
      </c>
      <c r="S251" s="139">
        <v>759.95999999999992</v>
      </c>
      <c r="T251" s="139">
        <v>-20262.454190634002</v>
      </c>
      <c r="U251" s="17">
        <v>113389.28065492887</v>
      </c>
      <c r="V251" s="25"/>
      <c r="W251" s="137">
        <v>-898031.83021042007</v>
      </c>
      <c r="X251" s="257"/>
      <c r="Y251" s="257">
        <v>8444</v>
      </c>
      <c r="Z251" s="257"/>
    </row>
    <row r="252" spans="1:26" s="258" customFormat="1" x14ac:dyDescent="0.25">
      <c r="A252" s="26">
        <v>759</v>
      </c>
      <c r="B252" s="26" t="s">
        <v>717</v>
      </c>
      <c r="C252" s="139">
        <v>-15199.65</v>
      </c>
      <c r="D252" s="139">
        <v>-3794.7000000000003</v>
      </c>
      <c r="E252" s="139">
        <v>-8548.5</v>
      </c>
      <c r="F252" s="139">
        <v>-104.25</v>
      </c>
      <c r="G252" s="139">
        <v>-13339.339999999998</v>
      </c>
      <c r="H252" s="139">
        <v>-16320.08</v>
      </c>
      <c r="I252" s="139">
        <v>-35303.799999999996</v>
      </c>
      <c r="J252" s="142">
        <v>-36237.299999999996</v>
      </c>
      <c r="K252" s="142">
        <v>-67323.991842067888</v>
      </c>
      <c r="L252" s="142">
        <v>-88737.600000000006</v>
      </c>
      <c r="M252" s="142">
        <v>-8590.2000000000007</v>
      </c>
      <c r="N252" s="139"/>
      <c r="O252" s="17">
        <v>-293499.4118420679</v>
      </c>
      <c r="P252" s="25"/>
      <c r="Q252" s="23">
        <v>12453</v>
      </c>
      <c r="R252" s="61">
        <v>-12221.498183485121</v>
      </c>
      <c r="S252" s="139">
        <v>187.65</v>
      </c>
      <c r="T252" s="139">
        <v>-1714.6542465534949</v>
      </c>
      <c r="U252" s="17">
        <v>-1295.5024300386153</v>
      </c>
      <c r="V252" s="25"/>
      <c r="W252" s="137">
        <v>-294794.91427210654</v>
      </c>
      <c r="X252" s="257"/>
      <c r="Y252" s="257">
        <v>2085</v>
      </c>
      <c r="Z252" s="257"/>
    </row>
    <row r="253" spans="1:26" s="258" customFormat="1" x14ac:dyDescent="0.25">
      <c r="A253" s="26">
        <v>761</v>
      </c>
      <c r="B253" s="26" t="s">
        <v>718</v>
      </c>
      <c r="C253" s="139">
        <v>-64356.12</v>
      </c>
      <c r="D253" s="139">
        <v>-16066.960000000001</v>
      </c>
      <c r="E253" s="139">
        <v>-36194.799999999996</v>
      </c>
      <c r="F253" s="139">
        <v>-441.40000000000003</v>
      </c>
      <c r="G253" s="139">
        <v>-56278.89</v>
      </c>
      <c r="H253" s="139">
        <v>-68854.679999999993</v>
      </c>
      <c r="I253" s="139">
        <v>-148947.29999999999</v>
      </c>
      <c r="J253" s="142">
        <v>-153430.63999999998</v>
      </c>
      <c r="K253" s="142">
        <v>-382397.64576085523</v>
      </c>
      <c r="L253" s="142">
        <v>-375719.67999999999</v>
      </c>
      <c r="M253" s="142">
        <v>-36371.360000000001</v>
      </c>
      <c r="N253" s="139"/>
      <c r="O253" s="17">
        <v>-1339059.4757608552</v>
      </c>
      <c r="P253" s="25"/>
      <c r="Q253" s="23">
        <v>-61765</v>
      </c>
      <c r="R253" s="61">
        <v>273763.03432429582</v>
      </c>
      <c r="S253" s="139">
        <v>794.52</v>
      </c>
      <c r="T253" s="139">
        <v>38569.498670709028</v>
      </c>
      <c r="U253" s="17">
        <v>251362.05299500484</v>
      </c>
      <c r="V253" s="25"/>
      <c r="W253" s="137">
        <v>-1087697.4227658503</v>
      </c>
      <c r="X253" s="257"/>
      <c r="Y253" s="257">
        <v>8828</v>
      </c>
      <c r="Z253" s="257"/>
    </row>
    <row r="254" spans="1:26" s="258" customFormat="1" x14ac:dyDescent="0.25">
      <c r="A254" s="26">
        <v>762</v>
      </c>
      <c r="B254" s="26" t="s">
        <v>719</v>
      </c>
      <c r="C254" s="139">
        <v>-28919.43</v>
      </c>
      <c r="D254" s="139">
        <v>-7219.9400000000005</v>
      </c>
      <c r="E254" s="139">
        <v>-16264.699999999999</v>
      </c>
      <c r="F254" s="139">
        <v>-198.35000000000002</v>
      </c>
      <c r="G254" s="139">
        <v>-25713.25</v>
      </c>
      <c r="H254" s="139">
        <v>-31459</v>
      </c>
      <c r="I254" s="139">
        <v>-68052.5</v>
      </c>
      <c r="J254" s="142">
        <v>-68946.459999999992</v>
      </c>
      <c r="K254" s="142">
        <v>-130727.11177584519</v>
      </c>
      <c r="L254" s="142">
        <v>-168835.52000000002</v>
      </c>
      <c r="M254" s="142">
        <v>-16344.04</v>
      </c>
      <c r="N254" s="139"/>
      <c r="O254" s="17">
        <v>-562680.30177584523</v>
      </c>
      <c r="P254" s="25"/>
      <c r="Q254" s="23">
        <v>204685</v>
      </c>
      <c r="R254" s="61">
        <v>17535.917514123023</v>
      </c>
      <c r="S254" s="139">
        <v>357.03</v>
      </c>
      <c r="T254" s="139">
        <v>2934.3824224748241</v>
      </c>
      <c r="U254" s="17">
        <v>225512.32993659785</v>
      </c>
      <c r="V254" s="25"/>
      <c r="W254" s="137">
        <v>-337167.97183924739</v>
      </c>
      <c r="X254" s="257"/>
      <c r="Y254" s="257">
        <v>3967</v>
      </c>
      <c r="Z254" s="257"/>
    </row>
    <row r="255" spans="1:26" s="258" customFormat="1" x14ac:dyDescent="0.25">
      <c r="A255" s="26">
        <v>765</v>
      </c>
      <c r="B255" s="26" t="s">
        <v>720</v>
      </c>
      <c r="C255" s="139">
        <v>-75735.81</v>
      </c>
      <c r="D255" s="139">
        <v>-18907.98</v>
      </c>
      <c r="E255" s="139">
        <v>-42594.899999999994</v>
      </c>
      <c r="F255" s="139">
        <v>-519.45000000000005</v>
      </c>
      <c r="G255" s="139">
        <v>-65769.12999999999</v>
      </c>
      <c r="H255" s="139">
        <v>-80465.56</v>
      </c>
      <c r="I255" s="139">
        <v>-174064.1</v>
      </c>
      <c r="J255" s="142">
        <v>-180560.81999999998</v>
      </c>
      <c r="K255" s="142">
        <v>-118162.35799119622</v>
      </c>
      <c r="L255" s="142">
        <v>-442155.84</v>
      </c>
      <c r="M255" s="142">
        <v>-42802.68</v>
      </c>
      <c r="N255" s="139"/>
      <c r="O255" s="17">
        <v>-1241738.6279911962</v>
      </c>
      <c r="P255" s="25"/>
      <c r="Q255" s="23">
        <v>96374</v>
      </c>
      <c r="R255" s="61">
        <v>231609.68106403947</v>
      </c>
      <c r="S255" s="139">
        <v>935.01</v>
      </c>
      <c r="T255" s="139">
        <v>-40649.815587011093</v>
      </c>
      <c r="U255" s="17">
        <v>288268.87547702837</v>
      </c>
      <c r="V255" s="25"/>
      <c r="W255" s="137">
        <v>-953469.75251416792</v>
      </c>
      <c r="X255" s="257"/>
      <c r="Y255" s="257">
        <v>10389</v>
      </c>
      <c r="Z255" s="257"/>
    </row>
    <row r="256" spans="1:26" s="258" customFormat="1" x14ac:dyDescent="0.25">
      <c r="A256" s="26">
        <v>768</v>
      </c>
      <c r="B256" s="26" t="s">
        <v>721</v>
      </c>
      <c r="C256" s="139">
        <v>-18443.7</v>
      </c>
      <c r="D256" s="139">
        <v>-4604.6000000000004</v>
      </c>
      <c r="E256" s="139">
        <v>-10373</v>
      </c>
      <c r="F256" s="139">
        <v>-126.5</v>
      </c>
      <c r="G256" s="139">
        <v>-16330.279999999999</v>
      </c>
      <c r="H256" s="139">
        <v>-19979.36</v>
      </c>
      <c r="I256" s="139">
        <v>-43219.6</v>
      </c>
      <c r="J256" s="142">
        <v>-43971.399999999994</v>
      </c>
      <c r="K256" s="142">
        <v>-60005.921886881624</v>
      </c>
      <c r="L256" s="142">
        <v>-107676.8</v>
      </c>
      <c r="M256" s="142">
        <v>-10423.6</v>
      </c>
      <c r="N256" s="139"/>
      <c r="O256" s="17">
        <v>-335154.76188688161</v>
      </c>
      <c r="P256" s="25"/>
      <c r="Q256" s="23">
        <v>41103</v>
      </c>
      <c r="R256" s="61">
        <v>295311.22328036837</v>
      </c>
      <c r="S256" s="139">
        <v>227.7</v>
      </c>
      <c r="T256" s="139">
        <v>-13992.294629759628</v>
      </c>
      <c r="U256" s="17">
        <v>322649.62865060876</v>
      </c>
      <c r="V256" s="25"/>
      <c r="W256" s="137">
        <v>-12505.133236272843</v>
      </c>
      <c r="X256" s="257"/>
      <c r="Y256" s="257">
        <v>2530</v>
      </c>
      <c r="Z256" s="257"/>
    </row>
    <row r="257" spans="1:26" s="258" customFormat="1" x14ac:dyDescent="0.25">
      <c r="A257" s="26">
        <v>777</v>
      </c>
      <c r="B257" s="26" t="s">
        <v>722</v>
      </c>
      <c r="C257" s="139">
        <v>-57313.98</v>
      </c>
      <c r="D257" s="139">
        <v>-14308.84</v>
      </c>
      <c r="E257" s="139">
        <v>-32234.199999999997</v>
      </c>
      <c r="F257" s="139">
        <v>-393.1</v>
      </c>
      <c r="G257" s="139">
        <v>-50801.81</v>
      </c>
      <c r="H257" s="139">
        <v>-62153.72</v>
      </c>
      <c r="I257" s="139">
        <v>-134451.69999999998</v>
      </c>
      <c r="J257" s="142">
        <v>-136641.56</v>
      </c>
      <c r="K257" s="142">
        <v>-148265.10308715992</v>
      </c>
      <c r="L257" s="142">
        <v>-334606.72000000003</v>
      </c>
      <c r="M257" s="142">
        <v>-32391.440000000002</v>
      </c>
      <c r="N257" s="139"/>
      <c r="O257" s="17">
        <v>-1003562.1730871599</v>
      </c>
      <c r="P257" s="25"/>
      <c r="Q257" s="23">
        <v>441756</v>
      </c>
      <c r="R257" s="61">
        <v>227788.47878620028</v>
      </c>
      <c r="S257" s="139">
        <v>707.57999999999993</v>
      </c>
      <c r="T257" s="139">
        <v>-76791.239686159504</v>
      </c>
      <c r="U257" s="17">
        <v>593460.81910004071</v>
      </c>
      <c r="V257" s="25"/>
      <c r="W257" s="137">
        <v>-410101.35398711916</v>
      </c>
      <c r="X257" s="257"/>
      <c r="Y257" s="257">
        <v>7862</v>
      </c>
      <c r="Z257" s="257"/>
    </row>
    <row r="258" spans="1:26" s="258" customFormat="1" x14ac:dyDescent="0.25">
      <c r="A258" s="26">
        <v>778</v>
      </c>
      <c r="B258" s="26" t="s">
        <v>723</v>
      </c>
      <c r="C258" s="139">
        <v>-52087.05</v>
      </c>
      <c r="D258" s="139">
        <v>-13003.9</v>
      </c>
      <c r="E258" s="139">
        <v>-29294.499999999996</v>
      </c>
      <c r="F258" s="139">
        <v>-357.25</v>
      </c>
      <c r="G258" s="139">
        <v>-45848.46</v>
      </c>
      <c r="H258" s="139">
        <v>-56093.52</v>
      </c>
      <c r="I258" s="139">
        <v>-121342.2</v>
      </c>
      <c r="J258" s="142">
        <v>-124180.09999999999</v>
      </c>
      <c r="K258" s="142">
        <v>-298831.25992086419</v>
      </c>
      <c r="L258" s="142">
        <v>-304091.2</v>
      </c>
      <c r="M258" s="142">
        <v>-29437.4</v>
      </c>
      <c r="N258" s="139"/>
      <c r="O258" s="17">
        <v>-1074566.839920864</v>
      </c>
      <c r="P258" s="25"/>
      <c r="Q258" s="23">
        <v>162668</v>
      </c>
      <c r="R258" s="61">
        <v>90136.783640541136</v>
      </c>
      <c r="S258" s="139">
        <v>643.04999999999995</v>
      </c>
      <c r="T258" s="139">
        <v>-9212.6864280815062</v>
      </c>
      <c r="U258" s="17">
        <v>244235.14721245962</v>
      </c>
      <c r="V258" s="25"/>
      <c r="W258" s="137">
        <v>-830331.69270840439</v>
      </c>
      <c r="X258" s="257"/>
      <c r="Y258" s="257">
        <v>7145</v>
      </c>
      <c r="Z258" s="257"/>
    </row>
    <row r="259" spans="1:26" s="258" customFormat="1" x14ac:dyDescent="0.25">
      <c r="A259" s="26">
        <v>781</v>
      </c>
      <c r="B259" s="26" t="s">
        <v>724</v>
      </c>
      <c r="C259" s="139">
        <v>-27359.37</v>
      </c>
      <c r="D259" s="139">
        <v>-6830.46</v>
      </c>
      <c r="E259" s="139">
        <v>-15387.3</v>
      </c>
      <c r="F259" s="139">
        <v>-187.65</v>
      </c>
      <c r="G259" s="139">
        <v>-24350.289999999997</v>
      </c>
      <c r="H259" s="139">
        <v>-29791.48</v>
      </c>
      <c r="I259" s="139">
        <v>-64445.299999999996</v>
      </c>
      <c r="J259" s="142">
        <v>-65227.14</v>
      </c>
      <c r="K259" s="142">
        <v>-122903.84706873006</v>
      </c>
      <c r="L259" s="142">
        <v>-159727.68000000002</v>
      </c>
      <c r="M259" s="142">
        <v>-15462.36</v>
      </c>
      <c r="N259" s="139"/>
      <c r="O259" s="17">
        <v>-531672.87706873007</v>
      </c>
      <c r="P259" s="25"/>
      <c r="Q259" s="23">
        <v>-24046</v>
      </c>
      <c r="R259" s="61">
        <v>145472.55402242765</v>
      </c>
      <c r="S259" s="139">
        <v>337.77</v>
      </c>
      <c r="T259" s="139">
        <v>-10332.11287490934</v>
      </c>
      <c r="U259" s="17">
        <v>111432.2111475183</v>
      </c>
      <c r="V259" s="25"/>
      <c r="W259" s="137">
        <v>-420240.66592121177</v>
      </c>
      <c r="X259" s="257"/>
      <c r="Y259" s="257">
        <v>3753</v>
      </c>
      <c r="Z259" s="257"/>
    </row>
    <row r="260" spans="1:26" s="432" customFormat="1" x14ac:dyDescent="0.25">
      <c r="A260" s="456">
        <v>783</v>
      </c>
      <c r="B260" s="26" t="s">
        <v>725</v>
      </c>
      <c r="C260" s="139">
        <v>-49652.19</v>
      </c>
      <c r="D260" s="139">
        <v>-12396.02</v>
      </c>
      <c r="E260" s="139">
        <v>-27925.1</v>
      </c>
      <c r="F260" s="139">
        <v>-340.55</v>
      </c>
      <c r="G260" s="139">
        <v>-43557.93</v>
      </c>
      <c r="H260" s="139">
        <v>-53291.159999999996</v>
      </c>
      <c r="I260" s="139">
        <v>-115280.09999999999</v>
      </c>
      <c r="J260" s="142">
        <v>-118375.18</v>
      </c>
      <c r="K260" s="142">
        <v>-128012.92086583207</v>
      </c>
      <c r="L260" s="142">
        <v>-289876.16000000003</v>
      </c>
      <c r="M260" s="142">
        <v>-28061.32</v>
      </c>
      <c r="N260" s="139"/>
      <c r="O260" s="17">
        <v>-866768.63086583209</v>
      </c>
      <c r="P260" s="29"/>
      <c r="Q260" s="23">
        <v>47465</v>
      </c>
      <c r="R260" s="23">
        <v>-178525.3878174806</v>
      </c>
      <c r="S260" s="139">
        <v>612.99</v>
      </c>
      <c r="T260" s="139">
        <v>-52941.95392537101</v>
      </c>
      <c r="U260" s="17">
        <v>-183389.35174285161</v>
      </c>
      <c r="V260" s="25"/>
      <c r="W260" s="137">
        <v>-1050157.9826086836</v>
      </c>
      <c r="X260" s="256"/>
      <c r="Y260" s="257">
        <v>6811</v>
      </c>
      <c r="Z260" s="256"/>
    </row>
    <row r="261" spans="1:26" s="258" customFormat="1" x14ac:dyDescent="0.25">
      <c r="A261" s="26">
        <v>785</v>
      </c>
      <c r="B261" s="26" t="s">
        <v>726</v>
      </c>
      <c r="C261" s="139">
        <v>-20915.009999999998</v>
      </c>
      <c r="D261" s="139">
        <v>-5221.58</v>
      </c>
      <c r="E261" s="139">
        <v>-11762.9</v>
      </c>
      <c r="F261" s="139">
        <v>-143.45000000000002</v>
      </c>
      <c r="G261" s="139">
        <v>-18557.71</v>
      </c>
      <c r="H261" s="139">
        <v>-22704.52</v>
      </c>
      <c r="I261" s="139">
        <v>-49114.7</v>
      </c>
      <c r="J261" s="142">
        <v>-49863.219999999994</v>
      </c>
      <c r="K261" s="142">
        <v>-64990.915893919941</v>
      </c>
      <c r="L261" s="142">
        <v>-122104.64</v>
      </c>
      <c r="M261" s="142">
        <v>-11820.28</v>
      </c>
      <c r="N261" s="139"/>
      <c r="O261" s="17">
        <v>-377198.92589391995</v>
      </c>
      <c r="P261" s="25"/>
      <c r="Q261" s="23">
        <v>87467</v>
      </c>
      <c r="R261" s="61">
        <v>-70951.239536225796</v>
      </c>
      <c r="S261" s="139">
        <v>258.20999999999998</v>
      </c>
      <c r="T261" s="139">
        <v>703.88111115029096</v>
      </c>
      <c r="U261" s="17">
        <v>17477.851574924494</v>
      </c>
      <c r="V261" s="25"/>
      <c r="W261" s="137">
        <v>-359721.07431899547</v>
      </c>
      <c r="X261" s="257"/>
      <c r="Y261" s="257">
        <v>2869</v>
      </c>
      <c r="Z261" s="257"/>
    </row>
    <row r="262" spans="1:26" s="258" customFormat="1" x14ac:dyDescent="0.25">
      <c r="A262" s="26">
        <v>790</v>
      </c>
      <c r="B262" s="26" t="s">
        <v>727</v>
      </c>
      <c r="C262" s="139">
        <v>-179705.79</v>
      </c>
      <c r="D262" s="139">
        <v>-44864.82</v>
      </c>
      <c r="E262" s="139">
        <v>-101069.09999999999</v>
      </c>
      <c r="F262" s="139">
        <v>-1232.5500000000002</v>
      </c>
      <c r="G262" s="139">
        <v>-156614.19999999998</v>
      </c>
      <c r="H262" s="139">
        <v>-191610.4</v>
      </c>
      <c r="I262" s="139">
        <v>-414494</v>
      </c>
      <c r="J262" s="142">
        <v>-428434.37999999995</v>
      </c>
      <c r="K262" s="142">
        <v>-1487887.0693535246</v>
      </c>
      <c r="L262" s="142">
        <v>-1049146.56</v>
      </c>
      <c r="M262" s="142">
        <v>-101562.12000000001</v>
      </c>
      <c r="N262" s="139"/>
      <c r="O262" s="17">
        <v>-4156620.9893535245</v>
      </c>
      <c r="P262" s="25"/>
      <c r="Q262" s="23">
        <v>109921</v>
      </c>
      <c r="R262" s="61">
        <v>314590.41631800542</v>
      </c>
      <c r="S262" s="139">
        <v>2218.5899999999997</v>
      </c>
      <c r="T262" s="139">
        <v>-47501.405130185012</v>
      </c>
      <c r="U262" s="17">
        <v>379228.60118782043</v>
      </c>
      <c r="V262" s="25"/>
      <c r="W262" s="137">
        <v>-3777392.388165704</v>
      </c>
      <c r="X262" s="257"/>
      <c r="Y262" s="257">
        <v>24651</v>
      </c>
      <c r="Z262" s="257"/>
    </row>
    <row r="263" spans="1:26" s="258" customFormat="1" x14ac:dyDescent="0.25">
      <c r="A263" s="26">
        <v>791</v>
      </c>
      <c r="B263" s="26" t="s">
        <v>728</v>
      </c>
      <c r="C263" s="139">
        <v>-38644.29</v>
      </c>
      <c r="D263" s="139">
        <v>-9647.82</v>
      </c>
      <c r="E263" s="139">
        <v>-21734.1</v>
      </c>
      <c r="F263" s="139">
        <v>-265.05</v>
      </c>
      <c r="G263" s="139">
        <v>-34370.57</v>
      </c>
      <c r="H263" s="139">
        <v>-42050.84</v>
      </c>
      <c r="I263" s="139">
        <v>-90964.9</v>
      </c>
      <c r="J263" s="142">
        <v>-92131.37999999999</v>
      </c>
      <c r="K263" s="142">
        <v>-19602.345467825158</v>
      </c>
      <c r="L263" s="142">
        <v>-225610.56</v>
      </c>
      <c r="M263" s="142">
        <v>-21840.12</v>
      </c>
      <c r="N263" s="139"/>
      <c r="O263" s="17">
        <v>-596861.97546782519</v>
      </c>
      <c r="P263" s="25"/>
      <c r="Q263" s="23">
        <v>-21214</v>
      </c>
      <c r="R263" s="61">
        <v>-166306.19408746436</v>
      </c>
      <c r="S263" s="139">
        <v>477.09</v>
      </c>
      <c r="T263" s="139">
        <v>10727.83596246325</v>
      </c>
      <c r="U263" s="17">
        <v>-176315.26812500111</v>
      </c>
      <c r="V263" s="25"/>
      <c r="W263" s="137">
        <v>-773177.2435928263</v>
      </c>
      <c r="X263" s="257"/>
      <c r="Y263" s="257">
        <v>5301</v>
      </c>
      <c r="Z263" s="257"/>
    </row>
    <row r="264" spans="1:26" s="258" customFormat="1" x14ac:dyDescent="0.25">
      <c r="A264" s="26">
        <v>831</v>
      </c>
      <c r="B264" s="26" t="s">
        <v>729</v>
      </c>
      <c r="C264" s="139">
        <v>-34372.35</v>
      </c>
      <c r="D264" s="139">
        <v>-8581.3000000000011</v>
      </c>
      <c r="E264" s="139">
        <v>-19331.5</v>
      </c>
      <c r="F264" s="139">
        <v>-235.75</v>
      </c>
      <c r="G264" s="139">
        <v>-30123.94</v>
      </c>
      <c r="H264" s="139">
        <v>-36855.279999999999</v>
      </c>
      <c r="I264" s="139">
        <v>-79725.8</v>
      </c>
      <c r="J264" s="142">
        <v>-81946.7</v>
      </c>
      <c r="K264" s="142">
        <v>-65217.917603976792</v>
      </c>
      <c r="L264" s="142">
        <v>-200670.40000000002</v>
      </c>
      <c r="M264" s="142">
        <v>-19425.8</v>
      </c>
      <c r="N264" s="139"/>
      <c r="O264" s="17">
        <v>-576486.73760397686</v>
      </c>
      <c r="P264" s="25"/>
      <c r="Q264" s="23">
        <v>-95390</v>
      </c>
      <c r="R264" s="61">
        <v>49043.06950616464</v>
      </c>
      <c r="S264" s="139">
        <v>424.34999999999997</v>
      </c>
      <c r="T264" s="139">
        <v>13756.608089920519</v>
      </c>
      <c r="U264" s="17">
        <v>-32165.972403914842</v>
      </c>
      <c r="V264" s="25"/>
      <c r="W264" s="137">
        <v>-608652.71000789176</v>
      </c>
      <c r="X264" s="257"/>
      <c r="Y264" s="257">
        <v>4715</v>
      </c>
      <c r="Z264" s="257"/>
    </row>
    <row r="265" spans="1:26" s="258" customFormat="1" x14ac:dyDescent="0.25">
      <c r="A265" s="26">
        <v>832</v>
      </c>
      <c r="B265" s="26" t="s">
        <v>730</v>
      </c>
      <c r="C265" s="139">
        <v>-29334.959999999999</v>
      </c>
      <c r="D265" s="139">
        <v>-7323.68</v>
      </c>
      <c r="E265" s="139">
        <v>-16498.399999999998</v>
      </c>
      <c r="F265" s="139">
        <v>-201.20000000000002</v>
      </c>
      <c r="G265" s="139">
        <v>-25605.98</v>
      </c>
      <c r="H265" s="139">
        <v>-31327.759999999998</v>
      </c>
      <c r="I265" s="139">
        <v>-67768.599999999991</v>
      </c>
      <c r="J265" s="142">
        <v>-69937.119999999995</v>
      </c>
      <c r="K265" s="142">
        <v>-70528.199874864251</v>
      </c>
      <c r="L265" s="142">
        <v>-171261.44</v>
      </c>
      <c r="M265" s="142">
        <v>-16578.88</v>
      </c>
      <c r="N265" s="139"/>
      <c r="O265" s="17">
        <v>-506366.21987486421</v>
      </c>
      <c r="P265" s="25"/>
      <c r="Q265" s="23">
        <v>37331</v>
      </c>
      <c r="R265" s="61">
        <v>-89296.514697613195</v>
      </c>
      <c r="S265" s="139">
        <v>362.15999999999997</v>
      </c>
      <c r="T265" s="139">
        <v>-2416.7798885250158</v>
      </c>
      <c r="U265" s="17">
        <v>-54020.134586138207</v>
      </c>
      <c r="V265" s="25"/>
      <c r="W265" s="137">
        <v>-560386.3544610024</v>
      </c>
      <c r="X265" s="257"/>
      <c r="Y265" s="257">
        <v>4024</v>
      </c>
      <c r="Z265" s="257"/>
    </row>
    <row r="266" spans="1:26" s="258" customFormat="1" x14ac:dyDescent="0.25">
      <c r="A266" s="26">
        <v>833</v>
      </c>
      <c r="B266" s="26" t="s">
        <v>731</v>
      </c>
      <c r="C266" s="139">
        <v>-12115.98</v>
      </c>
      <c r="D266" s="139">
        <v>-3024.84</v>
      </c>
      <c r="E266" s="139">
        <v>-6814.2</v>
      </c>
      <c r="F266" s="139">
        <v>-83.100000000000009</v>
      </c>
      <c r="G266" s="139">
        <v>-10436.74</v>
      </c>
      <c r="H266" s="139">
        <v>-12768.88</v>
      </c>
      <c r="I266" s="139">
        <v>-27621.8</v>
      </c>
      <c r="J266" s="142">
        <v>-28885.559999999998</v>
      </c>
      <c r="K266" s="142">
        <v>-15636.031416233767</v>
      </c>
      <c r="L266" s="142">
        <v>-70734.720000000001</v>
      </c>
      <c r="M266" s="142">
        <v>-6847.4400000000005</v>
      </c>
      <c r="N266" s="139"/>
      <c r="O266" s="17">
        <v>-194969.29141623375</v>
      </c>
      <c r="P266" s="25"/>
      <c r="Q266" s="23">
        <v>-6620</v>
      </c>
      <c r="R266" s="61">
        <v>52289.582448824309</v>
      </c>
      <c r="S266" s="139">
        <v>149.57999999999998</v>
      </c>
      <c r="T266" s="139">
        <v>-208.244891938617</v>
      </c>
      <c r="U266" s="17">
        <v>45610.917556885695</v>
      </c>
      <c r="V266" s="25"/>
      <c r="W266" s="137">
        <v>-149358.37385934807</v>
      </c>
      <c r="X266" s="257"/>
      <c r="Y266" s="257">
        <v>1662</v>
      </c>
      <c r="Z266" s="257"/>
    </row>
    <row r="267" spans="1:26" s="258" customFormat="1" x14ac:dyDescent="0.25">
      <c r="A267" s="26">
        <v>834</v>
      </c>
      <c r="B267" s="26" t="s">
        <v>732</v>
      </c>
      <c r="C267" s="139">
        <v>-44330.49</v>
      </c>
      <c r="D267" s="139">
        <v>-11067.42</v>
      </c>
      <c r="E267" s="139">
        <v>-24932.1</v>
      </c>
      <c r="F267" s="139">
        <v>-304.05</v>
      </c>
      <c r="G267" s="139">
        <v>-38838.049999999996</v>
      </c>
      <c r="H267" s="139">
        <v>-47516.6</v>
      </c>
      <c r="I267" s="139">
        <v>-102788.5</v>
      </c>
      <c r="J267" s="142">
        <v>-105687.78</v>
      </c>
      <c r="K267" s="142">
        <v>-240174.5408853775</v>
      </c>
      <c r="L267" s="142">
        <v>-258807.36000000002</v>
      </c>
      <c r="M267" s="142">
        <v>-25053.72</v>
      </c>
      <c r="N267" s="139"/>
      <c r="O267" s="17">
        <v>-899500.61088537739</v>
      </c>
      <c r="P267" s="25"/>
      <c r="Q267" s="23">
        <v>13353</v>
      </c>
      <c r="R267" s="61">
        <v>-58251.346805430949</v>
      </c>
      <c r="S267" s="139">
        <v>547.29</v>
      </c>
      <c r="T267" s="139">
        <v>1270.2943352398797</v>
      </c>
      <c r="U267" s="17">
        <v>-43080.762470191068</v>
      </c>
      <c r="V267" s="25"/>
      <c r="W267" s="137">
        <v>-942581.3733555685</v>
      </c>
      <c r="X267" s="257"/>
      <c r="Y267" s="257">
        <v>6081</v>
      </c>
      <c r="Z267" s="257"/>
    </row>
    <row r="268" spans="1:26" s="258" customFormat="1" x14ac:dyDescent="0.25">
      <c r="A268" s="26">
        <v>837</v>
      </c>
      <c r="B268" s="26" t="s">
        <v>733</v>
      </c>
      <c r="C268" s="139">
        <v>-1714892.31</v>
      </c>
      <c r="D268" s="139">
        <v>-428134.98000000004</v>
      </c>
      <c r="E268" s="139">
        <v>-964479.89999999991</v>
      </c>
      <c r="F268" s="139">
        <v>-11761.95</v>
      </c>
      <c r="G268" s="139">
        <v>-1462992.43</v>
      </c>
      <c r="H268" s="139">
        <v>-1789905.16</v>
      </c>
      <c r="I268" s="139">
        <v>-3871945.0999999996</v>
      </c>
      <c r="J268" s="142">
        <v>-4088453.82</v>
      </c>
      <c r="K268" s="142">
        <v>-25861713.381829835</v>
      </c>
      <c r="L268" s="142">
        <v>-10011771.84</v>
      </c>
      <c r="M268" s="142">
        <v>-969184.68</v>
      </c>
      <c r="N268" s="139"/>
      <c r="O268" s="17">
        <v>-51175235.551829837</v>
      </c>
      <c r="P268" s="25"/>
      <c r="Q268" s="23">
        <v>4140309</v>
      </c>
      <c r="R268" s="61">
        <v>-219126.76588284969</v>
      </c>
      <c r="S268" s="139">
        <v>21171.51</v>
      </c>
      <c r="T268" s="139">
        <v>2292041.1347244014</v>
      </c>
      <c r="U268" s="17">
        <v>6234394.878841551</v>
      </c>
      <c r="V268" s="25"/>
      <c r="W268" s="137">
        <v>-44940840.672988288</v>
      </c>
      <c r="X268" s="257"/>
      <c r="Y268" s="257">
        <v>235239</v>
      </c>
      <c r="Z268" s="257"/>
    </row>
    <row r="269" spans="1:26" s="258" customFormat="1" x14ac:dyDescent="0.25">
      <c r="A269" s="26">
        <v>844</v>
      </c>
      <c r="B269" s="26" t="s">
        <v>734</v>
      </c>
      <c r="C269" s="139">
        <v>-11423.43</v>
      </c>
      <c r="D269" s="139">
        <v>-2851.94</v>
      </c>
      <c r="E269" s="139">
        <v>-6424.7</v>
      </c>
      <c r="F269" s="139">
        <v>-78.350000000000009</v>
      </c>
      <c r="G269" s="139">
        <v>-10001.349999999999</v>
      </c>
      <c r="H269" s="139">
        <v>-12236.199999999999</v>
      </c>
      <c r="I269" s="139">
        <v>-26469.5</v>
      </c>
      <c r="J269" s="142">
        <v>-27234.46</v>
      </c>
      <c r="K269" s="142">
        <v>-58627.801050015754</v>
      </c>
      <c r="L269" s="142">
        <v>-66691.520000000004</v>
      </c>
      <c r="M269" s="142">
        <v>-6456.04</v>
      </c>
      <c r="N269" s="139"/>
      <c r="O269" s="17">
        <v>-228495.29105001574</v>
      </c>
      <c r="P269" s="25"/>
      <c r="Q269" s="23">
        <v>-222</v>
      </c>
      <c r="R269" s="61">
        <v>18330.843079575337</v>
      </c>
      <c r="S269" s="139">
        <v>141.03</v>
      </c>
      <c r="T269" s="139">
        <v>-2806.7409135616508</v>
      </c>
      <c r="U269" s="17">
        <v>15443.132166013685</v>
      </c>
      <c r="V269" s="25"/>
      <c r="W269" s="137">
        <v>-213052.15888400207</v>
      </c>
      <c r="X269" s="257"/>
      <c r="Y269" s="257">
        <v>1567</v>
      </c>
      <c r="Z269" s="257"/>
    </row>
    <row r="270" spans="1:26" s="258" customFormat="1" x14ac:dyDescent="0.25">
      <c r="A270" s="26">
        <v>845</v>
      </c>
      <c r="B270" s="26" t="s">
        <v>735</v>
      </c>
      <c r="C270" s="139">
        <v>-22321.98</v>
      </c>
      <c r="D270" s="139">
        <v>-5572.84</v>
      </c>
      <c r="E270" s="139">
        <v>-12554.199999999999</v>
      </c>
      <c r="F270" s="139">
        <v>-153.1</v>
      </c>
      <c r="G270" s="139">
        <v>-19359.079999999998</v>
      </c>
      <c r="H270" s="139">
        <v>-23684.959999999999</v>
      </c>
      <c r="I270" s="139">
        <v>-51235.6</v>
      </c>
      <c r="J270" s="142">
        <v>-53217.56</v>
      </c>
      <c r="K270" s="142">
        <v>-98313.452207578492</v>
      </c>
      <c r="L270" s="142">
        <v>-130318.72</v>
      </c>
      <c r="M270" s="142">
        <v>-12615.44</v>
      </c>
      <c r="N270" s="139"/>
      <c r="O270" s="17">
        <v>-429346.9322075785</v>
      </c>
      <c r="P270" s="25"/>
      <c r="Q270" s="23">
        <v>111673</v>
      </c>
      <c r="R270" s="61">
        <v>88313.801016427577</v>
      </c>
      <c r="S270" s="139">
        <v>275.58</v>
      </c>
      <c r="T270" s="139">
        <v>-4169.7780776553082</v>
      </c>
      <c r="U270" s="17">
        <v>196092.60293877227</v>
      </c>
      <c r="V270" s="25"/>
      <c r="W270" s="137">
        <v>-233254.32926880624</v>
      </c>
      <c r="X270" s="257"/>
      <c r="Y270" s="257">
        <v>3062</v>
      </c>
      <c r="Z270" s="257"/>
    </row>
    <row r="271" spans="1:26" s="258" customFormat="1" x14ac:dyDescent="0.25">
      <c r="A271" s="26">
        <v>846</v>
      </c>
      <c r="B271" s="26" t="s">
        <v>736</v>
      </c>
      <c r="C271" s="139">
        <v>-37601.82</v>
      </c>
      <c r="D271" s="139">
        <v>-9387.56</v>
      </c>
      <c r="E271" s="139">
        <v>-21147.8</v>
      </c>
      <c r="F271" s="139">
        <v>-257.90000000000003</v>
      </c>
      <c r="G271" s="139">
        <v>-33247.39</v>
      </c>
      <c r="H271" s="139">
        <v>-40676.68</v>
      </c>
      <c r="I271" s="139">
        <v>-87992.3</v>
      </c>
      <c r="J271" s="142">
        <v>-89646.04</v>
      </c>
      <c r="K271" s="142">
        <v>-177749.52047042351</v>
      </c>
      <c r="L271" s="142">
        <v>-219524.48000000001</v>
      </c>
      <c r="M271" s="142">
        <v>-21250.959999999999</v>
      </c>
      <c r="N271" s="139"/>
      <c r="O271" s="17">
        <v>-738482.45047042344</v>
      </c>
      <c r="P271" s="25"/>
      <c r="Q271" s="23">
        <v>-115215</v>
      </c>
      <c r="R271" s="61">
        <v>62084.127056412399</v>
      </c>
      <c r="S271" s="139">
        <v>464.21999999999997</v>
      </c>
      <c r="T271" s="139">
        <v>2892.9114024025621</v>
      </c>
      <c r="U271" s="17">
        <v>-49773.741541185038</v>
      </c>
      <c r="V271" s="25"/>
      <c r="W271" s="137">
        <v>-788256.19201160851</v>
      </c>
      <c r="X271" s="257"/>
      <c r="Y271" s="257">
        <v>5158</v>
      </c>
      <c r="Z271" s="257"/>
    </row>
    <row r="272" spans="1:26" s="258" customFormat="1" x14ac:dyDescent="0.25">
      <c r="A272" s="26">
        <v>848</v>
      </c>
      <c r="B272" s="26" t="s">
        <v>737</v>
      </c>
      <c r="C272" s="139">
        <v>-32673.78</v>
      </c>
      <c r="D272" s="139">
        <v>-8157.2400000000007</v>
      </c>
      <c r="E272" s="139">
        <v>-18376.199999999997</v>
      </c>
      <c r="F272" s="139">
        <v>-224.10000000000002</v>
      </c>
      <c r="G272" s="139">
        <v>-28843.01</v>
      </c>
      <c r="H272" s="139">
        <v>-35288.119999999995</v>
      </c>
      <c r="I272" s="139">
        <v>-76335.7</v>
      </c>
      <c r="J272" s="142">
        <v>-77897.159999999989</v>
      </c>
      <c r="K272" s="142">
        <v>-152005.35535611905</v>
      </c>
      <c r="L272" s="142">
        <v>-190753.92000000001</v>
      </c>
      <c r="M272" s="142">
        <v>-18465.84</v>
      </c>
      <c r="N272" s="139"/>
      <c r="O272" s="17">
        <v>-639020.42535611894</v>
      </c>
      <c r="P272" s="25"/>
      <c r="Q272" s="23">
        <v>296673</v>
      </c>
      <c r="R272" s="61">
        <v>146059.52903629839</v>
      </c>
      <c r="S272" s="139">
        <v>403.38</v>
      </c>
      <c r="T272" s="139">
        <v>78219.854773441315</v>
      </c>
      <c r="U272" s="17">
        <v>521355.76380973973</v>
      </c>
      <c r="V272" s="25"/>
      <c r="W272" s="137">
        <v>-117664.66154637921</v>
      </c>
      <c r="X272" s="257"/>
      <c r="Y272" s="257">
        <v>4482</v>
      </c>
      <c r="Z272" s="257"/>
    </row>
    <row r="273" spans="1:26" s="258" customFormat="1" x14ac:dyDescent="0.25">
      <c r="A273" s="26">
        <v>849</v>
      </c>
      <c r="B273" s="26" t="s">
        <v>738</v>
      </c>
      <c r="C273" s="139">
        <v>-22686.48</v>
      </c>
      <c r="D273" s="139">
        <v>-5663.84</v>
      </c>
      <c r="E273" s="139">
        <v>-12759.199999999999</v>
      </c>
      <c r="F273" s="139">
        <v>-155.60000000000002</v>
      </c>
      <c r="G273" s="139">
        <v>-20141.52</v>
      </c>
      <c r="H273" s="139">
        <v>-24642.239999999998</v>
      </c>
      <c r="I273" s="139">
        <v>-53306.399999999994</v>
      </c>
      <c r="J273" s="142">
        <v>-54086.559999999998</v>
      </c>
      <c r="K273" s="142">
        <v>-44346.157184019976</v>
      </c>
      <c r="L273" s="142">
        <v>-132446.72</v>
      </c>
      <c r="M273" s="142">
        <v>-12821.44</v>
      </c>
      <c r="N273" s="139"/>
      <c r="O273" s="17">
        <v>-383056.15718401998</v>
      </c>
      <c r="P273" s="25"/>
      <c r="Q273" s="23">
        <v>-35286</v>
      </c>
      <c r="R273" s="61">
        <v>23437.545272644609</v>
      </c>
      <c r="S273" s="139">
        <v>280.08</v>
      </c>
      <c r="T273" s="139">
        <v>-8268.0664728108204</v>
      </c>
      <c r="U273" s="17">
        <v>-19836.441200166213</v>
      </c>
      <c r="V273" s="25"/>
      <c r="W273" s="137">
        <v>-402892.59838418616</v>
      </c>
      <c r="X273" s="257"/>
      <c r="Y273" s="257">
        <v>3112</v>
      </c>
      <c r="Z273" s="257"/>
    </row>
    <row r="274" spans="1:26" s="258" customFormat="1" x14ac:dyDescent="0.25">
      <c r="A274" s="26">
        <v>850</v>
      </c>
      <c r="B274" s="26" t="s">
        <v>739</v>
      </c>
      <c r="C274" s="139">
        <v>-17539.740000000002</v>
      </c>
      <c r="D274" s="139">
        <v>-4378.92</v>
      </c>
      <c r="E274" s="139">
        <v>-9864.5999999999985</v>
      </c>
      <c r="F274" s="139">
        <v>-120.30000000000001</v>
      </c>
      <c r="G274" s="139">
        <v>-15043.039999999999</v>
      </c>
      <c r="H274" s="139">
        <v>-18404.48</v>
      </c>
      <c r="I274" s="139">
        <v>-39812.799999999996</v>
      </c>
      <c r="J274" s="142">
        <v>-41816.28</v>
      </c>
      <c r="K274" s="142">
        <v>-51610.687468673656</v>
      </c>
      <c r="L274" s="142">
        <v>-102399.36</v>
      </c>
      <c r="M274" s="142">
        <v>-9912.7200000000012</v>
      </c>
      <c r="N274" s="139"/>
      <c r="O274" s="17">
        <v>-310902.92746867368</v>
      </c>
      <c r="P274" s="25"/>
      <c r="Q274" s="23">
        <v>37010</v>
      </c>
      <c r="R274" s="61">
        <v>129204.97141114902</v>
      </c>
      <c r="S274" s="139">
        <v>216.54</v>
      </c>
      <c r="T274" s="139">
        <v>16542.449057719383</v>
      </c>
      <c r="U274" s="17">
        <v>182973.9604688684</v>
      </c>
      <c r="V274" s="25"/>
      <c r="W274" s="137">
        <v>-127928.96699980527</v>
      </c>
      <c r="X274" s="257"/>
      <c r="Y274" s="257">
        <v>2406</v>
      </c>
      <c r="Z274" s="257"/>
    </row>
    <row r="275" spans="1:26" s="258" customFormat="1" x14ac:dyDescent="0.25">
      <c r="A275" s="26">
        <v>851</v>
      </c>
      <c r="B275" s="26" t="s">
        <v>740</v>
      </c>
      <c r="C275" s="139">
        <v>-159468.75</v>
      </c>
      <c r="D275" s="139">
        <v>-39812.5</v>
      </c>
      <c r="E275" s="139">
        <v>-89687.499999999985</v>
      </c>
      <c r="F275" s="139">
        <v>-1093.75</v>
      </c>
      <c r="G275" s="139">
        <v>-138365.68</v>
      </c>
      <c r="H275" s="139">
        <v>-169284.16</v>
      </c>
      <c r="I275" s="139">
        <v>-366197.6</v>
      </c>
      <c r="J275" s="142">
        <v>-380187.5</v>
      </c>
      <c r="K275" s="142">
        <v>-655660.65526050865</v>
      </c>
      <c r="L275" s="142">
        <v>-931000</v>
      </c>
      <c r="M275" s="142">
        <v>-90125</v>
      </c>
      <c r="N275" s="139"/>
      <c r="O275" s="17">
        <v>-3020883.0952605084</v>
      </c>
      <c r="P275" s="25"/>
      <c r="Q275" s="23">
        <v>-14349</v>
      </c>
      <c r="R275" s="61">
        <v>-580763.69140844792</v>
      </c>
      <c r="S275" s="139">
        <v>1968.75</v>
      </c>
      <c r="T275" s="139">
        <v>188538.65800846156</v>
      </c>
      <c r="U275" s="17">
        <v>-404605.28339998634</v>
      </c>
      <c r="V275" s="25"/>
      <c r="W275" s="137">
        <v>-3425488.3786604945</v>
      </c>
      <c r="X275" s="257"/>
      <c r="Y275" s="257">
        <v>21875</v>
      </c>
      <c r="Z275" s="257"/>
    </row>
    <row r="276" spans="1:26" s="258" customFormat="1" x14ac:dyDescent="0.25">
      <c r="A276" s="26">
        <v>853</v>
      </c>
      <c r="B276" s="26" t="s">
        <v>741</v>
      </c>
      <c r="C276" s="139">
        <v>-1394802.99</v>
      </c>
      <c r="D276" s="139">
        <v>-348222.42</v>
      </c>
      <c r="E276" s="139">
        <v>-784457.1</v>
      </c>
      <c r="F276" s="139">
        <v>-9566.5500000000011</v>
      </c>
      <c r="G276" s="139">
        <v>-1196811.3899999999</v>
      </c>
      <c r="H276" s="139">
        <v>-1464244.68</v>
      </c>
      <c r="I276" s="139">
        <v>-3167472.3</v>
      </c>
      <c r="J276" s="142">
        <v>-3325332.78</v>
      </c>
      <c r="K276" s="142">
        <v>-18509251.986294605</v>
      </c>
      <c r="L276" s="142">
        <v>-8143047.3600000003</v>
      </c>
      <c r="M276" s="142">
        <v>-788283.72</v>
      </c>
      <c r="N276" s="139"/>
      <c r="O276" s="17">
        <v>-39131493.276294604</v>
      </c>
      <c r="P276" s="25"/>
      <c r="Q276" s="23">
        <v>491739</v>
      </c>
      <c r="R276" s="61">
        <v>497689.78569301963</v>
      </c>
      <c r="S276" s="139">
        <v>17219.79</v>
      </c>
      <c r="T276" s="139">
        <v>199025.50970257632</v>
      </c>
      <c r="U276" s="17">
        <v>1205674.085395596</v>
      </c>
      <c r="V276" s="25"/>
      <c r="W276" s="137">
        <v>-37925819.190899007</v>
      </c>
      <c r="X276" s="257"/>
      <c r="Y276" s="257">
        <v>191331</v>
      </c>
      <c r="Z276" s="257"/>
    </row>
    <row r="277" spans="1:26" s="258" customFormat="1" x14ac:dyDescent="0.25">
      <c r="A277" s="26">
        <v>854</v>
      </c>
      <c r="B277" s="26" t="s">
        <v>742</v>
      </c>
      <c r="C277" s="139">
        <v>-25063.02</v>
      </c>
      <c r="D277" s="139">
        <v>-6257.16</v>
      </c>
      <c r="E277" s="139">
        <v>-14095.8</v>
      </c>
      <c r="F277" s="139">
        <v>-171.9</v>
      </c>
      <c r="G277" s="139">
        <v>-22148.1</v>
      </c>
      <c r="H277" s="139">
        <v>-27097.200000000001</v>
      </c>
      <c r="I277" s="139">
        <v>-58617</v>
      </c>
      <c r="J277" s="142">
        <v>-59752.439999999995</v>
      </c>
      <c r="K277" s="142">
        <v>-49805.673745388049</v>
      </c>
      <c r="L277" s="142">
        <v>-146321.28</v>
      </c>
      <c r="M277" s="142">
        <v>-14164.56</v>
      </c>
      <c r="N277" s="139"/>
      <c r="O277" s="17">
        <v>-423494.13374538807</v>
      </c>
      <c r="P277" s="25"/>
      <c r="Q277" s="23">
        <v>-10827</v>
      </c>
      <c r="R277" s="61">
        <v>-196013.11219165102</v>
      </c>
      <c r="S277" s="139">
        <v>309.42</v>
      </c>
      <c r="T277" s="139">
        <v>-19932.58734913855</v>
      </c>
      <c r="U277" s="17">
        <v>-226463.27954078955</v>
      </c>
      <c r="V277" s="25"/>
      <c r="W277" s="137">
        <v>-649957.41328617767</v>
      </c>
      <c r="X277" s="257"/>
      <c r="Y277" s="257">
        <v>3438</v>
      </c>
      <c r="Z277" s="257"/>
    </row>
    <row r="278" spans="1:26" s="258" customFormat="1" x14ac:dyDescent="0.25">
      <c r="A278" s="26">
        <v>857</v>
      </c>
      <c r="B278" s="26" t="s">
        <v>743</v>
      </c>
      <c r="C278" s="139">
        <v>-18596.79</v>
      </c>
      <c r="D278" s="139">
        <v>-4642.82</v>
      </c>
      <c r="E278" s="139">
        <v>-10459.099999999999</v>
      </c>
      <c r="F278" s="139">
        <v>-127.55000000000001</v>
      </c>
      <c r="G278" s="139">
        <v>-16387.07</v>
      </c>
      <c r="H278" s="139">
        <v>-20048.84</v>
      </c>
      <c r="I278" s="139">
        <v>-43369.9</v>
      </c>
      <c r="J278" s="142">
        <v>-44336.38</v>
      </c>
      <c r="K278" s="142">
        <v>-131678.75628974871</v>
      </c>
      <c r="L278" s="142">
        <v>-108570.56000000001</v>
      </c>
      <c r="M278" s="142">
        <v>-10510.12</v>
      </c>
      <c r="N278" s="139"/>
      <c r="O278" s="17">
        <v>-408727.88628974871</v>
      </c>
      <c r="P278" s="25"/>
      <c r="Q278" s="23">
        <v>106862</v>
      </c>
      <c r="R278" s="61">
        <v>24017.81958437711</v>
      </c>
      <c r="S278" s="139">
        <v>229.59</v>
      </c>
      <c r="T278" s="139">
        <v>-9427.3269488064652</v>
      </c>
      <c r="U278" s="17">
        <v>121682.08263557064</v>
      </c>
      <c r="V278" s="25"/>
      <c r="W278" s="137">
        <v>-287045.80365417805</v>
      </c>
      <c r="X278" s="257"/>
      <c r="Y278" s="257">
        <v>2551</v>
      </c>
      <c r="Z278" s="257"/>
    </row>
    <row r="279" spans="1:26" s="258" customFormat="1" x14ac:dyDescent="0.25">
      <c r="A279" s="26">
        <v>858</v>
      </c>
      <c r="B279" s="26" t="s">
        <v>744</v>
      </c>
      <c r="C279" s="139">
        <v>-281860.56</v>
      </c>
      <c r="D279" s="139">
        <v>-70368.479999999996</v>
      </c>
      <c r="E279" s="139">
        <v>-158522.4</v>
      </c>
      <c r="F279" s="139">
        <v>-1933.2</v>
      </c>
      <c r="G279" s="139">
        <v>-243856.25999999998</v>
      </c>
      <c r="H279" s="139">
        <v>-298347.12</v>
      </c>
      <c r="I279" s="139">
        <v>-645388.19999999995</v>
      </c>
      <c r="J279" s="142">
        <v>-671980.32</v>
      </c>
      <c r="K279" s="142">
        <v>-1450291.2123895036</v>
      </c>
      <c r="L279" s="142">
        <v>-1645539.84</v>
      </c>
      <c r="M279" s="142">
        <v>-159295.67999999999</v>
      </c>
      <c r="N279" s="139"/>
      <c r="O279" s="17">
        <v>-5627383.2723895032</v>
      </c>
      <c r="P279" s="25"/>
      <c r="Q279" s="23">
        <v>-232623</v>
      </c>
      <c r="R279" s="61">
        <v>-666280.60969842225</v>
      </c>
      <c r="S279" s="139">
        <v>3479.7599999999998</v>
      </c>
      <c r="T279" s="139">
        <v>-116473.72768283144</v>
      </c>
      <c r="U279" s="17">
        <v>-1011897.5773812537</v>
      </c>
      <c r="V279" s="25"/>
      <c r="W279" s="137">
        <v>-6639280.8497707564</v>
      </c>
      <c r="X279" s="257"/>
      <c r="Y279" s="257">
        <v>38664</v>
      </c>
      <c r="Z279" s="257"/>
    </row>
    <row r="280" spans="1:26" s="258" customFormat="1" x14ac:dyDescent="0.25">
      <c r="A280" s="26">
        <v>859</v>
      </c>
      <c r="B280" s="26" t="s">
        <v>745</v>
      </c>
      <c r="C280" s="139">
        <v>-49265.82</v>
      </c>
      <c r="D280" s="139">
        <v>-12299.560000000001</v>
      </c>
      <c r="E280" s="139">
        <v>-27707.8</v>
      </c>
      <c r="F280" s="139">
        <v>-337.90000000000003</v>
      </c>
      <c r="G280" s="139">
        <v>-42466.299999999996</v>
      </c>
      <c r="H280" s="139">
        <v>-51955.6</v>
      </c>
      <c r="I280" s="139">
        <v>-112391</v>
      </c>
      <c r="J280" s="142">
        <v>-117454.04</v>
      </c>
      <c r="K280" s="142">
        <v>-115701.38723360389</v>
      </c>
      <c r="L280" s="142">
        <v>-287620.48000000004</v>
      </c>
      <c r="M280" s="142">
        <v>-27842.959999999999</v>
      </c>
      <c r="N280" s="139"/>
      <c r="O280" s="17">
        <v>-845042.84723360394</v>
      </c>
      <c r="P280" s="25"/>
      <c r="Q280" s="23">
        <v>-10589</v>
      </c>
      <c r="R280" s="61">
        <v>-6601.0243267416954</v>
      </c>
      <c r="S280" s="139">
        <v>608.22</v>
      </c>
      <c r="T280" s="139">
        <v>25509.634904605024</v>
      </c>
      <c r="U280" s="17">
        <v>8927.8305778633294</v>
      </c>
      <c r="V280" s="25"/>
      <c r="W280" s="137">
        <v>-836115.01665574056</v>
      </c>
      <c r="X280" s="257"/>
      <c r="Y280" s="257">
        <v>6758</v>
      </c>
      <c r="Z280" s="257"/>
    </row>
    <row r="281" spans="1:26" s="258" customFormat="1" x14ac:dyDescent="0.25">
      <c r="A281" s="26">
        <v>886</v>
      </c>
      <c r="B281" s="26" t="s">
        <v>746</v>
      </c>
      <c r="C281" s="139">
        <v>-94923.09</v>
      </c>
      <c r="D281" s="139">
        <v>-23698.22</v>
      </c>
      <c r="E281" s="139">
        <v>-53386.1</v>
      </c>
      <c r="F281" s="139">
        <v>-651.05000000000007</v>
      </c>
      <c r="G281" s="139">
        <v>-83525.47</v>
      </c>
      <c r="H281" s="139">
        <v>-102189.64</v>
      </c>
      <c r="I281" s="139">
        <v>-221057.9</v>
      </c>
      <c r="J281" s="142">
        <v>-226304.97999999998</v>
      </c>
      <c r="K281" s="142">
        <v>-293513.88279656944</v>
      </c>
      <c r="L281" s="142">
        <v>-554173.76</v>
      </c>
      <c r="M281" s="142">
        <v>-53646.520000000004</v>
      </c>
      <c r="N281" s="139"/>
      <c r="O281" s="17">
        <v>-1707070.6127965695</v>
      </c>
      <c r="P281" s="25"/>
      <c r="Q281" s="23">
        <v>74126</v>
      </c>
      <c r="R281" s="61">
        <v>-4173.1568920910358</v>
      </c>
      <c r="S281" s="139">
        <v>1171.8899999999999</v>
      </c>
      <c r="T281" s="139">
        <v>58794.594794029035</v>
      </c>
      <c r="U281" s="17">
        <v>129919.327901938</v>
      </c>
      <c r="V281" s="25"/>
      <c r="W281" s="137">
        <v>-1577151.2848946315</v>
      </c>
      <c r="X281" s="257"/>
      <c r="Y281" s="257">
        <v>13021</v>
      </c>
      <c r="Z281" s="257"/>
    </row>
    <row r="282" spans="1:26" s="258" customFormat="1" x14ac:dyDescent="0.25">
      <c r="A282" s="26">
        <v>887</v>
      </c>
      <c r="B282" s="26" t="s">
        <v>747</v>
      </c>
      <c r="C282" s="139">
        <v>-34933.68</v>
      </c>
      <c r="D282" s="139">
        <v>-8721.44</v>
      </c>
      <c r="E282" s="139">
        <v>-19647.199999999997</v>
      </c>
      <c r="F282" s="139">
        <v>-239.60000000000002</v>
      </c>
      <c r="G282" s="139">
        <v>-30470.989999999998</v>
      </c>
      <c r="H282" s="139">
        <v>-37279.879999999997</v>
      </c>
      <c r="I282" s="139">
        <v>-80644.3</v>
      </c>
      <c r="J282" s="142">
        <v>-83284.959999999992</v>
      </c>
      <c r="K282" s="142">
        <v>-227881.07993531827</v>
      </c>
      <c r="L282" s="142">
        <v>-203947.52000000002</v>
      </c>
      <c r="M282" s="142">
        <v>-19743.04</v>
      </c>
      <c r="N282" s="139"/>
      <c r="O282" s="17">
        <v>-746793.68993531843</v>
      </c>
      <c r="P282" s="25"/>
      <c r="Q282" s="23">
        <v>52063</v>
      </c>
      <c r="R282" s="61">
        <v>15813.880450855941</v>
      </c>
      <c r="S282" s="139">
        <v>431.28</v>
      </c>
      <c r="T282" s="139">
        <v>24462.031734294018</v>
      </c>
      <c r="U282" s="17">
        <v>92770.192185149965</v>
      </c>
      <c r="V282" s="25"/>
      <c r="W282" s="137">
        <v>-654023.49775016843</v>
      </c>
      <c r="X282" s="257"/>
      <c r="Y282" s="257">
        <v>4792</v>
      </c>
      <c r="Z282" s="257"/>
    </row>
    <row r="283" spans="1:26" s="258" customFormat="1" x14ac:dyDescent="0.25">
      <c r="A283" s="26">
        <v>889</v>
      </c>
      <c r="B283" s="26" t="s">
        <v>748</v>
      </c>
      <c r="C283" s="139">
        <v>-19697.580000000002</v>
      </c>
      <c r="D283" s="139">
        <v>-4917.6400000000003</v>
      </c>
      <c r="E283" s="139">
        <v>-11078.199999999999</v>
      </c>
      <c r="F283" s="139">
        <v>-135.1</v>
      </c>
      <c r="G283" s="139">
        <v>-17466.079999999998</v>
      </c>
      <c r="H283" s="139">
        <v>-21368.959999999999</v>
      </c>
      <c r="I283" s="139">
        <v>-46225.599999999999</v>
      </c>
      <c r="J283" s="142">
        <v>-46960.759999999995</v>
      </c>
      <c r="K283" s="142">
        <v>536.50487629960116</v>
      </c>
      <c r="L283" s="142">
        <v>-114997.12000000001</v>
      </c>
      <c r="M283" s="142">
        <v>-11132.24</v>
      </c>
      <c r="N283" s="139"/>
      <c r="O283" s="17">
        <v>-293442.77512370038</v>
      </c>
      <c r="P283" s="25"/>
      <c r="Q283" s="23">
        <v>-7310</v>
      </c>
      <c r="R283" s="61">
        <v>-2570.9969102814794</v>
      </c>
      <c r="S283" s="139">
        <v>243.17999999999998</v>
      </c>
      <c r="T283" s="139">
        <v>-33440.505037031864</v>
      </c>
      <c r="U283" s="17">
        <v>-43078.321947313343</v>
      </c>
      <c r="V283" s="25"/>
      <c r="W283" s="137">
        <v>-336521.0970710137</v>
      </c>
      <c r="X283" s="257"/>
      <c r="Y283" s="257">
        <v>2702</v>
      </c>
      <c r="Z283" s="257"/>
    </row>
    <row r="284" spans="1:26" s="258" customFormat="1" x14ac:dyDescent="0.25">
      <c r="A284" s="26">
        <v>890</v>
      </c>
      <c r="B284" s="26" t="s">
        <v>749</v>
      </c>
      <c r="C284" s="139">
        <v>-8981.2800000000007</v>
      </c>
      <c r="D284" s="139">
        <v>-2242.2400000000002</v>
      </c>
      <c r="E284" s="139">
        <v>-5051.2</v>
      </c>
      <c r="F284" s="139">
        <v>-61.6</v>
      </c>
      <c r="G284" s="139">
        <v>-7837.0199999999995</v>
      </c>
      <c r="H284" s="139">
        <v>-9588.24</v>
      </c>
      <c r="I284" s="139">
        <v>-20741.399999999998</v>
      </c>
      <c r="J284" s="142">
        <v>-21412.16</v>
      </c>
      <c r="K284" s="142">
        <v>-4677.9010828573046</v>
      </c>
      <c r="L284" s="142">
        <v>-52433.920000000006</v>
      </c>
      <c r="M284" s="142">
        <v>-5075.84</v>
      </c>
      <c r="N284" s="139"/>
      <c r="O284" s="17">
        <v>-138102.8010828573</v>
      </c>
      <c r="P284" s="25"/>
      <c r="Q284" s="23">
        <v>32233</v>
      </c>
      <c r="R284" s="61">
        <v>295977.30180672323</v>
      </c>
      <c r="S284" s="139">
        <v>110.88</v>
      </c>
      <c r="T284" s="139">
        <v>10935.00820648672</v>
      </c>
      <c r="U284" s="17">
        <v>339256.19001320994</v>
      </c>
      <c r="V284" s="25"/>
      <c r="W284" s="137">
        <v>201153.38893035264</v>
      </c>
      <c r="X284" s="257"/>
      <c r="Y284" s="257">
        <v>1232</v>
      </c>
      <c r="Z284" s="257"/>
    </row>
    <row r="285" spans="1:26" s="258" customFormat="1" x14ac:dyDescent="0.25">
      <c r="A285" s="26">
        <v>892</v>
      </c>
      <c r="B285" s="26" t="s">
        <v>750</v>
      </c>
      <c r="C285" s="139">
        <v>-27578.07</v>
      </c>
      <c r="D285" s="139">
        <v>-6885.06</v>
      </c>
      <c r="E285" s="139">
        <v>-15510.3</v>
      </c>
      <c r="F285" s="139">
        <v>-189.15</v>
      </c>
      <c r="G285" s="139">
        <v>-23643.57</v>
      </c>
      <c r="H285" s="139">
        <v>-28926.84</v>
      </c>
      <c r="I285" s="139">
        <v>-62574.899999999994</v>
      </c>
      <c r="J285" s="142">
        <v>-65748.539999999994</v>
      </c>
      <c r="K285" s="142">
        <v>-64119.498396622817</v>
      </c>
      <c r="L285" s="142">
        <v>-161004.48000000001</v>
      </c>
      <c r="M285" s="142">
        <v>-15585.960000000001</v>
      </c>
      <c r="N285" s="139"/>
      <c r="O285" s="17">
        <v>-471766.36839662289</v>
      </c>
      <c r="P285" s="25"/>
      <c r="Q285" s="23">
        <v>67444</v>
      </c>
      <c r="R285" s="61">
        <v>63468.469384536147</v>
      </c>
      <c r="S285" s="139">
        <v>340.46999999999997</v>
      </c>
      <c r="T285" s="139">
        <v>12574.744612850551</v>
      </c>
      <c r="U285" s="17">
        <v>143827.68399738669</v>
      </c>
      <c r="V285" s="25"/>
      <c r="W285" s="137">
        <v>-327938.68439923623</v>
      </c>
      <c r="X285" s="257"/>
      <c r="Y285" s="257">
        <v>3783</v>
      </c>
      <c r="Z285" s="257"/>
    </row>
    <row r="286" spans="1:26" s="258" customFormat="1" x14ac:dyDescent="0.25">
      <c r="A286" s="26">
        <v>893</v>
      </c>
      <c r="B286" s="26" t="s">
        <v>751</v>
      </c>
      <c r="C286" s="139">
        <v>-54346.95</v>
      </c>
      <c r="D286" s="139">
        <v>-13568.1</v>
      </c>
      <c r="E286" s="139">
        <v>-30565.499999999996</v>
      </c>
      <c r="F286" s="139">
        <v>-372.75</v>
      </c>
      <c r="G286" s="139">
        <v>-47457.509999999995</v>
      </c>
      <c r="H286" s="139">
        <v>-58062.119999999995</v>
      </c>
      <c r="I286" s="139">
        <v>-125600.7</v>
      </c>
      <c r="J286" s="142">
        <v>-129567.9</v>
      </c>
      <c r="K286" s="142">
        <v>-87815.26413968725</v>
      </c>
      <c r="L286" s="142">
        <v>-317284.8</v>
      </c>
      <c r="M286" s="142">
        <v>-30714.600000000002</v>
      </c>
      <c r="N286" s="139"/>
      <c r="O286" s="17">
        <v>-895356.19413968723</v>
      </c>
      <c r="P286" s="25"/>
      <c r="Q286" s="23">
        <v>-69710</v>
      </c>
      <c r="R286" s="61">
        <v>113972.07233760692</v>
      </c>
      <c r="S286" s="139">
        <v>670.94999999999993</v>
      </c>
      <c r="T286" s="139">
        <v>-162023.92617344484</v>
      </c>
      <c r="U286" s="17">
        <v>-117090.90383583792</v>
      </c>
      <c r="V286" s="25"/>
      <c r="W286" s="137">
        <v>-1012447.0979755252</v>
      </c>
      <c r="X286" s="257"/>
      <c r="Y286" s="257">
        <v>7455</v>
      </c>
      <c r="Z286" s="257"/>
    </row>
    <row r="287" spans="1:26" s="258" customFormat="1" x14ac:dyDescent="0.25">
      <c r="A287" s="26">
        <v>895</v>
      </c>
      <c r="B287" s="26" t="s">
        <v>752</v>
      </c>
      <c r="C287" s="139">
        <v>-114453</v>
      </c>
      <c r="D287" s="139">
        <v>-28574</v>
      </c>
      <c r="E287" s="139">
        <v>-64369.999999999993</v>
      </c>
      <c r="F287" s="139">
        <v>-785</v>
      </c>
      <c r="G287" s="139">
        <v>-99395.12</v>
      </c>
      <c r="H287" s="139">
        <v>-121605.44</v>
      </c>
      <c r="I287" s="139">
        <v>-263058.39999999997</v>
      </c>
      <c r="J287" s="142">
        <v>-272866</v>
      </c>
      <c r="K287" s="142">
        <v>-519028.06172096997</v>
      </c>
      <c r="L287" s="142">
        <v>-668192</v>
      </c>
      <c r="M287" s="142">
        <v>-64684</v>
      </c>
      <c r="N287" s="139"/>
      <c r="O287" s="17">
        <v>-2217011.02172097</v>
      </c>
      <c r="P287" s="25"/>
      <c r="Q287" s="23">
        <v>166575</v>
      </c>
      <c r="R287" s="61">
        <v>-127042.48566932231</v>
      </c>
      <c r="S287" s="139">
        <v>1413</v>
      </c>
      <c r="T287" s="139">
        <v>-91472.687004695224</v>
      </c>
      <c r="U287" s="17">
        <v>-50527.172674017536</v>
      </c>
      <c r="V287" s="25"/>
      <c r="W287" s="137">
        <v>-2267538.1943949875</v>
      </c>
      <c r="X287" s="257"/>
      <c r="Y287" s="257">
        <v>15700</v>
      </c>
      <c r="Z287" s="257"/>
    </row>
    <row r="288" spans="1:26" s="258" customFormat="1" x14ac:dyDescent="0.25">
      <c r="A288" s="26">
        <v>905</v>
      </c>
      <c r="B288" s="26" t="s">
        <v>753</v>
      </c>
      <c r="C288" s="139">
        <v>-492454.08</v>
      </c>
      <c r="D288" s="139">
        <v>-122944.64</v>
      </c>
      <c r="E288" s="139">
        <v>-276963.19999999995</v>
      </c>
      <c r="F288" s="139">
        <v>-3377.6000000000004</v>
      </c>
      <c r="G288" s="139">
        <v>-425243.51999999996</v>
      </c>
      <c r="H288" s="139">
        <v>-520266.23999999999</v>
      </c>
      <c r="I288" s="139">
        <v>-1125446.3999999999</v>
      </c>
      <c r="J288" s="142">
        <v>-1174053.76</v>
      </c>
      <c r="K288" s="142">
        <v>-4448158.3349869838</v>
      </c>
      <c r="L288" s="142">
        <v>-2875013.1200000001</v>
      </c>
      <c r="M288" s="142">
        <v>-278314.23999999999</v>
      </c>
      <c r="N288" s="139"/>
      <c r="O288" s="17">
        <v>-11742235.134986984</v>
      </c>
      <c r="P288" s="25"/>
      <c r="Q288" s="23">
        <v>-766334</v>
      </c>
      <c r="R288" s="61">
        <v>274345.07104651257</v>
      </c>
      <c r="S288" s="139">
        <v>6079.6799999999994</v>
      </c>
      <c r="T288" s="139">
        <v>-840885.28100737871</v>
      </c>
      <c r="U288" s="17">
        <v>-1326794.5299608661</v>
      </c>
      <c r="V288" s="25"/>
      <c r="W288" s="137">
        <v>-13069029.664947849</v>
      </c>
      <c r="X288" s="257"/>
      <c r="Y288" s="257">
        <v>67552</v>
      </c>
      <c r="Z288" s="257"/>
    </row>
    <row r="289" spans="1:26" s="258" customFormat="1" x14ac:dyDescent="0.25">
      <c r="A289" s="26">
        <v>908</v>
      </c>
      <c r="B289" s="26" t="s">
        <v>754</v>
      </c>
      <c r="C289" s="139">
        <v>-154088.73000000001</v>
      </c>
      <c r="D289" s="139">
        <v>-38469.340000000004</v>
      </c>
      <c r="E289" s="139">
        <v>-86661.7</v>
      </c>
      <c r="F289" s="139">
        <v>-1056.8500000000001</v>
      </c>
      <c r="G289" s="139">
        <v>-133368.16</v>
      </c>
      <c r="H289" s="139">
        <v>-163169.91999999998</v>
      </c>
      <c r="I289" s="139">
        <v>-352971.2</v>
      </c>
      <c r="J289" s="142">
        <v>-367361.06</v>
      </c>
      <c r="K289" s="142">
        <v>-842299.49505495303</v>
      </c>
      <c r="L289" s="142">
        <v>-899590.72000000009</v>
      </c>
      <c r="M289" s="142">
        <v>-87084.44</v>
      </c>
      <c r="N289" s="139"/>
      <c r="O289" s="17">
        <v>-3126121.6150549529</v>
      </c>
      <c r="P289" s="25"/>
      <c r="Q289" s="23">
        <v>606941</v>
      </c>
      <c r="R289" s="61">
        <v>29654.960622604936</v>
      </c>
      <c r="S289" s="139">
        <v>1902.33</v>
      </c>
      <c r="T289" s="139">
        <v>113355.31144835742</v>
      </c>
      <c r="U289" s="17">
        <v>751853.60207096231</v>
      </c>
      <c r="V289" s="25"/>
      <c r="W289" s="137">
        <v>-2374268.0129839908</v>
      </c>
      <c r="X289" s="257"/>
      <c r="Y289" s="257">
        <v>21137</v>
      </c>
      <c r="Z289" s="257"/>
    </row>
    <row r="290" spans="1:26" s="258" customFormat="1" x14ac:dyDescent="0.25">
      <c r="A290" s="26">
        <v>915</v>
      </c>
      <c r="B290" s="26" t="s">
        <v>755</v>
      </c>
      <c r="C290" s="139">
        <v>-151843.41</v>
      </c>
      <c r="D290" s="139">
        <v>-37908.78</v>
      </c>
      <c r="E290" s="139">
        <v>-85398.9</v>
      </c>
      <c r="F290" s="139">
        <v>-1041.45</v>
      </c>
      <c r="G290" s="139">
        <v>-133488.04999999999</v>
      </c>
      <c r="H290" s="139">
        <v>-163316.6</v>
      </c>
      <c r="I290" s="139">
        <v>-353288.5</v>
      </c>
      <c r="J290" s="142">
        <v>-362008.01999999996</v>
      </c>
      <c r="K290" s="142">
        <v>-1579359.0302348405</v>
      </c>
      <c r="L290" s="142">
        <v>-886482.24</v>
      </c>
      <c r="M290" s="142">
        <v>-85815.48</v>
      </c>
      <c r="N290" s="139"/>
      <c r="O290" s="17">
        <v>-3839950.4602348409</v>
      </c>
      <c r="P290" s="25"/>
      <c r="Q290" s="23">
        <v>496889</v>
      </c>
      <c r="R290" s="61">
        <v>-27351.97135592252</v>
      </c>
      <c r="S290" s="139">
        <v>1874.61</v>
      </c>
      <c r="T290" s="139">
        <v>208764.35289750661</v>
      </c>
      <c r="U290" s="17">
        <v>680175.99154158402</v>
      </c>
      <c r="V290" s="25"/>
      <c r="W290" s="137">
        <v>-3159774.4686932568</v>
      </c>
      <c r="X290" s="257"/>
      <c r="Y290" s="257">
        <v>20829</v>
      </c>
      <c r="Z290" s="257"/>
    </row>
    <row r="291" spans="1:26" s="258" customFormat="1" x14ac:dyDescent="0.25">
      <c r="A291" s="26">
        <v>918</v>
      </c>
      <c r="B291" s="26" t="s">
        <v>756</v>
      </c>
      <c r="C291" s="139">
        <v>-16657.650000000001</v>
      </c>
      <c r="D291" s="139">
        <v>-4158.7</v>
      </c>
      <c r="E291" s="139">
        <v>-9368.5</v>
      </c>
      <c r="F291" s="139">
        <v>-114.25</v>
      </c>
      <c r="G291" s="139">
        <v>-14613.96</v>
      </c>
      <c r="H291" s="139">
        <v>-17879.52</v>
      </c>
      <c r="I291" s="139">
        <v>-38677.199999999997</v>
      </c>
      <c r="J291" s="142">
        <v>-39713.299999999996</v>
      </c>
      <c r="K291" s="142">
        <v>8550.5556847761763</v>
      </c>
      <c r="L291" s="142">
        <v>-97249.600000000006</v>
      </c>
      <c r="M291" s="142">
        <v>-9414.2000000000007</v>
      </c>
      <c r="N291" s="139"/>
      <c r="O291" s="17">
        <v>-239296.32431522381</v>
      </c>
      <c r="P291" s="25"/>
      <c r="Q291" s="23">
        <v>-27273</v>
      </c>
      <c r="R291" s="61">
        <v>4954.2125695180148</v>
      </c>
      <c r="S291" s="139">
        <v>205.65</v>
      </c>
      <c r="T291" s="139">
        <v>-2681.9647554392523</v>
      </c>
      <c r="U291" s="17">
        <v>-24795.102185921234</v>
      </c>
      <c r="V291" s="25"/>
      <c r="W291" s="137">
        <v>-264091.42650114506</v>
      </c>
      <c r="X291" s="257"/>
      <c r="Y291" s="257">
        <v>2285</v>
      </c>
      <c r="Z291" s="257"/>
    </row>
    <row r="292" spans="1:26" s="258" customFormat="1" x14ac:dyDescent="0.25">
      <c r="A292" s="26">
        <v>921</v>
      </c>
      <c r="B292" s="26" t="s">
        <v>757</v>
      </c>
      <c r="C292" s="139">
        <v>-15002.82</v>
      </c>
      <c r="D292" s="139">
        <v>-3745.56</v>
      </c>
      <c r="E292" s="139">
        <v>-8437.7999999999993</v>
      </c>
      <c r="F292" s="139">
        <v>-102.9</v>
      </c>
      <c r="G292" s="139">
        <v>-13213.14</v>
      </c>
      <c r="H292" s="139">
        <v>-16165.68</v>
      </c>
      <c r="I292" s="139">
        <v>-34969.799999999996</v>
      </c>
      <c r="J292" s="142">
        <v>-35768.04</v>
      </c>
      <c r="K292" s="142">
        <v>-50168.939743789444</v>
      </c>
      <c r="L292" s="142">
        <v>-87588.48000000001</v>
      </c>
      <c r="M292" s="142">
        <v>-8478.9600000000009</v>
      </c>
      <c r="N292" s="139"/>
      <c r="O292" s="17">
        <v>-273642.11974378949</v>
      </c>
      <c r="P292" s="25"/>
      <c r="Q292" s="23">
        <v>-66078</v>
      </c>
      <c r="R292" s="61">
        <v>186918.53762630746</v>
      </c>
      <c r="S292" s="139">
        <v>185.22</v>
      </c>
      <c r="T292" s="139">
        <v>-6743.0523239666945</v>
      </c>
      <c r="U292" s="17">
        <v>114282.70530234076</v>
      </c>
      <c r="V292" s="25"/>
      <c r="W292" s="137">
        <v>-159359.41444144872</v>
      </c>
      <c r="X292" s="257"/>
      <c r="Y292" s="257">
        <v>2058</v>
      </c>
      <c r="Z292" s="257"/>
    </row>
    <row r="293" spans="1:26" s="258" customFormat="1" x14ac:dyDescent="0.25">
      <c r="A293" s="26">
        <v>922</v>
      </c>
      <c r="B293" s="26" t="s">
        <v>758</v>
      </c>
      <c r="C293" s="139">
        <v>-32024.97</v>
      </c>
      <c r="D293" s="139">
        <v>-7995.26</v>
      </c>
      <c r="E293" s="139">
        <v>-18011.3</v>
      </c>
      <c r="F293" s="139">
        <v>-219.65</v>
      </c>
      <c r="G293" s="139">
        <v>-28142.6</v>
      </c>
      <c r="H293" s="139">
        <v>-34431.199999999997</v>
      </c>
      <c r="I293" s="139">
        <v>-74482</v>
      </c>
      <c r="J293" s="142">
        <v>-76350.34</v>
      </c>
      <c r="K293" s="142">
        <v>-96611.706670059924</v>
      </c>
      <c r="L293" s="142">
        <v>-186966.08000000002</v>
      </c>
      <c r="M293" s="142">
        <v>-18099.16</v>
      </c>
      <c r="N293" s="139"/>
      <c r="O293" s="17">
        <v>-573334.26667005999</v>
      </c>
      <c r="P293" s="25"/>
      <c r="Q293" s="23">
        <v>7844</v>
      </c>
      <c r="R293" s="61">
        <v>-17408.788966968656</v>
      </c>
      <c r="S293" s="139">
        <v>395.37</v>
      </c>
      <c r="T293" s="139">
        <v>12771.239554456046</v>
      </c>
      <c r="U293" s="17">
        <v>3601.8205874873911</v>
      </c>
      <c r="V293" s="25"/>
      <c r="W293" s="137">
        <v>-569732.44608257257</v>
      </c>
      <c r="X293" s="257"/>
      <c r="Y293" s="257">
        <v>4393</v>
      </c>
      <c r="Z293" s="257"/>
    </row>
    <row r="294" spans="1:26" s="258" customFormat="1" x14ac:dyDescent="0.25">
      <c r="A294" s="26">
        <v>924</v>
      </c>
      <c r="B294" s="26" t="s">
        <v>759</v>
      </c>
      <c r="C294" s="139">
        <v>-23080.14</v>
      </c>
      <c r="D294" s="139">
        <v>-5762.12</v>
      </c>
      <c r="E294" s="139">
        <v>-12980.599999999999</v>
      </c>
      <c r="F294" s="139">
        <v>-158.30000000000001</v>
      </c>
      <c r="G294" s="139">
        <v>-20292.96</v>
      </c>
      <c r="H294" s="139">
        <v>-24827.52</v>
      </c>
      <c r="I294" s="139">
        <v>-53707.199999999997</v>
      </c>
      <c r="J294" s="142">
        <v>-55025.079999999994</v>
      </c>
      <c r="K294" s="142">
        <v>-15660.653221790679</v>
      </c>
      <c r="L294" s="142">
        <v>-134744.96000000002</v>
      </c>
      <c r="M294" s="142">
        <v>-13043.92</v>
      </c>
      <c r="N294" s="139"/>
      <c r="O294" s="17">
        <v>-359283.45322179067</v>
      </c>
      <c r="P294" s="25"/>
      <c r="Q294" s="23">
        <v>-2352</v>
      </c>
      <c r="R294" s="61">
        <v>96922.8365674261</v>
      </c>
      <c r="S294" s="139">
        <v>284.94</v>
      </c>
      <c r="T294" s="139">
        <v>-21589.971063933001</v>
      </c>
      <c r="U294" s="17">
        <v>73265.805503493102</v>
      </c>
      <c r="V294" s="25"/>
      <c r="W294" s="137">
        <v>-286017.64771829755</v>
      </c>
      <c r="X294" s="257"/>
      <c r="Y294" s="257">
        <v>3166</v>
      </c>
      <c r="Z294" s="257"/>
    </row>
    <row r="295" spans="1:26" s="258" customFormat="1" x14ac:dyDescent="0.25">
      <c r="A295" s="26">
        <v>925</v>
      </c>
      <c r="B295" s="26" t="s">
        <v>760</v>
      </c>
      <c r="C295" s="139">
        <v>-26798.04</v>
      </c>
      <c r="D295" s="139">
        <v>-6690.3200000000006</v>
      </c>
      <c r="E295" s="139">
        <v>-15071.599999999999</v>
      </c>
      <c r="F295" s="139">
        <v>-183.8</v>
      </c>
      <c r="G295" s="139">
        <v>-23252.35</v>
      </c>
      <c r="H295" s="139">
        <v>-28448.2</v>
      </c>
      <c r="I295" s="139">
        <v>-61539.5</v>
      </c>
      <c r="J295" s="142">
        <v>-63888.88</v>
      </c>
      <c r="K295" s="142">
        <v>-114242.17739892926</v>
      </c>
      <c r="L295" s="142">
        <v>-156450.56</v>
      </c>
      <c r="M295" s="142">
        <v>-15145.12</v>
      </c>
      <c r="N295" s="139"/>
      <c r="O295" s="17">
        <v>-511710.54739892925</v>
      </c>
      <c r="P295" s="25"/>
      <c r="Q295" s="23">
        <v>81614</v>
      </c>
      <c r="R295" s="61">
        <v>104347.35000475124</v>
      </c>
      <c r="S295" s="139">
        <v>330.84</v>
      </c>
      <c r="T295" s="139">
        <v>-60398.975403779266</v>
      </c>
      <c r="U295" s="17">
        <v>125893.21460097196</v>
      </c>
      <c r="V295" s="25"/>
      <c r="W295" s="137">
        <v>-385817.33279795729</v>
      </c>
      <c r="X295" s="257"/>
      <c r="Y295" s="257">
        <v>3676</v>
      </c>
      <c r="Z295" s="257"/>
    </row>
    <row r="296" spans="1:26" s="258" customFormat="1" x14ac:dyDescent="0.25">
      <c r="A296" s="26">
        <v>927</v>
      </c>
      <c r="B296" s="26" t="s">
        <v>761</v>
      </c>
      <c r="C296" s="139">
        <v>-212948.19</v>
      </c>
      <c r="D296" s="139">
        <v>-53164.020000000004</v>
      </c>
      <c r="E296" s="139">
        <v>-119765.09999999999</v>
      </c>
      <c r="F296" s="139">
        <v>-1460.5500000000002</v>
      </c>
      <c r="G296" s="139">
        <v>-183330.74</v>
      </c>
      <c r="H296" s="139">
        <v>-224296.88</v>
      </c>
      <c r="I296" s="139">
        <v>-485201.8</v>
      </c>
      <c r="J296" s="142">
        <v>-507687.18</v>
      </c>
      <c r="K296" s="142">
        <v>-1982351.6452671355</v>
      </c>
      <c r="L296" s="142">
        <v>-1243220.1600000001</v>
      </c>
      <c r="M296" s="142">
        <v>-120349.32</v>
      </c>
      <c r="N296" s="139"/>
      <c r="O296" s="17">
        <v>-5133775.5852671359</v>
      </c>
      <c r="P296" s="25"/>
      <c r="Q296" s="23">
        <v>-203115</v>
      </c>
      <c r="R296" s="61">
        <v>94447.855535522103</v>
      </c>
      <c r="S296" s="139">
        <v>2628.99</v>
      </c>
      <c r="T296" s="139">
        <v>111420.98224633394</v>
      </c>
      <c r="U296" s="17">
        <v>5382.8277818560455</v>
      </c>
      <c r="V296" s="25"/>
      <c r="W296" s="137">
        <v>-5128392.7574852798</v>
      </c>
      <c r="X296" s="257"/>
      <c r="Y296" s="257">
        <v>29211</v>
      </c>
      <c r="Z296" s="257"/>
    </row>
    <row r="297" spans="1:26" s="258" customFormat="1" x14ac:dyDescent="0.25">
      <c r="A297" s="26">
        <v>931</v>
      </c>
      <c r="B297" s="26" t="s">
        <v>762</v>
      </c>
      <c r="C297" s="139">
        <v>-45664.56</v>
      </c>
      <c r="D297" s="139">
        <v>-11400.48</v>
      </c>
      <c r="E297" s="139">
        <v>-25682.399999999998</v>
      </c>
      <c r="F297" s="139">
        <v>-313.20000000000005</v>
      </c>
      <c r="G297" s="139">
        <v>-40453.409999999996</v>
      </c>
      <c r="H297" s="139">
        <v>-49492.92</v>
      </c>
      <c r="I297" s="139">
        <v>-107063.7</v>
      </c>
      <c r="J297" s="142">
        <v>-108868.31999999999</v>
      </c>
      <c r="K297" s="142">
        <v>-340325.76389405318</v>
      </c>
      <c r="L297" s="142">
        <v>-266595.84000000003</v>
      </c>
      <c r="M297" s="142">
        <v>-25807.68</v>
      </c>
      <c r="N297" s="139"/>
      <c r="O297" s="17">
        <v>-1021668.2738940533</v>
      </c>
      <c r="P297" s="25"/>
      <c r="Q297" s="23">
        <v>142346</v>
      </c>
      <c r="R297" s="61">
        <v>-29884.024469129741</v>
      </c>
      <c r="S297" s="139">
        <v>563.76</v>
      </c>
      <c r="T297" s="139">
        <v>-16942.308781795873</v>
      </c>
      <c r="U297" s="17">
        <v>96083.42674907438</v>
      </c>
      <c r="V297" s="25"/>
      <c r="W297" s="137">
        <v>-925584.84714497894</v>
      </c>
      <c r="X297" s="257"/>
      <c r="Y297" s="257">
        <v>6264</v>
      </c>
      <c r="Z297" s="257"/>
    </row>
    <row r="298" spans="1:26" s="258" customFormat="1" x14ac:dyDescent="0.25">
      <c r="A298" s="26">
        <v>934</v>
      </c>
      <c r="B298" s="26" t="s">
        <v>763</v>
      </c>
      <c r="C298" s="139">
        <v>-21148.29</v>
      </c>
      <c r="D298" s="139">
        <v>-5279.8200000000006</v>
      </c>
      <c r="E298" s="139">
        <v>-11894.099999999999</v>
      </c>
      <c r="F298" s="139">
        <v>-145.05000000000001</v>
      </c>
      <c r="G298" s="139">
        <v>-18765.939999999999</v>
      </c>
      <c r="H298" s="139">
        <v>-22959.279999999999</v>
      </c>
      <c r="I298" s="139">
        <v>-49665.799999999996</v>
      </c>
      <c r="J298" s="142">
        <v>-50419.38</v>
      </c>
      <c r="K298" s="142">
        <v>-91423.425765728723</v>
      </c>
      <c r="L298" s="142">
        <v>-123466.56000000001</v>
      </c>
      <c r="M298" s="142">
        <v>-11952.12</v>
      </c>
      <c r="N298" s="139"/>
      <c r="O298" s="17">
        <v>-407119.76576572872</v>
      </c>
      <c r="P298" s="25"/>
      <c r="Q298" s="23">
        <v>-23874</v>
      </c>
      <c r="R298" s="61">
        <v>62305.717786749825</v>
      </c>
      <c r="S298" s="139">
        <v>261.08999999999997</v>
      </c>
      <c r="T298" s="139">
        <v>5686.6542163041777</v>
      </c>
      <c r="U298" s="17">
        <v>44379.462003053995</v>
      </c>
      <c r="V298" s="25"/>
      <c r="W298" s="137">
        <v>-362740.30376267474</v>
      </c>
      <c r="X298" s="257"/>
      <c r="Y298" s="257">
        <v>2901</v>
      </c>
      <c r="Z298" s="257"/>
    </row>
    <row r="299" spans="1:26" s="258" customFormat="1" x14ac:dyDescent="0.25">
      <c r="A299" s="26">
        <v>935</v>
      </c>
      <c r="B299" s="26" t="s">
        <v>764</v>
      </c>
      <c r="C299" s="139">
        <v>-22963.5</v>
      </c>
      <c r="D299" s="139">
        <v>-5733</v>
      </c>
      <c r="E299" s="139">
        <v>-12914.999999999998</v>
      </c>
      <c r="F299" s="139">
        <v>-157.5</v>
      </c>
      <c r="G299" s="139">
        <v>-20236.169999999998</v>
      </c>
      <c r="H299" s="139">
        <v>-24758.04</v>
      </c>
      <c r="I299" s="139">
        <v>-53556.899999999994</v>
      </c>
      <c r="J299" s="142">
        <v>-54747</v>
      </c>
      <c r="K299" s="142">
        <v>-66713.268540247416</v>
      </c>
      <c r="L299" s="142">
        <v>-134064</v>
      </c>
      <c r="M299" s="142">
        <v>-12978</v>
      </c>
      <c r="N299" s="139"/>
      <c r="O299" s="17">
        <v>-408822.37854024739</v>
      </c>
      <c r="P299" s="25"/>
      <c r="Q299" s="23">
        <v>-36833</v>
      </c>
      <c r="R299" s="61">
        <v>62997.892044780776</v>
      </c>
      <c r="S299" s="139">
        <v>283.5</v>
      </c>
      <c r="T299" s="139">
        <v>-19355.542479651456</v>
      </c>
      <c r="U299" s="17">
        <v>7092.8495651293197</v>
      </c>
      <c r="V299" s="25"/>
      <c r="W299" s="137">
        <v>-401729.52897511807</v>
      </c>
      <c r="X299" s="257"/>
      <c r="Y299" s="257">
        <v>3150</v>
      </c>
      <c r="Z299" s="257"/>
    </row>
    <row r="300" spans="1:26" s="258" customFormat="1" x14ac:dyDescent="0.25">
      <c r="A300" s="26">
        <v>936</v>
      </c>
      <c r="B300" s="26" t="s">
        <v>765</v>
      </c>
      <c r="C300" s="139">
        <v>-49127.31</v>
      </c>
      <c r="D300" s="139">
        <v>-12264.98</v>
      </c>
      <c r="E300" s="139">
        <v>-27629.899999999998</v>
      </c>
      <c r="F300" s="139">
        <v>-336.95000000000005</v>
      </c>
      <c r="G300" s="139">
        <v>-43185.64</v>
      </c>
      <c r="H300" s="139">
        <v>-52835.68</v>
      </c>
      <c r="I300" s="139">
        <v>-114294.79999999999</v>
      </c>
      <c r="J300" s="142">
        <v>-117123.81999999999</v>
      </c>
      <c r="K300" s="142">
        <v>-186902.12497030961</v>
      </c>
      <c r="L300" s="142">
        <v>-286811.84000000003</v>
      </c>
      <c r="M300" s="142">
        <v>-27764.68</v>
      </c>
      <c r="N300" s="139"/>
      <c r="O300" s="17">
        <v>-918277.72497030965</v>
      </c>
      <c r="P300" s="25"/>
      <c r="Q300" s="23">
        <v>-107812</v>
      </c>
      <c r="R300" s="61">
        <v>46812.20847382769</v>
      </c>
      <c r="S300" s="139">
        <v>606.51</v>
      </c>
      <c r="T300" s="139">
        <v>-42040.315181500489</v>
      </c>
      <c r="U300" s="17">
        <v>-102433.5967076728</v>
      </c>
      <c r="V300" s="25"/>
      <c r="W300" s="137">
        <v>-1020711.3216779825</v>
      </c>
      <c r="X300" s="257"/>
      <c r="Y300" s="257">
        <v>6739</v>
      </c>
      <c r="Z300" s="257"/>
    </row>
    <row r="301" spans="1:26" s="258" customFormat="1" x14ac:dyDescent="0.25">
      <c r="A301" s="26">
        <v>946</v>
      </c>
      <c r="B301" s="26" t="s">
        <v>766</v>
      </c>
      <c r="C301" s="139">
        <v>-48208.77</v>
      </c>
      <c r="D301" s="139">
        <v>-12035.66</v>
      </c>
      <c r="E301" s="139">
        <v>-27113.3</v>
      </c>
      <c r="F301" s="139">
        <v>-330.65000000000003</v>
      </c>
      <c r="G301" s="139">
        <v>-41746.959999999999</v>
      </c>
      <c r="H301" s="139">
        <v>-51075.519999999997</v>
      </c>
      <c r="I301" s="139">
        <v>-110487.2</v>
      </c>
      <c r="J301" s="142">
        <v>-114933.93999999999</v>
      </c>
      <c r="K301" s="142">
        <v>-104369.28525416656</v>
      </c>
      <c r="L301" s="142">
        <v>-281449.28000000003</v>
      </c>
      <c r="M301" s="142">
        <v>-27245.56</v>
      </c>
      <c r="N301" s="139"/>
      <c r="O301" s="17">
        <v>-818996.12525416666</v>
      </c>
      <c r="P301" s="25"/>
      <c r="Q301" s="23">
        <v>-66992</v>
      </c>
      <c r="R301" s="61">
        <v>511241.87484688405</v>
      </c>
      <c r="S301" s="139">
        <v>595.16999999999996</v>
      </c>
      <c r="T301" s="139">
        <v>-79550.505913508605</v>
      </c>
      <c r="U301" s="17">
        <v>365294.53893337544</v>
      </c>
      <c r="V301" s="25"/>
      <c r="W301" s="137">
        <v>-453701.58632079122</v>
      </c>
      <c r="X301" s="257"/>
      <c r="Y301" s="257">
        <v>6613</v>
      </c>
      <c r="Z301" s="257"/>
    </row>
    <row r="302" spans="1:26" s="258" customFormat="1" x14ac:dyDescent="0.25">
      <c r="A302" s="26">
        <v>976</v>
      </c>
      <c r="B302" s="26" t="s">
        <v>767</v>
      </c>
      <c r="C302" s="139">
        <v>-29320.38</v>
      </c>
      <c r="D302" s="139">
        <v>-7320.04</v>
      </c>
      <c r="E302" s="139">
        <v>-16490.199999999997</v>
      </c>
      <c r="F302" s="139">
        <v>-201.10000000000002</v>
      </c>
      <c r="G302" s="139">
        <v>-25984.579999999998</v>
      </c>
      <c r="H302" s="139">
        <v>-31790.959999999999</v>
      </c>
      <c r="I302" s="139">
        <v>-68770.599999999991</v>
      </c>
      <c r="J302" s="142">
        <v>-69902.36</v>
      </c>
      <c r="K302" s="142">
        <v>-46681.845660905645</v>
      </c>
      <c r="L302" s="142">
        <v>-171176.32000000001</v>
      </c>
      <c r="M302" s="142">
        <v>-16570.64</v>
      </c>
      <c r="N302" s="139"/>
      <c r="O302" s="17">
        <v>-484209.02566090564</v>
      </c>
      <c r="P302" s="25"/>
      <c r="Q302" s="23">
        <v>-68703</v>
      </c>
      <c r="R302" s="61">
        <v>-68346.25052626431</v>
      </c>
      <c r="S302" s="139">
        <v>361.97999999999996</v>
      </c>
      <c r="T302" s="139">
        <v>1889.7106935028714</v>
      </c>
      <c r="U302" s="17">
        <v>-134797.55983276141</v>
      </c>
      <c r="V302" s="25"/>
      <c r="W302" s="137">
        <v>-619006.58549366705</v>
      </c>
      <c r="X302" s="257"/>
      <c r="Y302" s="257">
        <v>4022</v>
      </c>
      <c r="Z302" s="257"/>
    </row>
    <row r="303" spans="1:26" s="258" customFormat="1" x14ac:dyDescent="0.25">
      <c r="A303" s="26">
        <v>977</v>
      </c>
      <c r="B303" s="26" t="s">
        <v>768</v>
      </c>
      <c r="C303" s="139">
        <v>-110895.48</v>
      </c>
      <c r="D303" s="139">
        <v>-27685.84</v>
      </c>
      <c r="E303" s="139">
        <v>-62369.2</v>
      </c>
      <c r="F303" s="139">
        <v>-760.6</v>
      </c>
      <c r="G303" s="139">
        <v>-96233.81</v>
      </c>
      <c r="H303" s="139">
        <v>-117737.72</v>
      </c>
      <c r="I303" s="139">
        <v>-254691.69999999998</v>
      </c>
      <c r="J303" s="142">
        <v>-264384.56</v>
      </c>
      <c r="K303" s="142">
        <v>-563941.73560415336</v>
      </c>
      <c r="L303" s="142">
        <v>-647422.72000000009</v>
      </c>
      <c r="M303" s="142">
        <v>-62673.440000000002</v>
      </c>
      <c r="N303" s="139"/>
      <c r="O303" s="17">
        <v>-2208796.8056041533</v>
      </c>
      <c r="P303" s="25"/>
      <c r="Q303" s="23">
        <v>55920</v>
      </c>
      <c r="R303" s="61">
        <v>31894.618232842535</v>
      </c>
      <c r="S303" s="139">
        <v>1369.08</v>
      </c>
      <c r="T303" s="139">
        <v>79958.584283079268</v>
      </c>
      <c r="U303" s="17">
        <v>169142.2825159218</v>
      </c>
      <c r="V303" s="25"/>
      <c r="W303" s="137">
        <v>-2039654.5230882314</v>
      </c>
      <c r="X303" s="257"/>
      <c r="Y303" s="257">
        <v>15212</v>
      </c>
      <c r="Z303" s="257"/>
    </row>
    <row r="304" spans="1:26" s="258" customFormat="1" x14ac:dyDescent="0.25">
      <c r="A304" s="26">
        <v>980</v>
      </c>
      <c r="B304" s="26" t="s">
        <v>769</v>
      </c>
      <c r="C304" s="139">
        <v>-240446.07</v>
      </c>
      <c r="D304" s="139">
        <v>-60029.060000000005</v>
      </c>
      <c r="E304" s="139">
        <v>-135230.29999999999</v>
      </c>
      <c r="F304" s="139">
        <v>-1649.15</v>
      </c>
      <c r="G304" s="139">
        <v>-207460.18</v>
      </c>
      <c r="H304" s="139">
        <v>-253818.16</v>
      </c>
      <c r="I304" s="139">
        <v>-549062.6</v>
      </c>
      <c r="J304" s="142">
        <v>-573244.53999999992</v>
      </c>
      <c r="K304" s="142">
        <v>-1328232.2639278385</v>
      </c>
      <c r="L304" s="142">
        <v>-1403756.48</v>
      </c>
      <c r="M304" s="142">
        <v>-135889.96</v>
      </c>
      <c r="N304" s="139"/>
      <c r="O304" s="17">
        <v>-4888818.7639278388</v>
      </c>
      <c r="P304" s="25"/>
      <c r="Q304" s="23">
        <v>-15104</v>
      </c>
      <c r="R304" s="61">
        <v>-347209.93432351947</v>
      </c>
      <c r="S304" s="139">
        <v>2968.47</v>
      </c>
      <c r="T304" s="139">
        <v>30817.545606577274</v>
      </c>
      <c r="U304" s="17">
        <v>-328527.91871694219</v>
      </c>
      <c r="V304" s="25"/>
      <c r="W304" s="137">
        <v>-5217346.6826447807</v>
      </c>
      <c r="X304" s="257"/>
      <c r="Y304" s="257">
        <v>32983</v>
      </c>
      <c r="Z304" s="257"/>
    </row>
    <row r="305" spans="1:26" s="258" customFormat="1" x14ac:dyDescent="0.25">
      <c r="A305" s="26">
        <v>981</v>
      </c>
      <c r="B305" s="26" t="s">
        <v>770</v>
      </c>
      <c r="C305" s="139">
        <v>-17182.53</v>
      </c>
      <c r="D305" s="139">
        <v>-4289.74</v>
      </c>
      <c r="E305" s="139">
        <v>-9663.6999999999989</v>
      </c>
      <c r="F305" s="139">
        <v>-117.85000000000001</v>
      </c>
      <c r="G305" s="139">
        <v>-14967.32</v>
      </c>
      <c r="H305" s="139">
        <v>-18311.84</v>
      </c>
      <c r="I305" s="139">
        <v>-39612.400000000001</v>
      </c>
      <c r="J305" s="142">
        <v>-40964.659999999996</v>
      </c>
      <c r="K305" s="142">
        <v>-109171.3907736564</v>
      </c>
      <c r="L305" s="142">
        <v>-100313.92</v>
      </c>
      <c r="M305" s="142">
        <v>-9710.84</v>
      </c>
      <c r="N305" s="139"/>
      <c r="O305" s="17">
        <v>-364306.19077365642</v>
      </c>
      <c r="P305" s="25"/>
      <c r="Q305" s="23">
        <v>29176</v>
      </c>
      <c r="R305" s="61">
        <v>26663.146500021219</v>
      </c>
      <c r="S305" s="139">
        <v>212.13</v>
      </c>
      <c r="T305" s="139">
        <v>10378.440764734371</v>
      </c>
      <c r="U305" s="17">
        <v>66429.717264755585</v>
      </c>
      <c r="V305" s="25"/>
      <c r="W305" s="137">
        <v>-297876.47350890085</v>
      </c>
      <c r="X305" s="257"/>
      <c r="Y305" s="257">
        <v>2357</v>
      </c>
      <c r="Z305" s="257"/>
    </row>
    <row r="306" spans="1:26" s="258" customFormat="1" x14ac:dyDescent="0.25">
      <c r="A306" s="26">
        <v>989</v>
      </c>
      <c r="B306" s="26" t="s">
        <v>771</v>
      </c>
      <c r="C306" s="139">
        <v>-41574.870000000003</v>
      </c>
      <c r="D306" s="139">
        <v>-10379.460000000001</v>
      </c>
      <c r="E306" s="139">
        <v>-23382.3</v>
      </c>
      <c r="F306" s="139">
        <v>-285.15000000000003</v>
      </c>
      <c r="G306" s="139">
        <v>-37266.86</v>
      </c>
      <c r="H306" s="139">
        <v>-45594.32</v>
      </c>
      <c r="I306" s="139">
        <v>-98630.2</v>
      </c>
      <c r="J306" s="142">
        <v>-99118.14</v>
      </c>
      <c r="K306" s="142">
        <v>-157010.24695860632</v>
      </c>
      <c r="L306" s="142">
        <v>-242719.68000000002</v>
      </c>
      <c r="M306" s="142">
        <v>-23496.36</v>
      </c>
      <c r="N306" s="139"/>
      <c r="O306" s="17">
        <v>-779457.58695860638</v>
      </c>
      <c r="P306" s="25"/>
      <c r="Q306" s="23">
        <v>126664</v>
      </c>
      <c r="R306" s="61">
        <v>96496.763933300972</v>
      </c>
      <c r="S306" s="139">
        <v>513.27</v>
      </c>
      <c r="T306" s="139">
        <v>-218.17703829817037</v>
      </c>
      <c r="U306" s="17">
        <v>223455.8568950028</v>
      </c>
      <c r="V306" s="25"/>
      <c r="W306" s="137">
        <v>-556001.73006360361</v>
      </c>
      <c r="X306" s="257"/>
      <c r="Y306" s="257">
        <v>5703</v>
      </c>
      <c r="Z306" s="257"/>
    </row>
    <row r="307" spans="1:26" s="258" customFormat="1" x14ac:dyDescent="0.25">
      <c r="A307" s="26">
        <v>992</v>
      </c>
      <c r="B307" s="26" t="s">
        <v>772</v>
      </c>
      <c r="C307" s="139">
        <v>-137423.79</v>
      </c>
      <c r="D307" s="139">
        <v>-34308.82</v>
      </c>
      <c r="E307" s="139">
        <v>-77289.099999999991</v>
      </c>
      <c r="F307" s="139">
        <v>-942.55000000000007</v>
      </c>
      <c r="G307" s="139">
        <v>-120798.64</v>
      </c>
      <c r="H307" s="139">
        <v>-147791.67999999999</v>
      </c>
      <c r="I307" s="139">
        <v>-319704.8</v>
      </c>
      <c r="J307" s="142">
        <v>-327630.38</v>
      </c>
      <c r="K307" s="142">
        <v>-1150872.2424083832</v>
      </c>
      <c r="L307" s="142">
        <v>-802298.56</v>
      </c>
      <c r="M307" s="142">
        <v>-77666.12</v>
      </c>
      <c r="N307" s="139"/>
      <c r="O307" s="17">
        <v>-3196726.6824083836</v>
      </c>
      <c r="P307" s="25"/>
      <c r="Q307" s="23">
        <v>678179</v>
      </c>
      <c r="R307" s="61">
        <v>18012.54996163398</v>
      </c>
      <c r="S307" s="139">
        <v>1696.59</v>
      </c>
      <c r="T307" s="139">
        <v>27032.532718329749</v>
      </c>
      <c r="U307" s="17">
        <v>724920.67267996375</v>
      </c>
      <c r="V307" s="25"/>
      <c r="W307" s="137">
        <v>-2471806.0097284196</v>
      </c>
      <c r="X307" s="257"/>
      <c r="Y307" s="257">
        <v>18851</v>
      </c>
      <c r="Z307" s="257"/>
    </row>
    <row r="309" spans="1:26" x14ac:dyDescent="0.25">
      <c r="T309" s="144"/>
    </row>
    <row r="323" spans="1:23" x14ac:dyDescent="0.25">
      <c r="A323" s="457"/>
      <c r="B323" s="458"/>
      <c r="C323" s="11"/>
      <c r="D323" s="11"/>
      <c r="E323" s="11"/>
      <c r="F323" s="11"/>
      <c r="G323" s="11"/>
      <c r="H323" s="11"/>
      <c r="I323" s="11"/>
      <c r="J323" s="27"/>
      <c r="K323" s="27"/>
      <c r="L323" s="27"/>
      <c r="M323" s="27"/>
      <c r="O323" s="7"/>
      <c r="Q323" s="9"/>
      <c r="R323" s="11"/>
      <c r="S323" s="11"/>
      <c r="T323" s="11"/>
      <c r="U323" s="7"/>
      <c r="W323" s="30"/>
    </row>
    <row r="324" spans="1:23" x14ac:dyDescent="0.25">
      <c r="A324" s="457"/>
      <c r="B324" s="458"/>
      <c r="C324" s="11"/>
      <c r="D324" s="11"/>
      <c r="E324" s="11"/>
      <c r="F324" s="11"/>
      <c r="G324" s="11"/>
      <c r="H324" s="11"/>
      <c r="I324" s="11"/>
      <c r="J324" s="27"/>
      <c r="K324" s="27"/>
      <c r="L324" s="27"/>
      <c r="M324" s="27"/>
      <c r="O324" s="7"/>
      <c r="Q324" s="9"/>
      <c r="R324" s="11"/>
      <c r="S324" s="11"/>
      <c r="T324" s="11"/>
      <c r="U324" s="7"/>
      <c r="W324" s="30"/>
    </row>
    <row r="325" spans="1:23" x14ac:dyDescent="0.25">
      <c r="A325" s="457"/>
      <c r="B325" s="458"/>
      <c r="C325" s="11"/>
      <c r="D325" s="11"/>
      <c r="E325" s="11"/>
      <c r="F325" s="11"/>
      <c r="G325" s="11"/>
      <c r="H325" s="11"/>
      <c r="I325" s="11"/>
      <c r="J325" s="27"/>
      <c r="K325" s="27"/>
      <c r="L325" s="27"/>
      <c r="M325" s="27"/>
      <c r="O325" s="7"/>
      <c r="Q325" s="9"/>
      <c r="R325" s="11"/>
      <c r="S325" s="11"/>
      <c r="T325" s="11"/>
      <c r="U325" s="7"/>
      <c r="W325" s="30"/>
    </row>
    <row r="326" spans="1:23" x14ac:dyDescent="0.25">
      <c r="A326" s="457"/>
      <c r="B326" s="458"/>
      <c r="C326" s="11"/>
      <c r="D326" s="11"/>
      <c r="E326" s="11"/>
      <c r="F326" s="11"/>
      <c r="G326" s="11"/>
      <c r="H326" s="11"/>
      <c r="I326" s="11"/>
      <c r="J326" s="27"/>
      <c r="K326" s="27"/>
      <c r="L326" s="27"/>
      <c r="M326" s="27"/>
      <c r="O326" s="7"/>
      <c r="Q326" s="9"/>
      <c r="R326" s="11"/>
      <c r="S326" s="11"/>
      <c r="T326" s="11"/>
      <c r="U326" s="7"/>
      <c r="W326" s="30"/>
    </row>
    <row r="327" spans="1:23" x14ac:dyDescent="0.25">
      <c r="A327" s="457"/>
      <c r="B327" s="458"/>
      <c r="C327" s="11"/>
      <c r="D327" s="11"/>
      <c r="E327" s="11"/>
      <c r="F327" s="11"/>
      <c r="G327" s="11"/>
      <c r="H327" s="11"/>
      <c r="I327" s="11"/>
      <c r="J327" s="27"/>
      <c r="K327" s="27"/>
      <c r="L327" s="27"/>
      <c r="M327" s="27"/>
      <c r="O327" s="7"/>
      <c r="Q327" s="9"/>
      <c r="R327" s="11"/>
      <c r="S327" s="11"/>
      <c r="T327" s="11"/>
      <c r="U327" s="7"/>
      <c r="W327" s="30"/>
    </row>
    <row r="328" spans="1:23" x14ac:dyDescent="0.25">
      <c r="A328" s="457"/>
      <c r="B328" s="458"/>
      <c r="C328" s="11"/>
      <c r="D328" s="11"/>
      <c r="E328" s="11"/>
      <c r="F328" s="11"/>
      <c r="G328" s="11"/>
      <c r="H328" s="11"/>
      <c r="I328" s="11"/>
      <c r="J328" s="27"/>
      <c r="K328" s="27"/>
      <c r="L328" s="27"/>
      <c r="M328" s="27"/>
      <c r="O328" s="7"/>
      <c r="Q328" s="9"/>
      <c r="R328" s="11"/>
      <c r="S328" s="11"/>
      <c r="T328" s="11"/>
      <c r="U328" s="7"/>
      <c r="W328" s="30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2"/>
  <sheetViews>
    <sheetView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J4" sqref="J4"/>
    </sheetView>
  </sheetViews>
  <sheetFormatPr defaultRowHeight="15" x14ac:dyDescent="0.25"/>
  <cols>
    <col min="1" max="1" width="3.7109375" style="164" customWidth="1"/>
    <col min="2" max="2" width="15" style="157" customWidth="1"/>
    <col min="3" max="3" width="9.140625" style="8" customWidth="1"/>
    <col min="4" max="4" width="9.85546875" style="15" customWidth="1"/>
    <col min="5" max="5" width="12" style="15" customWidth="1"/>
    <col min="6" max="6" width="12.140625" style="15" customWidth="1"/>
    <col min="7" max="7" width="12" style="165" customWidth="1"/>
    <col min="8" max="8" width="2.42578125" style="238" customWidth="1"/>
    <col min="9" max="9" width="13" style="13" customWidth="1"/>
    <col min="10" max="10" width="11.85546875" style="18" customWidth="1"/>
    <col min="11" max="11" width="12.28515625" style="18" customWidth="1"/>
    <col min="12" max="12" width="12" style="18" customWidth="1"/>
    <col min="13" max="13" width="12.7109375" style="18" bestFit="1" customWidth="1"/>
    <col min="14" max="14" width="10.85546875" style="61" customWidth="1"/>
    <col min="15" max="15" width="10.28515625" style="61" customWidth="1"/>
    <col min="16" max="16" width="9.5703125" style="61" customWidth="1"/>
    <col min="17" max="17" width="8.5703125" style="240" customWidth="1"/>
    <col min="18" max="18" width="11" style="309" customWidth="1"/>
    <col min="19" max="19" width="5" style="161" customWidth="1"/>
    <col min="20" max="20" width="8.42578125" style="267" customWidth="1"/>
    <col min="21" max="21" width="11.140625" style="268" customWidth="1"/>
    <col min="23" max="23" width="12.42578125" style="287" bestFit="1" customWidth="1"/>
    <col min="24" max="24" width="14.42578125" style="362" bestFit="1" customWidth="1"/>
    <col min="25" max="25" width="12.140625" style="362" bestFit="1" customWidth="1"/>
    <col min="26" max="26" width="13.28515625" style="362" bestFit="1" customWidth="1"/>
    <col min="27" max="27" width="12.28515625" style="204" bestFit="1" customWidth="1"/>
  </cols>
  <sheetData>
    <row r="1" spans="1:26" x14ac:dyDescent="0.25">
      <c r="A1" s="185" t="s">
        <v>395</v>
      </c>
      <c r="F1" s="290"/>
      <c r="I1" s="170"/>
      <c r="J1" s="15"/>
      <c r="W1"/>
      <c r="X1" s="204"/>
      <c r="Y1" s="204"/>
      <c r="Z1" s="204"/>
    </row>
    <row r="2" spans="1:26" ht="18" x14ac:dyDescent="0.25">
      <c r="A2" s="186" t="s">
        <v>1287</v>
      </c>
      <c r="I2" s="170"/>
      <c r="J2" s="15"/>
      <c r="M2" s="486"/>
      <c r="O2" s="43"/>
      <c r="W2"/>
      <c r="X2" s="204"/>
      <c r="Y2" s="204"/>
      <c r="Z2" s="204"/>
    </row>
    <row r="3" spans="1:26" ht="26.25" x14ac:dyDescent="0.4">
      <c r="F3" s="298"/>
      <c r="I3" s="170"/>
      <c r="J3" s="263"/>
      <c r="Q3" s="265">
        <v>0.8</v>
      </c>
      <c r="R3" s="310" t="s">
        <v>1191</v>
      </c>
      <c r="W3"/>
      <c r="X3" s="204"/>
      <c r="Y3" s="204"/>
      <c r="Z3" s="204"/>
    </row>
    <row r="4" spans="1:26" x14ac:dyDescent="0.25">
      <c r="A4" s="185" t="s">
        <v>1288</v>
      </c>
      <c r="I4" s="170"/>
      <c r="J4" s="15"/>
      <c r="Q4" s="241"/>
      <c r="W4"/>
      <c r="X4" s="204"/>
      <c r="Y4" s="204"/>
      <c r="Z4" s="204"/>
    </row>
    <row r="5" spans="1:26" x14ac:dyDescent="0.25">
      <c r="A5" s="185" t="s">
        <v>1289</v>
      </c>
      <c r="I5" s="170"/>
      <c r="J5" s="15"/>
      <c r="P5" s="81"/>
      <c r="W5"/>
      <c r="X5" s="204"/>
      <c r="Y5" s="204"/>
      <c r="Z5" s="204"/>
    </row>
    <row r="6" spans="1:26" x14ac:dyDescent="0.25">
      <c r="A6" s="157" t="s">
        <v>1290</v>
      </c>
      <c r="I6" s="170"/>
      <c r="J6" s="15"/>
      <c r="O6" s="175"/>
      <c r="P6" s="81"/>
      <c r="W6"/>
      <c r="X6" s="204"/>
      <c r="Y6" s="204"/>
      <c r="Z6" s="204"/>
    </row>
    <row r="7" spans="1:26" x14ac:dyDescent="0.25">
      <c r="A7" s="185" t="s">
        <v>796</v>
      </c>
      <c r="D7" s="275"/>
      <c r="I7" s="170"/>
      <c r="J7" s="15"/>
      <c r="K7" s="308"/>
      <c r="N7" s="59"/>
      <c r="O7" s="163"/>
      <c r="P7" s="177"/>
      <c r="W7"/>
      <c r="X7" s="204"/>
      <c r="Y7" s="204"/>
      <c r="Z7" s="204"/>
    </row>
    <row r="8" spans="1:26" x14ac:dyDescent="0.25">
      <c r="A8" s="185" t="s">
        <v>797</v>
      </c>
      <c r="F8" s="242"/>
      <c r="I8" s="170"/>
      <c r="J8" s="15"/>
      <c r="K8" s="244"/>
      <c r="L8" s="178"/>
      <c r="N8" s="176"/>
      <c r="R8" s="311"/>
      <c r="W8"/>
      <c r="X8" s="204"/>
      <c r="Y8" s="204"/>
      <c r="Z8" s="204"/>
    </row>
    <row r="9" spans="1:26" ht="20.25" x14ac:dyDescent="0.3">
      <c r="A9" s="185" t="s">
        <v>798</v>
      </c>
      <c r="I9" s="170"/>
      <c r="J9" s="15"/>
      <c r="K9" s="244"/>
      <c r="L9" s="178"/>
      <c r="N9" s="176"/>
      <c r="Q9" s="266"/>
      <c r="W9"/>
      <c r="X9" s="204"/>
      <c r="Y9" s="204"/>
      <c r="Z9" s="204"/>
    </row>
    <row r="10" spans="1:26" x14ac:dyDescent="0.25">
      <c r="B10" s="273">
        <v>294</v>
      </c>
      <c r="I10" s="170"/>
      <c r="J10" s="15"/>
      <c r="K10" s="41"/>
      <c r="N10" s="163"/>
      <c r="O10" s="175"/>
      <c r="W10"/>
      <c r="X10" s="204"/>
      <c r="Y10" s="204"/>
      <c r="Z10" s="204"/>
    </row>
    <row r="11" spans="1:26" x14ac:dyDescent="0.25">
      <c r="C11" s="166" t="s">
        <v>445</v>
      </c>
      <c r="I11" s="181" t="s">
        <v>1099</v>
      </c>
      <c r="J11" s="15"/>
      <c r="K11" s="41"/>
      <c r="N11" s="163"/>
      <c r="O11" s="175"/>
      <c r="W11"/>
      <c r="X11" s="204"/>
      <c r="Y11" s="204"/>
      <c r="Z11" s="204"/>
    </row>
    <row r="12" spans="1:26" x14ac:dyDescent="0.25">
      <c r="A12" s="164" t="s">
        <v>423</v>
      </c>
      <c r="B12" s="157" t="s">
        <v>799</v>
      </c>
      <c r="C12" s="167" t="s">
        <v>801</v>
      </c>
      <c r="D12" s="168" t="s">
        <v>800</v>
      </c>
      <c r="E12" s="168" t="s">
        <v>1094</v>
      </c>
      <c r="F12" s="168" t="s">
        <v>1095</v>
      </c>
      <c r="G12" s="169" t="s">
        <v>1097</v>
      </c>
      <c r="I12" s="46" t="s">
        <v>1100</v>
      </c>
      <c r="J12" s="168" t="s">
        <v>802</v>
      </c>
      <c r="K12" s="41" t="s">
        <v>1100</v>
      </c>
      <c r="L12" s="41" t="s">
        <v>1100</v>
      </c>
      <c r="M12" s="41" t="s">
        <v>1100</v>
      </c>
      <c r="N12" s="59" t="s">
        <v>1104</v>
      </c>
      <c r="O12" s="59" t="s">
        <v>1105</v>
      </c>
      <c r="P12" s="59" t="s">
        <v>1108</v>
      </c>
      <c r="Q12" s="240" t="s">
        <v>804</v>
      </c>
      <c r="R12" s="309" t="s">
        <v>804</v>
      </c>
      <c r="T12" s="269" t="s">
        <v>804</v>
      </c>
      <c r="U12" s="270" t="s">
        <v>804</v>
      </c>
      <c r="W12"/>
      <c r="X12" s="204"/>
      <c r="Y12" s="204"/>
      <c r="Z12" s="204"/>
    </row>
    <row r="13" spans="1:26" x14ac:dyDescent="0.25">
      <c r="B13" s="157" t="s">
        <v>12</v>
      </c>
      <c r="C13" s="167" t="s">
        <v>805</v>
      </c>
      <c r="D13" s="168"/>
      <c r="E13" s="15" t="s">
        <v>1096</v>
      </c>
      <c r="F13" s="168" t="s">
        <v>1113</v>
      </c>
      <c r="G13" s="169" t="s">
        <v>1192</v>
      </c>
      <c r="I13" s="167" t="s">
        <v>806</v>
      </c>
      <c r="J13" s="168" t="s">
        <v>807</v>
      </c>
      <c r="K13" s="41" t="s">
        <v>808</v>
      </c>
      <c r="L13" s="41" t="s">
        <v>1101</v>
      </c>
      <c r="M13" s="41" t="s">
        <v>1101</v>
      </c>
      <c r="N13" s="59" t="s">
        <v>1102</v>
      </c>
      <c r="O13" s="59" t="s">
        <v>1106</v>
      </c>
      <c r="P13" s="59" t="s">
        <v>1109</v>
      </c>
      <c r="T13" s="269" t="s">
        <v>1197</v>
      </c>
      <c r="U13" s="270" t="s">
        <v>1197</v>
      </c>
      <c r="W13"/>
      <c r="X13" s="204"/>
      <c r="Y13" s="204"/>
      <c r="Z13" s="204"/>
    </row>
    <row r="14" spans="1:26" x14ac:dyDescent="0.25">
      <c r="B14" s="157" t="s">
        <v>12</v>
      </c>
      <c r="C14" s="167" t="s">
        <v>1291</v>
      </c>
      <c r="D14" s="168" t="s">
        <v>1197</v>
      </c>
      <c r="G14" s="169" t="s">
        <v>1098</v>
      </c>
      <c r="I14" s="182" t="s">
        <v>1197</v>
      </c>
      <c r="J14" s="183" t="s">
        <v>1197</v>
      </c>
      <c r="K14" s="184" t="s">
        <v>1292</v>
      </c>
      <c r="L14" s="41" t="s">
        <v>387</v>
      </c>
      <c r="M14" s="41" t="s">
        <v>387</v>
      </c>
      <c r="N14" s="162" t="s">
        <v>1103</v>
      </c>
      <c r="O14" s="59" t="s">
        <v>1107</v>
      </c>
      <c r="P14" s="162" t="s">
        <v>1110</v>
      </c>
      <c r="Q14" s="240" t="s">
        <v>12</v>
      </c>
      <c r="R14" s="309" t="s">
        <v>12</v>
      </c>
      <c r="T14" s="269" t="s">
        <v>12</v>
      </c>
      <c r="U14" s="270" t="s">
        <v>12</v>
      </c>
      <c r="W14"/>
      <c r="X14" s="204"/>
      <c r="Y14" s="204"/>
      <c r="Z14" s="204"/>
    </row>
    <row r="15" spans="1:26" x14ac:dyDescent="0.25">
      <c r="B15" s="158"/>
      <c r="C15" s="170"/>
      <c r="D15" s="168"/>
      <c r="E15" s="15" t="s">
        <v>418</v>
      </c>
      <c r="F15" s="171" t="s">
        <v>418</v>
      </c>
      <c r="G15" s="165" t="s">
        <v>1111</v>
      </c>
      <c r="I15" s="170" t="s">
        <v>418</v>
      </c>
      <c r="J15" s="15" t="s">
        <v>418</v>
      </c>
      <c r="K15" s="18" t="s">
        <v>418</v>
      </c>
      <c r="L15" s="18" t="s">
        <v>418</v>
      </c>
      <c r="M15" s="18" t="s">
        <v>809</v>
      </c>
      <c r="N15" s="18" t="s">
        <v>809</v>
      </c>
      <c r="O15" s="59" t="s">
        <v>803</v>
      </c>
      <c r="P15" s="162" t="s">
        <v>443</v>
      </c>
      <c r="Q15" s="240" t="s">
        <v>809</v>
      </c>
      <c r="R15" s="309" t="s">
        <v>418</v>
      </c>
      <c r="T15" s="269" t="s">
        <v>809</v>
      </c>
      <c r="U15" s="270" t="s">
        <v>418</v>
      </c>
      <c r="W15"/>
      <c r="X15" s="204"/>
      <c r="Y15" s="204"/>
      <c r="Z15" s="204"/>
    </row>
    <row r="16" spans="1:26" x14ac:dyDescent="0.25">
      <c r="C16" s="8" t="s">
        <v>12</v>
      </c>
      <c r="D16" s="168"/>
      <c r="E16" s="275" t="s">
        <v>12</v>
      </c>
      <c r="F16" s="275" t="s">
        <v>12</v>
      </c>
      <c r="I16" s="170"/>
      <c r="J16" s="15" t="s">
        <v>12</v>
      </c>
      <c r="K16" s="18" t="s">
        <v>12</v>
      </c>
      <c r="L16" s="18" t="s">
        <v>12</v>
      </c>
      <c r="M16" s="19" t="s">
        <v>1112</v>
      </c>
      <c r="N16" s="163"/>
      <c r="O16" s="163"/>
      <c r="P16" s="163" t="s">
        <v>1114</v>
      </c>
      <c r="W16"/>
      <c r="X16" s="204"/>
      <c r="Y16" s="204"/>
      <c r="Z16" s="204"/>
    </row>
    <row r="17" spans="1:28" x14ac:dyDescent="0.25">
      <c r="A17" s="185"/>
      <c r="B17" s="157" t="s">
        <v>810</v>
      </c>
      <c r="C17" s="22">
        <v>5483641</v>
      </c>
      <c r="D17" s="58">
        <v>19.850000000000001</v>
      </c>
      <c r="E17" s="168">
        <v>18878046108.21999</v>
      </c>
      <c r="F17" s="168">
        <v>95101994382.27092</v>
      </c>
      <c r="G17" s="169">
        <v>700264750</v>
      </c>
      <c r="I17" s="167">
        <v>18877745884.880787</v>
      </c>
      <c r="J17" s="168">
        <v>1843922297.528316</v>
      </c>
      <c r="K17" s="168">
        <v>10854103.625</v>
      </c>
      <c r="L17" s="168">
        <v>20732522286.034107</v>
      </c>
      <c r="M17" s="179">
        <v>3780.79</v>
      </c>
      <c r="N17" s="59">
        <v>0</v>
      </c>
      <c r="O17" s="162"/>
      <c r="P17" s="179">
        <v>0.3</v>
      </c>
      <c r="Q17" s="240">
        <v>142.1201717815776</v>
      </c>
      <c r="R17" s="309">
        <v>779336000.90850198</v>
      </c>
      <c r="T17" s="271">
        <v>135.17930869265396</v>
      </c>
      <c r="U17" s="272">
        <v>737852600.11983049</v>
      </c>
      <c r="W17"/>
      <c r="X17" s="204"/>
      <c r="Y17" s="204"/>
      <c r="Z17" s="204"/>
    </row>
    <row r="18" spans="1:28" x14ac:dyDescent="0.25">
      <c r="I18" s="170"/>
      <c r="J18" s="15"/>
      <c r="P18" s="19"/>
      <c r="T18" s="271"/>
      <c r="U18" s="272"/>
      <c r="W18"/>
      <c r="X18" s="204"/>
      <c r="Y18" s="204"/>
      <c r="Z18" s="204"/>
      <c r="AB18" t="s">
        <v>12</v>
      </c>
    </row>
    <row r="19" spans="1:28" x14ac:dyDescent="0.25">
      <c r="A19" s="72">
        <v>5</v>
      </c>
      <c r="B19" s="20" t="s">
        <v>811</v>
      </c>
      <c r="C19" s="239">
        <v>9831</v>
      </c>
      <c r="D19" s="487">
        <v>21.75</v>
      </c>
      <c r="E19" s="15">
        <v>25067728.780000001</v>
      </c>
      <c r="F19" s="15">
        <v>115253925.42528735</v>
      </c>
      <c r="G19" s="165">
        <v>0</v>
      </c>
      <c r="I19" s="13">
        <v>22877904.196919542</v>
      </c>
      <c r="J19" s="15">
        <v>2105688.4571611122</v>
      </c>
      <c r="K19" s="18">
        <v>0</v>
      </c>
      <c r="L19" s="18">
        <v>24983592.654080655</v>
      </c>
      <c r="M19" s="18">
        <v>2541.3073597884909</v>
      </c>
      <c r="N19" s="61">
        <v>1239.4826402115091</v>
      </c>
      <c r="O19" s="264">
        <v>0</v>
      </c>
      <c r="P19" s="159">
        <v>0</v>
      </c>
      <c r="Q19" s="213">
        <v>991.58611216920735</v>
      </c>
      <c r="R19" s="309">
        <v>9748283.0687354766</v>
      </c>
      <c r="T19" s="271">
        <v>984.67269447277113</v>
      </c>
      <c r="U19" s="272">
        <v>9852634.9808945488</v>
      </c>
      <c r="W19" s="488"/>
      <c r="X19" s="489"/>
      <c r="Y19" s="490"/>
      <c r="AB19" t="s">
        <v>12</v>
      </c>
    </row>
    <row r="20" spans="1:28" x14ac:dyDescent="0.25">
      <c r="A20" s="72">
        <v>9</v>
      </c>
      <c r="B20" s="20" t="s">
        <v>812</v>
      </c>
      <c r="C20" s="239">
        <v>2610</v>
      </c>
      <c r="D20" s="487">
        <v>21.5</v>
      </c>
      <c r="E20" s="15">
        <v>6696437.2599999998</v>
      </c>
      <c r="F20" s="15">
        <v>31146219.813953489</v>
      </c>
      <c r="G20" s="165">
        <v>0</v>
      </c>
      <c r="I20" s="13">
        <v>6182524.6330697676</v>
      </c>
      <c r="J20" s="15">
        <v>255184.46338399829</v>
      </c>
      <c r="K20" s="18">
        <v>0</v>
      </c>
      <c r="L20" s="18">
        <v>6437709.0964537663</v>
      </c>
      <c r="M20" s="18">
        <v>2466.555209369259</v>
      </c>
      <c r="N20" s="61">
        <v>1314.2347906307409</v>
      </c>
      <c r="O20" s="264">
        <v>0</v>
      </c>
      <c r="P20" s="159">
        <v>0</v>
      </c>
      <c r="Q20" s="213">
        <v>1051.3878325045928</v>
      </c>
      <c r="R20" s="309">
        <v>2744122.2428369871</v>
      </c>
      <c r="T20" s="271">
        <v>1046.7165488655978</v>
      </c>
      <c r="U20" s="272">
        <v>2812527.3668018612</v>
      </c>
      <c r="W20" s="488"/>
      <c r="X20" s="489"/>
      <c r="Y20" s="490"/>
    </row>
    <row r="21" spans="1:28" x14ac:dyDescent="0.25">
      <c r="A21" s="72">
        <v>10</v>
      </c>
      <c r="B21" s="20" t="s">
        <v>813</v>
      </c>
      <c r="C21" s="239">
        <v>11713</v>
      </c>
      <c r="D21" s="487">
        <v>21.25</v>
      </c>
      <c r="E21" s="15">
        <v>29231670.629999999</v>
      </c>
      <c r="F21" s="15">
        <v>137560802.96470588</v>
      </c>
      <c r="G21" s="165">
        <v>0</v>
      </c>
      <c r="I21" s="13">
        <v>27305819.388494119</v>
      </c>
      <c r="J21" s="15">
        <v>2357331.2989882482</v>
      </c>
      <c r="K21" s="18">
        <v>0</v>
      </c>
      <c r="L21" s="18">
        <v>29663150.687482368</v>
      </c>
      <c r="M21" s="18">
        <v>2532.4981377514187</v>
      </c>
      <c r="N21" s="61">
        <v>1248.2918622485813</v>
      </c>
      <c r="O21" s="264">
        <v>0</v>
      </c>
      <c r="P21" s="159">
        <v>0</v>
      </c>
      <c r="Q21" s="213">
        <v>998.63348979886507</v>
      </c>
      <c r="R21" s="309">
        <v>11696994.066014107</v>
      </c>
      <c r="T21" s="271">
        <v>968.74356442971805</v>
      </c>
      <c r="U21" s="272">
        <v>11667547.489991523</v>
      </c>
      <c r="W21" s="488"/>
      <c r="X21" s="489"/>
      <c r="Y21" s="490"/>
    </row>
    <row r="22" spans="1:28" x14ac:dyDescent="0.25">
      <c r="A22" s="72">
        <v>16</v>
      </c>
      <c r="B22" s="20" t="s">
        <v>814</v>
      </c>
      <c r="C22" s="239">
        <v>8248</v>
      </c>
      <c r="D22" s="487">
        <v>20.75</v>
      </c>
      <c r="E22" s="15">
        <v>25185560.800000001</v>
      </c>
      <c r="F22" s="15">
        <v>121376196.62650603</v>
      </c>
      <c r="G22" s="165">
        <v>0</v>
      </c>
      <c r="I22" s="13">
        <v>24093175.030361447</v>
      </c>
      <c r="J22" s="15">
        <v>1418655.7321659147</v>
      </c>
      <c r="K22" s="18">
        <v>0</v>
      </c>
      <c r="L22" s="18">
        <v>25511830.762527362</v>
      </c>
      <c r="M22" s="18">
        <v>3093.0929634490012</v>
      </c>
      <c r="N22" s="61">
        <v>687.69703655099875</v>
      </c>
      <c r="O22" s="264">
        <v>0</v>
      </c>
      <c r="P22" s="159">
        <v>0</v>
      </c>
      <c r="Q22" s="213">
        <v>550.157629240799</v>
      </c>
      <c r="R22" s="309">
        <v>4537700.1259781104</v>
      </c>
      <c r="T22" s="271">
        <v>495.0804449455311</v>
      </c>
      <c r="U22" s="272">
        <v>4102731.6472636163</v>
      </c>
      <c r="W22" s="488"/>
      <c r="X22" s="489"/>
      <c r="Y22" s="490"/>
    </row>
    <row r="23" spans="1:28" x14ac:dyDescent="0.25">
      <c r="A23" s="72">
        <v>18</v>
      </c>
      <c r="B23" s="20" t="s">
        <v>815</v>
      </c>
      <c r="C23" s="239">
        <v>4990</v>
      </c>
      <c r="D23" s="487">
        <v>20.75</v>
      </c>
      <c r="E23" s="15">
        <v>16828355.48</v>
      </c>
      <c r="F23" s="15">
        <v>81100508.3373494</v>
      </c>
      <c r="G23" s="165">
        <v>0</v>
      </c>
      <c r="I23" s="13">
        <v>16098450.904963857</v>
      </c>
      <c r="J23" s="15">
        <v>934784.33759785944</v>
      </c>
      <c r="K23" s="18">
        <v>0</v>
      </c>
      <c r="L23" s="18">
        <v>17033235.242561717</v>
      </c>
      <c r="M23" s="18">
        <v>3413.4739965053541</v>
      </c>
      <c r="N23" s="61">
        <v>367.31600349464588</v>
      </c>
      <c r="O23" s="264">
        <v>0</v>
      </c>
      <c r="P23" s="159">
        <v>0</v>
      </c>
      <c r="Q23" s="213">
        <v>293.85280279571674</v>
      </c>
      <c r="R23" s="309">
        <v>1466325.4859506264</v>
      </c>
      <c r="T23" s="271">
        <v>279.41571460505401</v>
      </c>
      <c r="U23" s="272">
        <v>1426137.8073441957</v>
      </c>
      <c r="W23" s="488"/>
      <c r="X23" s="489"/>
      <c r="Y23" s="490"/>
    </row>
    <row r="24" spans="1:28" x14ac:dyDescent="0.25">
      <c r="A24" s="72">
        <v>19</v>
      </c>
      <c r="B24" s="20" t="s">
        <v>816</v>
      </c>
      <c r="C24" s="239">
        <v>3991</v>
      </c>
      <c r="D24" s="487">
        <v>21.75</v>
      </c>
      <c r="E24" s="15">
        <v>13263755.560000001</v>
      </c>
      <c r="F24" s="15">
        <v>60982784.183908045</v>
      </c>
      <c r="G24" s="165">
        <v>0</v>
      </c>
      <c r="I24" s="13">
        <v>12105082.660505747</v>
      </c>
      <c r="J24" s="15">
        <v>590066.19874284649</v>
      </c>
      <c r="K24" s="18">
        <v>0</v>
      </c>
      <c r="L24" s="18">
        <v>12695148.859248593</v>
      </c>
      <c r="M24" s="18">
        <v>3180.9443395761946</v>
      </c>
      <c r="N24" s="61">
        <v>599.84566042380538</v>
      </c>
      <c r="O24" s="264">
        <v>0</v>
      </c>
      <c r="P24" s="159">
        <v>0</v>
      </c>
      <c r="Q24" s="213">
        <v>479.87652833904434</v>
      </c>
      <c r="R24" s="309">
        <v>1915187.224601126</v>
      </c>
      <c r="T24" s="271">
        <v>440.31053394651428</v>
      </c>
      <c r="U24" s="272">
        <v>1755077.788310806</v>
      </c>
      <c r="W24" s="488"/>
      <c r="X24" s="489"/>
      <c r="Y24" s="490"/>
    </row>
    <row r="25" spans="1:28" x14ac:dyDescent="0.25">
      <c r="A25" s="72">
        <v>20</v>
      </c>
      <c r="B25" s="20" t="s">
        <v>20</v>
      </c>
      <c r="C25" s="239">
        <v>16769</v>
      </c>
      <c r="D25" s="487">
        <v>21.75</v>
      </c>
      <c r="E25" s="15">
        <v>55942229.93</v>
      </c>
      <c r="F25" s="15">
        <v>257205654.8505747</v>
      </c>
      <c r="G25" s="165">
        <v>0</v>
      </c>
      <c r="I25" s="13">
        <v>51055322.48783908</v>
      </c>
      <c r="J25" s="15">
        <v>1572935.6044467303</v>
      </c>
      <c r="K25" s="18">
        <v>0</v>
      </c>
      <c r="L25" s="18">
        <v>52628258.092285812</v>
      </c>
      <c r="M25" s="18">
        <v>3138.4255526439151</v>
      </c>
      <c r="N25" s="61">
        <v>642.36444735608484</v>
      </c>
      <c r="O25" s="264">
        <v>0</v>
      </c>
      <c r="P25" s="159">
        <v>0</v>
      </c>
      <c r="Q25" s="213">
        <v>513.89155788486789</v>
      </c>
      <c r="R25" s="309">
        <v>8617447.5341713503</v>
      </c>
      <c r="T25" s="271">
        <v>516.62631344964791</v>
      </c>
      <c r="U25" s="272">
        <v>8804862.2601223495</v>
      </c>
      <c r="W25" s="488"/>
      <c r="X25" s="489"/>
      <c r="Y25" s="490"/>
    </row>
    <row r="26" spans="1:28" x14ac:dyDescent="0.25">
      <c r="A26" s="72">
        <v>46</v>
      </c>
      <c r="B26" s="20" t="s">
        <v>817</v>
      </c>
      <c r="C26" s="239">
        <v>1416</v>
      </c>
      <c r="D26" s="487">
        <v>21</v>
      </c>
      <c r="E26" s="15">
        <v>3540109.67</v>
      </c>
      <c r="F26" s="15">
        <v>16857665.095238097</v>
      </c>
      <c r="G26" s="165">
        <v>0</v>
      </c>
      <c r="I26" s="13">
        <v>3346246.5214047623</v>
      </c>
      <c r="J26" s="15">
        <v>557625.15180128207</v>
      </c>
      <c r="K26" s="18">
        <v>0</v>
      </c>
      <c r="L26" s="18">
        <v>3903871.6732060444</v>
      </c>
      <c r="M26" s="18">
        <v>2756.9715206257374</v>
      </c>
      <c r="N26" s="61">
        <v>1023.8184793742626</v>
      </c>
      <c r="O26" s="264">
        <v>0</v>
      </c>
      <c r="P26" s="159">
        <v>0</v>
      </c>
      <c r="Q26" s="213">
        <v>819.05478349941006</v>
      </c>
      <c r="R26" s="309">
        <v>1159781.5734351648</v>
      </c>
      <c r="T26" s="271">
        <v>765.26515942714911</v>
      </c>
      <c r="U26" s="272">
        <v>1127235.5798361907</v>
      </c>
      <c r="W26" s="488"/>
      <c r="X26" s="489"/>
      <c r="Y26" s="490"/>
    </row>
    <row r="27" spans="1:28" x14ac:dyDescent="0.25">
      <c r="A27" s="72">
        <v>47</v>
      </c>
      <c r="B27" s="20" t="s">
        <v>818</v>
      </c>
      <c r="C27" s="239">
        <v>1893</v>
      </c>
      <c r="D27" s="487">
        <v>21.25</v>
      </c>
      <c r="E27" s="15">
        <v>5123656.0599999996</v>
      </c>
      <c r="F27" s="15">
        <v>24111322.635294113</v>
      </c>
      <c r="G27" s="165">
        <v>0</v>
      </c>
      <c r="I27" s="13">
        <v>4786097.5431058817</v>
      </c>
      <c r="J27" s="15">
        <v>379432.92638165958</v>
      </c>
      <c r="K27" s="18">
        <v>0</v>
      </c>
      <c r="L27" s="18">
        <v>5165530.4694875414</v>
      </c>
      <c r="M27" s="18">
        <v>2728.7535496500482</v>
      </c>
      <c r="N27" s="61">
        <v>1052.0364503499518</v>
      </c>
      <c r="O27" s="264">
        <v>0</v>
      </c>
      <c r="P27" s="159">
        <v>0</v>
      </c>
      <c r="Q27" s="213">
        <v>841.62916027996152</v>
      </c>
      <c r="R27" s="309">
        <v>1593204.0004099673</v>
      </c>
      <c r="T27" s="271">
        <v>845.10886544033826</v>
      </c>
      <c r="U27" s="272">
        <v>1572747.5985844694</v>
      </c>
      <c r="W27" s="488"/>
      <c r="X27" s="489"/>
      <c r="Y27" s="490"/>
    </row>
    <row r="28" spans="1:28" x14ac:dyDescent="0.25">
      <c r="A28" s="72">
        <v>49</v>
      </c>
      <c r="B28" s="20" t="s">
        <v>819</v>
      </c>
      <c r="C28" s="239">
        <v>279044</v>
      </c>
      <c r="D28" s="487">
        <v>18</v>
      </c>
      <c r="E28" s="15">
        <v>1252412961.51</v>
      </c>
      <c r="F28" s="15">
        <v>6957849786.166667</v>
      </c>
      <c r="G28" s="165">
        <v>0</v>
      </c>
      <c r="I28" s="13">
        <v>1381133182.5540833</v>
      </c>
      <c r="J28" s="15">
        <v>124315504.14016259</v>
      </c>
      <c r="K28" s="18">
        <v>0</v>
      </c>
      <c r="L28" s="18">
        <v>1505448686.6942458</v>
      </c>
      <c r="M28" s="18">
        <v>5395.0226010745464</v>
      </c>
      <c r="N28" s="61">
        <v>-1614.2326010745464</v>
      </c>
      <c r="O28" s="264">
        <v>7.3866149531146172</v>
      </c>
      <c r="P28" s="159">
        <v>0.37386614953114616</v>
      </c>
      <c r="Q28" s="213">
        <v>-603.50692701138735</v>
      </c>
      <c r="R28" s="309">
        <v>-168404986.94096556</v>
      </c>
      <c r="T28" s="271">
        <v>-642.69037662157723</v>
      </c>
      <c r="U28" s="272">
        <v>-173399148.99325478</v>
      </c>
      <c r="W28" s="488"/>
      <c r="X28" s="489"/>
      <c r="Y28" s="490"/>
    </row>
    <row r="29" spans="1:28" x14ac:dyDescent="0.25">
      <c r="A29" s="72">
        <v>50</v>
      </c>
      <c r="B29" s="20" t="s">
        <v>820</v>
      </c>
      <c r="C29" s="239">
        <v>11910</v>
      </c>
      <c r="D29" s="487">
        <v>20.5</v>
      </c>
      <c r="E29" s="15">
        <v>38368314.18</v>
      </c>
      <c r="F29" s="15">
        <v>187162508.19512194</v>
      </c>
      <c r="G29" s="165">
        <v>0</v>
      </c>
      <c r="I29" s="13">
        <v>37151757.876731709</v>
      </c>
      <c r="J29" s="15">
        <v>1939490.9462869116</v>
      </c>
      <c r="K29" s="18">
        <v>0</v>
      </c>
      <c r="L29" s="18">
        <v>39091248.823018618</v>
      </c>
      <c r="M29" s="18">
        <v>3282.2207240149974</v>
      </c>
      <c r="N29" s="61">
        <v>498.56927598500261</v>
      </c>
      <c r="O29" s="264">
        <v>0</v>
      </c>
      <c r="P29" s="159">
        <v>0</v>
      </c>
      <c r="Q29" s="213">
        <v>398.85542078800211</v>
      </c>
      <c r="R29" s="309">
        <v>4750368.061585105</v>
      </c>
      <c r="T29" s="271">
        <v>337.40504881234301</v>
      </c>
      <c r="U29" s="272">
        <v>4092048.4319960959</v>
      </c>
      <c r="W29" s="488"/>
      <c r="X29" s="489"/>
      <c r="Y29" s="490"/>
    </row>
    <row r="30" spans="1:28" x14ac:dyDescent="0.25">
      <c r="A30" s="72">
        <v>51</v>
      </c>
      <c r="B30" s="20" t="s">
        <v>821</v>
      </c>
      <c r="C30" s="239">
        <v>9521</v>
      </c>
      <c r="D30" s="487">
        <v>18</v>
      </c>
      <c r="E30" s="15">
        <v>29140475.440000001</v>
      </c>
      <c r="F30" s="15">
        <v>161891530.22222221</v>
      </c>
      <c r="G30" s="165">
        <v>584449022</v>
      </c>
      <c r="I30" s="13">
        <v>32135468.749111108</v>
      </c>
      <c r="J30" s="15">
        <v>2290936.0824677674</v>
      </c>
      <c r="K30" s="18">
        <v>9058959.841</v>
      </c>
      <c r="L30" s="18">
        <v>43485364.672578871</v>
      </c>
      <c r="M30" s="18">
        <v>4567.3106472617237</v>
      </c>
      <c r="N30" s="61">
        <v>-786.52064726172375</v>
      </c>
      <c r="O30" s="264">
        <v>6.6676189742347747</v>
      </c>
      <c r="P30" s="159">
        <v>0.36667618974234772</v>
      </c>
      <c r="Q30" s="213">
        <v>-288.39839409161397</v>
      </c>
      <c r="R30" s="309">
        <v>-2745841.1101462566</v>
      </c>
      <c r="T30" s="271">
        <v>-274.90701959437786</v>
      </c>
      <c r="U30" s="272">
        <v>-2553061.4909729874</v>
      </c>
      <c r="W30" s="488"/>
      <c r="X30" s="489"/>
      <c r="Y30" s="490"/>
    </row>
    <row r="31" spans="1:28" x14ac:dyDescent="0.25">
      <c r="A31" s="72">
        <v>52</v>
      </c>
      <c r="B31" s="20" t="s">
        <v>822</v>
      </c>
      <c r="C31" s="239">
        <v>2499</v>
      </c>
      <c r="D31" s="487">
        <v>21.5</v>
      </c>
      <c r="E31" s="15">
        <v>6677030.9100000001</v>
      </c>
      <c r="F31" s="15">
        <v>31055957.720930234</v>
      </c>
      <c r="G31" s="165">
        <v>0</v>
      </c>
      <c r="I31" s="13">
        <v>6164607.6076046517</v>
      </c>
      <c r="J31" s="15">
        <v>619957.46993138874</v>
      </c>
      <c r="K31" s="18">
        <v>0</v>
      </c>
      <c r="L31" s="18">
        <v>6784565.0775360409</v>
      </c>
      <c r="M31" s="18">
        <v>2714.9119958127417</v>
      </c>
      <c r="N31" s="61">
        <v>1065.8780041872583</v>
      </c>
      <c r="O31" s="264">
        <v>0</v>
      </c>
      <c r="P31" s="159">
        <v>0</v>
      </c>
      <c r="Q31" s="213">
        <v>852.70240334980667</v>
      </c>
      <c r="R31" s="309">
        <v>2130903.3059711671</v>
      </c>
      <c r="T31" s="271">
        <v>709.4362395464392</v>
      </c>
      <c r="U31" s="272">
        <v>1827507.7530716273</v>
      </c>
      <c r="W31" s="488"/>
      <c r="X31" s="489"/>
      <c r="Y31" s="490"/>
    </row>
    <row r="32" spans="1:28" x14ac:dyDescent="0.25">
      <c r="A32" s="72">
        <v>61</v>
      </c>
      <c r="B32" s="20" t="s">
        <v>823</v>
      </c>
      <c r="C32" s="239">
        <v>17185</v>
      </c>
      <c r="D32" s="487">
        <v>20.5</v>
      </c>
      <c r="E32" s="15">
        <v>51747092.759999998</v>
      </c>
      <c r="F32" s="15">
        <v>252424842.7317073</v>
      </c>
      <c r="G32" s="165">
        <v>0</v>
      </c>
      <c r="I32" s="13">
        <v>50106331.2822439</v>
      </c>
      <c r="J32" s="15">
        <v>3630778.7034004973</v>
      </c>
      <c r="K32" s="18">
        <v>0</v>
      </c>
      <c r="L32" s="18">
        <v>53737109.9856444</v>
      </c>
      <c r="M32" s="18">
        <v>3126.977595905988</v>
      </c>
      <c r="N32" s="61">
        <v>653.81240409401198</v>
      </c>
      <c r="O32" s="264">
        <v>0</v>
      </c>
      <c r="P32" s="159">
        <v>0</v>
      </c>
      <c r="Q32" s="213">
        <v>523.04992327520961</v>
      </c>
      <c r="R32" s="309">
        <v>8988612.9314844776</v>
      </c>
      <c r="T32" s="271">
        <v>495.98669613224666</v>
      </c>
      <c r="U32" s="272">
        <v>8641080.2200160008</v>
      </c>
      <c r="W32" s="488"/>
      <c r="X32" s="489"/>
      <c r="Y32" s="490"/>
    </row>
    <row r="33" spans="1:25" x14ac:dyDescent="0.25">
      <c r="A33" s="72">
        <v>69</v>
      </c>
      <c r="B33" s="20" t="s">
        <v>824</v>
      </c>
      <c r="C33" s="239">
        <v>7251</v>
      </c>
      <c r="D33" s="487">
        <v>22</v>
      </c>
      <c r="E33" s="15">
        <v>19579683.780000001</v>
      </c>
      <c r="F33" s="15">
        <v>88998562.63636364</v>
      </c>
      <c r="G33" s="165">
        <v>0</v>
      </c>
      <c r="I33" s="13">
        <v>17666214.683318183</v>
      </c>
      <c r="J33" s="15">
        <v>1369645.9370276798</v>
      </c>
      <c r="K33" s="18">
        <v>0</v>
      </c>
      <c r="L33" s="18">
        <v>19035860.620345861</v>
      </c>
      <c r="M33" s="18">
        <v>2625.2738408972364</v>
      </c>
      <c r="N33" s="61">
        <v>1155.5161591027636</v>
      </c>
      <c r="O33" s="264">
        <v>0</v>
      </c>
      <c r="P33" s="159">
        <v>0</v>
      </c>
      <c r="Q33" s="213">
        <v>924.41292728221094</v>
      </c>
      <c r="R33" s="309">
        <v>6702918.1357233115</v>
      </c>
      <c r="T33" s="271">
        <v>909.93550165831482</v>
      </c>
      <c r="U33" s="272">
        <v>6768100.2613345459</v>
      </c>
      <c r="W33" s="488"/>
      <c r="X33" s="489"/>
      <c r="Y33" s="490"/>
    </row>
    <row r="34" spans="1:25" x14ac:dyDescent="0.25">
      <c r="A34" s="72">
        <v>71</v>
      </c>
      <c r="B34" s="20" t="s">
        <v>825</v>
      </c>
      <c r="C34" s="239">
        <v>6970</v>
      </c>
      <c r="D34" s="487">
        <v>22</v>
      </c>
      <c r="E34" s="15">
        <v>18059857.649999999</v>
      </c>
      <c r="F34" s="15">
        <v>82090262.045454532</v>
      </c>
      <c r="G34" s="165">
        <v>0</v>
      </c>
      <c r="I34" s="13">
        <v>16294917.016022725</v>
      </c>
      <c r="J34" s="15">
        <v>1318382.5000574058</v>
      </c>
      <c r="K34" s="18">
        <v>0</v>
      </c>
      <c r="L34" s="18">
        <v>17613299.51608013</v>
      </c>
      <c r="M34" s="18">
        <v>2527.0157124935622</v>
      </c>
      <c r="N34" s="61">
        <v>1253.7742875064378</v>
      </c>
      <c r="O34" s="264">
        <v>0</v>
      </c>
      <c r="P34" s="159">
        <v>0</v>
      </c>
      <c r="Q34" s="213">
        <v>1003.0194300051503</v>
      </c>
      <c r="R34" s="309">
        <v>6991045.4271358978</v>
      </c>
      <c r="T34" s="271">
        <v>1004.3416324857619</v>
      </c>
      <c r="U34" s="272">
        <v>7198116.4800254554</v>
      </c>
      <c r="W34" s="488"/>
      <c r="X34" s="489"/>
      <c r="Y34" s="490"/>
    </row>
    <row r="35" spans="1:25" x14ac:dyDescent="0.25">
      <c r="A35" s="72">
        <v>72</v>
      </c>
      <c r="B35" s="20" t="s">
        <v>826</v>
      </c>
      <c r="C35" s="239">
        <v>967</v>
      </c>
      <c r="D35" s="487">
        <v>20.5</v>
      </c>
      <c r="E35" s="15">
        <v>3093421.13</v>
      </c>
      <c r="F35" s="15">
        <v>15089859.170731707</v>
      </c>
      <c r="G35" s="165">
        <v>0</v>
      </c>
      <c r="I35" s="13">
        <v>2995337.0453902441</v>
      </c>
      <c r="J35" s="15">
        <v>95734.786157602415</v>
      </c>
      <c r="K35" s="18">
        <v>0</v>
      </c>
      <c r="L35" s="18">
        <v>3091071.8315478466</v>
      </c>
      <c r="M35" s="18">
        <v>3196.5582539274524</v>
      </c>
      <c r="N35" s="61">
        <v>584.23174607254759</v>
      </c>
      <c r="O35" s="264">
        <v>0</v>
      </c>
      <c r="P35" s="159">
        <v>0</v>
      </c>
      <c r="Q35" s="213">
        <v>467.38539685803812</v>
      </c>
      <c r="R35" s="309">
        <v>451961.67876172287</v>
      </c>
      <c r="T35" s="271">
        <v>417.31133894058439</v>
      </c>
      <c r="U35" s="272">
        <v>414390.15956800029</v>
      </c>
      <c r="W35" s="488"/>
      <c r="X35" s="489"/>
      <c r="Y35" s="490"/>
    </row>
    <row r="36" spans="1:25" x14ac:dyDescent="0.25">
      <c r="A36" s="72">
        <v>74</v>
      </c>
      <c r="B36" s="20" t="s">
        <v>827</v>
      </c>
      <c r="C36" s="239">
        <v>1171</v>
      </c>
      <c r="D36" s="487">
        <v>22</v>
      </c>
      <c r="E36" s="15">
        <v>2867270.76</v>
      </c>
      <c r="F36" s="15">
        <v>13033048.909090908</v>
      </c>
      <c r="G36" s="165">
        <v>0</v>
      </c>
      <c r="I36" s="13">
        <v>2587060.2084545456</v>
      </c>
      <c r="J36" s="15">
        <v>411565.11633838806</v>
      </c>
      <c r="K36" s="18">
        <v>0</v>
      </c>
      <c r="L36" s="18">
        <v>2998625.3247929337</v>
      </c>
      <c r="M36" s="18">
        <v>2560.7389622484488</v>
      </c>
      <c r="N36" s="61">
        <v>1220.0510377515511</v>
      </c>
      <c r="O36" s="264">
        <v>0</v>
      </c>
      <c r="P36" s="159">
        <v>0</v>
      </c>
      <c r="Q36" s="213">
        <v>976.04083020124096</v>
      </c>
      <c r="R36" s="309">
        <v>1142943.8121656531</v>
      </c>
      <c r="T36" s="271">
        <v>920.50695544224004</v>
      </c>
      <c r="U36" s="272">
        <v>1127621.0204167441</v>
      </c>
      <c r="W36" s="488"/>
      <c r="X36" s="489"/>
      <c r="Y36" s="490"/>
    </row>
    <row r="37" spans="1:25" x14ac:dyDescent="0.25">
      <c r="A37" s="72">
        <v>75</v>
      </c>
      <c r="B37" s="20" t="s">
        <v>828</v>
      </c>
      <c r="C37" s="239">
        <v>20493</v>
      </c>
      <c r="D37" s="487">
        <v>21</v>
      </c>
      <c r="E37" s="15">
        <v>70582938.790000007</v>
      </c>
      <c r="F37" s="15">
        <v>336109232.33333337</v>
      </c>
      <c r="G37" s="165">
        <v>0</v>
      </c>
      <c r="I37" s="13">
        <v>66717682.618166678</v>
      </c>
      <c r="J37" s="15">
        <v>5457075.6852556597</v>
      </c>
      <c r="K37" s="18">
        <v>0</v>
      </c>
      <c r="L37" s="18">
        <v>72174758.303422332</v>
      </c>
      <c r="M37" s="18">
        <v>3521.9225249315537</v>
      </c>
      <c r="N37" s="61">
        <v>258.86747506844631</v>
      </c>
      <c r="O37" s="264">
        <v>0</v>
      </c>
      <c r="P37" s="159">
        <v>0</v>
      </c>
      <c r="Q37" s="213">
        <v>207.09398005475705</v>
      </c>
      <c r="R37" s="309">
        <v>4243976.9332621368</v>
      </c>
      <c r="T37" s="271">
        <v>227.64012500357387</v>
      </c>
      <c r="U37" s="272">
        <v>4746524.2464495189</v>
      </c>
      <c r="W37" s="488"/>
      <c r="X37" s="489"/>
      <c r="Y37" s="490"/>
    </row>
    <row r="38" spans="1:25" x14ac:dyDescent="0.25">
      <c r="A38" s="72">
        <v>77</v>
      </c>
      <c r="B38" s="20" t="s">
        <v>829</v>
      </c>
      <c r="C38" s="239">
        <v>5019</v>
      </c>
      <c r="D38" s="487">
        <v>22</v>
      </c>
      <c r="E38" s="15">
        <v>12951144.470000001</v>
      </c>
      <c r="F38" s="15">
        <v>58868838.5</v>
      </c>
      <c r="G38" s="165">
        <v>0</v>
      </c>
      <c r="I38" s="13">
        <v>11685464.44225</v>
      </c>
      <c r="J38" s="15">
        <v>876377.54564696073</v>
      </c>
      <c r="K38" s="18">
        <v>0</v>
      </c>
      <c r="L38" s="18">
        <v>12561841.98789696</v>
      </c>
      <c r="M38" s="18">
        <v>2502.8575389314524</v>
      </c>
      <c r="N38" s="61">
        <v>1277.9324610685476</v>
      </c>
      <c r="O38" s="264">
        <v>0</v>
      </c>
      <c r="P38" s="159">
        <v>0</v>
      </c>
      <c r="Q38" s="213">
        <v>1022.3459688548381</v>
      </c>
      <c r="R38" s="309">
        <v>5131154.4176824326</v>
      </c>
      <c r="T38" s="271">
        <v>1035.0230380895209</v>
      </c>
      <c r="U38" s="272">
        <v>5423520.71958909</v>
      </c>
      <c r="W38" s="488"/>
      <c r="X38" s="489"/>
      <c r="Y38" s="490"/>
    </row>
    <row r="39" spans="1:25" x14ac:dyDescent="0.25">
      <c r="A39" s="72">
        <v>78</v>
      </c>
      <c r="B39" s="20" t="s">
        <v>830</v>
      </c>
      <c r="C39" s="239">
        <v>8517</v>
      </c>
      <c r="D39" s="487">
        <v>21.75</v>
      </c>
      <c r="E39" s="15">
        <v>33306646.68</v>
      </c>
      <c r="F39" s="15">
        <v>153134007.72413793</v>
      </c>
      <c r="G39" s="165">
        <v>0</v>
      </c>
      <c r="I39" s="13">
        <v>30397100.53324138</v>
      </c>
      <c r="J39" s="15">
        <v>2963785.5415426074</v>
      </c>
      <c r="K39" s="18">
        <v>0</v>
      </c>
      <c r="L39" s="18">
        <v>33360886.074783988</v>
      </c>
      <c r="M39" s="18">
        <v>3916.9761740969811</v>
      </c>
      <c r="N39" s="61">
        <v>-136.18617409698118</v>
      </c>
      <c r="O39" s="264">
        <v>4.9140228767931484</v>
      </c>
      <c r="P39" s="159">
        <v>0.34914022876793149</v>
      </c>
      <c r="Q39" s="213">
        <v>-47.548071979249357</v>
      </c>
      <c r="R39" s="309">
        <v>-404966.92904726678</v>
      </c>
      <c r="T39" s="271">
        <v>-13.958785666616915</v>
      </c>
      <c r="U39" s="272">
        <v>-123730.67614889234</v>
      </c>
      <c r="W39" s="488"/>
      <c r="X39" s="489"/>
      <c r="Y39" s="490"/>
    </row>
    <row r="40" spans="1:25" x14ac:dyDescent="0.25">
      <c r="A40" s="72">
        <v>79</v>
      </c>
      <c r="B40" s="20" t="s">
        <v>831</v>
      </c>
      <c r="C40" s="239">
        <v>7151</v>
      </c>
      <c r="D40" s="487">
        <v>20.75</v>
      </c>
      <c r="E40" s="15">
        <v>24116553.260000002</v>
      </c>
      <c r="F40" s="15">
        <v>116224353.06024097</v>
      </c>
      <c r="G40" s="165">
        <v>0</v>
      </c>
      <c r="I40" s="13">
        <v>23070534.082457833</v>
      </c>
      <c r="J40" s="15">
        <v>7900772.6168155391</v>
      </c>
      <c r="K40" s="18">
        <v>0</v>
      </c>
      <c r="L40" s="18">
        <v>30971306.69927337</v>
      </c>
      <c r="M40" s="18">
        <v>4331.0455459758596</v>
      </c>
      <c r="N40" s="61">
        <v>-550.2555459758596</v>
      </c>
      <c r="O40" s="264">
        <v>6.3103827993668817</v>
      </c>
      <c r="P40" s="159">
        <v>0.3631038279936688</v>
      </c>
      <c r="Q40" s="213">
        <v>-199.79989511858085</v>
      </c>
      <c r="R40" s="309">
        <v>-1428769.0499929716</v>
      </c>
      <c r="T40" s="271">
        <v>-93.180424834371266</v>
      </c>
      <c r="U40" s="272">
        <v>-679844.3795915728</v>
      </c>
      <c r="W40" s="488"/>
      <c r="X40" s="489"/>
      <c r="Y40" s="490"/>
    </row>
    <row r="41" spans="1:25" x14ac:dyDescent="0.25">
      <c r="A41" s="72">
        <v>81</v>
      </c>
      <c r="B41" s="20" t="s">
        <v>832</v>
      </c>
      <c r="C41" s="239">
        <v>2882</v>
      </c>
      <c r="D41" s="487">
        <v>21.5</v>
      </c>
      <c r="E41" s="15">
        <v>7055089.46</v>
      </c>
      <c r="F41" s="15">
        <v>32814369.58139535</v>
      </c>
      <c r="G41" s="165">
        <v>0</v>
      </c>
      <c r="I41" s="13">
        <v>6513652.3619069774</v>
      </c>
      <c r="J41" s="15">
        <v>1242409.5823391036</v>
      </c>
      <c r="K41" s="18">
        <v>0</v>
      </c>
      <c r="L41" s="18">
        <v>7756061.9442460807</v>
      </c>
      <c r="M41" s="18">
        <v>2691.2081694122417</v>
      </c>
      <c r="N41" s="61">
        <v>1089.5818305877583</v>
      </c>
      <c r="O41" s="264">
        <v>0</v>
      </c>
      <c r="P41" s="159">
        <v>0</v>
      </c>
      <c r="Q41" s="213">
        <v>871.66546447020664</v>
      </c>
      <c r="R41" s="309">
        <v>2512139.8686031355</v>
      </c>
      <c r="T41" s="271">
        <v>805.86528722100047</v>
      </c>
      <c r="U41" s="272">
        <v>2403090.2864930234</v>
      </c>
      <c r="W41" s="488"/>
      <c r="X41" s="489"/>
      <c r="Y41" s="490"/>
    </row>
    <row r="42" spans="1:25" x14ac:dyDescent="0.25">
      <c r="A42" s="72">
        <v>82</v>
      </c>
      <c r="B42" s="20" t="s">
        <v>833</v>
      </c>
      <c r="C42" s="239">
        <v>9610</v>
      </c>
      <c r="D42" s="487">
        <v>20.5</v>
      </c>
      <c r="E42" s="15">
        <v>33798655.030000001</v>
      </c>
      <c r="F42" s="15">
        <v>164871487.9512195</v>
      </c>
      <c r="G42" s="165">
        <v>0</v>
      </c>
      <c r="I42" s="13">
        <v>32726990.358317073</v>
      </c>
      <c r="J42" s="15">
        <v>1317516.7785387163</v>
      </c>
      <c r="K42" s="18">
        <v>0</v>
      </c>
      <c r="L42" s="18">
        <v>34044507.136855789</v>
      </c>
      <c r="M42" s="18">
        <v>3542.6126052919653</v>
      </c>
      <c r="N42" s="61">
        <v>238.17739470803463</v>
      </c>
      <c r="O42" s="264">
        <v>0</v>
      </c>
      <c r="P42" s="159">
        <v>0</v>
      </c>
      <c r="Q42" s="213">
        <v>190.54191576642771</v>
      </c>
      <c r="R42" s="309">
        <v>1831107.8105153702</v>
      </c>
      <c r="T42" s="271">
        <v>167.43054721411681</v>
      </c>
      <c r="U42" s="272">
        <v>1631945.5436959965</v>
      </c>
      <c r="W42" s="488"/>
      <c r="X42" s="489"/>
      <c r="Y42" s="490"/>
    </row>
    <row r="43" spans="1:25" x14ac:dyDescent="0.25">
      <c r="A43" s="72">
        <v>86</v>
      </c>
      <c r="B43" s="20" t="s">
        <v>834</v>
      </c>
      <c r="C43" s="239">
        <v>8504</v>
      </c>
      <c r="D43" s="487">
        <v>21.5</v>
      </c>
      <c r="E43" s="15">
        <v>29502867.129999999</v>
      </c>
      <c r="F43" s="15">
        <v>137222637.81395349</v>
      </c>
      <c r="G43" s="165">
        <v>0</v>
      </c>
      <c r="I43" s="13">
        <v>27238693.60606977</v>
      </c>
      <c r="J43" s="15">
        <v>1070736.1754179329</v>
      </c>
      <c r="K43" s="18">
        <v>0</v>
      </c>
      <c r="L43" s="18">
        <v>28309429.781487703</v>
      </c>
      <c r="M43" s="18">
        <v>3328.9545839002471</v>
      </c>
      <c r="N43" s="61">
        <v>451.83541609975282</v>
      </c>
      <c r="O43" s="264">
        <v>0</v>
      </c>
      <c r="P43" s="159">
        <v>0</v>
      </c>
      <c r="Q43" s="213">
        <v>361.46833287980229</v>
      </c>
      <c r="R43" s="309">
        <v>3073926.7028098386</v>
      </c>
      <c r="T43" s="271">
        <v>362.00078782353376</v>
      </c>
      <c r="U43" s="272">
        <v>3159904.8769116262</v>
      </c>
      <c r="W43" s="488"/>
      <c r="X43" s="489"/>
      <c r="Y43" s="490"/>
    </row>
    <row r="44" spans="1:25" x14ac:dyDescent="0.25">
      <c r="A44" s="72">
        <v>90</v>
      </c>
      <c r="B44" s="20" t="s">
        <v>835</v>
      </c>
      <c r="C44" s="239">
        <v>3455</v>
      </c>
      <c r="D44" s="487">
        <v>21</v>
      </c>
      <c r="E44" s="15">
        <v>8481456.4100000001</v>
      </c>
      <c r="F44" s="15">
        <v>40387887.666666664</v>
      </c>
      <c r="G44" s="165">
        <v>0</v>
      </c>
      <c r="I44" s="13">
        <v>8016995.7018333329</v>
      </c>
      <c r="J44" s="15">
        <v>2024652.4975982569</v>
      </c>
      <c r="K44" s="18">
        <v>0</v>
      </c>
      <c r="L44" s="18">
        <v>10041648.199431591</v>
      </c>
      <c r="M44" s="18">
        <v>2906.410477404223</v>
      </c>
      <c r="N44" s="61">
        <v>874.37952259577696</v>
      </c>
      <c r="O44" s="264">
        <v>0</v>
      </c>
      <c r="P44" s="159">
        <v>0</v>
      </c>
      <c r="Q44" s="213">
        <v>699.50361807662159</v>
      </c>
      <c r="R44" s="309">
        <v>2416785.0004547276</v>
      </c>
      <c r="T44" s="271">
        <v>633.58035982821059</v>
      </c>
      <c r="U44" s="272">
        <v>2264416.2060260247</v>
      </c>
      <c r="W44" s="488"/>
      <c r="X44" s="489"/>
      <c r="Y44" s="490"/>
    </row>
    <row r="45" spans="1:25" x14ac:dyDescent="0.25">
      <c r="A45" s="72">
        <v>91</v>
      </c>
      <c r="B45" s="20" t="s">
        <v>836</v>
      </c>
      <c r="C45" s="239">
        <v>643272</v>
      </c>
      <c r="D45" s="487">
        <v>18</v>
      </c>
      <c r="E45" s="15">
        <v>2585917161.4699998</v>
      </c>
      <c r="F45" s="15">
        <v>14366206452.611109</v>
      </c>
      <c r="G45" s="165">
        <v>0</v>
      </c>
      <c r="I45" s="13">
        <v>2851691980.8433051</v>
      </c>
      <c r="J45" s="15">
        <v>580789183.74137604</v>
      </c>
      <c r="K45" s="18">
        <v>0</v>
      </c>
      <c r="L45" s="18">
        <v>3432481164.584681</v>
      </c>
      <c r="M45" s="18">
        <v>5335.9716645286617</v>
      </c>
      <c r="N45" s="61">
        <v>-1555.1816645286617</v>
      </c>
      <c r="O45" s="264">
        <v>7.3493476438531493</v>
      </c>
      <c r="P45" s="159">
        <v>0.37349347643853148</v>
      </c>
      <c r="Q45" s="213">
        <v>-580.85020637827188</v>
      </c>
      <c r="R45" s="309">
        <v>-373644673.95736372</v>
      </c>
      <c r="T45" s="271">
        <v>-508.2340442990926</v>
      </c>
      <c r="U45" s="272">
        <v>-319276692.50104439</v>
      </c>
      <c r="W45" s="488"/>
      <c r="X45" s="489"/>
      <c r="Y45" s="490"/>
    </row>
    <row r="46" spans="1:25" x14ac:dyDescent="0.25">
      <c r="A46" s="72">
        <v>92</v>
      </c>
      <c r="B46" s="20" t="s">
        <v>837</v>
      </c>
      <c r="C46" s="239">
        <v>223027</v>
      </c>
      <c r="D46" s="487">
        <v>19</v>
      </c>
      <c r="E46" s="15">
        <v>836621058.72000003</v>
      </c>
      <c r="F46" s="15">
        <v>4403268730.1052628</v>
      </c>
      <c r="G46" s="165">
        <v>0</v>
      </c>
      <c r="I46" s="13">
        <v>874048842.92589474</v>
      </c>
      <c r="J46" s="15">
        <v>75868690.010434404</v>
      </c>
      <c r="K46" s="18">
        <v>0</v>
      </c>
      <c r="L46" s="18">
        <v>949917532.93632913</v>
      </c>
      <c r="M46" s="18">
        <v>4259.2041902385326</v>
      </c>
      <c r="N46" s="61">
        <v>-478.41419023853268</v>
      </c>
      <c r="O46" s="264">
        <v>6.1704768640663596</v>
      </c>
      <c r="P46" s="159">
        <v>0.36170476864066359</v>
      </c>
      <c r="Q46" s="213">
        <v>-173.04469399463889</v>
      </c>
      <c r="R46" s="309">
        <v>-38593638.967542328</v>
      </c>
      <c r="T46" s="271">
        <v>-194.07470713234451</v>
      </c>
      <c r="U46" s="272">
        <v>-41649402.524136797</v>
      </c>
      <c r="W46" s="488"/>
      <c r="X46" s="489"/>
      <c r="Y46" s="490"/>
    </row>
    <row r="47" spans="1:25" x14ac:dyDescent="0.25">
      <c r="A47" s="72">
        <v>97</v>
      </c>
      <c r="B47" s="20" t="s">
        <v>838</v>
      </c>
      <c r="C47" s="239">
        <v>2236</v>
      </c>
      <c r="D47" s="487">
        <v>20</v>
      </c>
      <c r="E47" s="15">
        <v>5599171.6699999999</v>
      </c>
      <c r="F47" s="15">
        <v>27995858.350000001</v>
      </c>
      <c r="G47" s="165">
        <v>0</v>
      </c>
      <c r="I47" s="13">
        <v>5557177.8824750008</v>
      </c>
      <c r="J47" s="15">
        <v>873683.94395473134</v>
      </c>
      <c r="K47" s="18">
        <v>0</v>
      </c>
      <c r="L47" s="18">
        <v>6430861.8264297321</v>
      </c>
      <c r="M47" s="18">
        <v>2876.0562730007746</v>
      </c>
      <c r="N47" s="61">
        <v>904.73372699922538</v>
      </c>
      <c r="O47" s="264">
        <v>0</v>
      </c>
      <c r="P47" s="159">
        <v>0</v>
      </c>
      <c r="Q47" s="213">
        <v>723.7869815993804</v>
      </c>
      <c r="R47" s="309">
        <v>1618387.6908562146</v>
      </c>
      <c r="T47" s="271">
        <v>687.52922012406236</v>
      </c>
      <c r="U47" s="272">
        <v>1574441.9140841027</v>
      </c>
      <c r="W47" s="488"/>
      <c r="X47" s="489"/>
      <c r="Y47" s="490"/>
    </row>
    <row r="48" spans="1:25" x14ac:dyDescent="0.25">
      <c r="A48" s="72">
        <v>98</v>
      </c>
      <c r="B48" s="20" t="s">
        <v>839</v>
      </c>
      <c r="C48" s="239">
        <v>23782</v>
      </c>
      <c r="D48" s="487">
        <v>21</v>
      </c>
      <c r="E48" s="15">
        <v>83180040.819999993</v>
      </c>
      <c r="F48" s="15">
        <v>396095432.47619045</v>
      </c>
      <c r="G48" s="165">
        <v>0</v>
      </c>
      <c r="I48" s="13">
        <v>78624943.346523806</v>
      </c>
      <c r="J48" s="15">
        <v>2794369.6486903005</v>
      </c>
      <c r="K48" s="18">
        <v>0</v>
      </c>
      <c r="L48" s="18">
        <v>81419312.995214105</v>
      </c>
      <c r="M48" s="18">
        <v>3423.5687913217603</v>
      </c>
      <c r="N48" s="61">
        <v>357.22120867823969</v>
      </c>
      <c r="O48" s="264">
        <v>0</v>
      </c>
      <c r="P48" s="159">
        <v>0</v>
      </c>
      <c r="Q48" s="213">
        <v>285.77696694259174</v>
      </c>
      <c r="R48" s="309">
        <v>6796347.8278287165</v>
      </c>
      <c r="T48" s="271">
        <v>261.64667235777489</v>
      </c>
      <c r="U48" s="272">
        <v>6257280.1694361866</v>
      </c>
      <c r="W48" s="488"/>
      <c r="X48" s="489"/>
      <c r="Y48" s="490"/>
    </row>
    <row r="49" spans="1:25" x14ac:dyDescent="0.25">
      <c r="A49" s="72">
        <v>99</v>
      </c>
      <c r="B49" s="20" t="s">
        <v>840</v>
      </c>
      <c r="C49" s="239">
        <v>1707</v>
      </c>
      <c r="D49" s="487">
        <v>22</v>
      </c>
      <c r="E49" s="15">
        <v>4402763.6399999997</v>
      </c>
      <c r="F49" s="15">
        <v>20012561.999999996</v>
      </c>
      <c r="G49" s="165">
        <v>0</v>
      </c>
      <c r="I49" s="13">
        <v>3972493.5569999996</v>
      </c>
      <c r="J49" s="15">
        <v>687144.28229419829</v>
      </c>
      <c r="K49" s="18">
        <v>0</v>
      </c>
      <c r="L49" s="18">
        <v>4659637.839294198</v>
      </c>
      <c r="M49" s="18">
        <v>2729.723397360397</v>
      </c>
      <c r="N49" s="61">
        <v>1051.0666026396029</v>
      </c>
      <c r="O49" s="264">
        <v>0</v>
      </c>
      <c r="P49" s="159">
        <v>0</v>
      </c>
      <c r="Q49" s="213">
        <v>840.85328211168235</v>
      </c>
      <c r="R49" s="309">
        <v>1435336.5525646417</v>
      </c>
      <c r="T49" s="271">
        <v>661.01175967107156</v>
      </c>
      <c r="U49" s="272">
        <v>1185194.0850902314</v>
      </c>
      <c r="W49" s="488"/>
      <c r="X49" s="489"/>
      <c r="Y49" s="490"/>
    </row>
    <row r="50" spans="1:25" x14ac:dyDescent="0.25">
      <c r="A50" s="72">
        <v>102</v>
      </c>
      <c r="B50" s="20" t="s">
        <v>841</v>
      </c>
      <c r="C50" s="239">
        <v>10207</v>
      </c>
      <c r="D50" s="487">
        <v>20.75</v>
      </c>
      <c r="E50" s="15">
        <v>28779996.030000001</v>
      </c>
      <c r="F50" s="15">
        <v>138698776.04819277</v>
      </c>
      <c r="G50" s="165">
        <v>0</v>
      </c>
      <c r="I50" s="13">
        <v>27531707.045566265</v>
      </c>
      <c r="J50" s="15">
        <v>1904789.8037852666</v>
      </c>
      <c r="K50" s="18">
        <v>0</v>
      </c>
      <c r="L50" s="18">
        <v>29436496.849351533</v>
      </c>
      <c r="M50" s="18">
        <v>2883.9518809984847</v>
      </c>
      <c r="N50" s="61">
        <v>896.83811900151522</v>
      </c>
      <c r="O50" s="264">
        <v>0</v>
      </c>
      <c r="P50" s="159">
        <v>0</v>
      </c>
      <c r="Q50" s="213">
        <v>717.4704952012122</v>
      </c>
      <c r="R50" s="309">
        <v>7323221.3445187733</v>
      </c>
      <c r="T50" s="271">
        <v>675.38810361901562</v>
      </c>
      <c r="U50" s="272">
        <v>7073339.609201951</v>
      </c>
      <c r="W50" s="488"/>
      <c r="X50" s="489"/>
      <c r="Y50" s="490"/>
    </row>
    <row r="51" spans="1:25" x14ac:dyDescent="0.25">
      <c r="A51" s="72">
        <v>103</v>
      </c>
      <c r="B51" s="20" t="s">
        <v>842</v>
      </c>
      <c r="C51" s="239">
        <v>2290</v>
      </c>
      <c r="D51" s="487">
        <v>22</v>
      </c>
      <c r="E51" s="15">
        <v>6652385.7599999998</v>
      </c>
      <c r="F51" s="15">
        <v>30238117.09090909</v>
      </c>
      <c r="G51" s="165">
        <v>0</v>
      </c>
      <c r="I51" s="13">
        <v>6002266.2425454548</v>
      </c>
      <c r="J51" s="15">
        <v>379342.94297354016</v>
      </c>
      <c r="K51" s="18">
        <v>0</v>
      </c>
      <c r="L51" s="18">
        <v>6381609.1855189949</v>
      </c>
      <c r="M51" s="18">
        <v>2786.7289019733603</v>
      </c>
      <c r="N51" s="61">
        <v>994.06109802663968</v>
      </c>
      <c r="O51" s="264">
        <v>0</v>
      </c>
      <c r="P51" s="159">
        <v>0</v>
      </c>
      <c r="Q51" s="213">
        <v>795.24887842131182</v>
      </c>
      <c r="R51" s="309">
        <v>1821119.9315848041</v>
      </c>
      <c r="T51" s="271">
        <v>798.75135477698575</v>
      </c>
      <c r="U51" s="272">
        <v>1907418.235207442</v>
      </c>
      <c r="W51" s="488"/>
      <c r="X51" s="489"/>
      <c r="Y51" s="490"/>
    </row>
    <row r="52" spans="1:25" x14ac:dyDescent="0.25">
      <c r="A52" s="72">
        <v>105</v>
      </c>
      <c r="B52" s="20" t="s">
        <v>843</v>
      </c>
      <c r="C52" s="239">
        <v>2326</v>
      </c>
      <c r="D52" s="487">
        <v>21.75</v>
      </c>
      <c r="E52" s="15">
        <v>6088219.2199999997</v>
      </c>
      <c r="F52" s="15">
        <v>27991812.505747128</v>
      </c>
      <c r="G52" s="165">
        <v>0</v>
      </c>
      <c r="I52" s="13">
        <v>5556374.782390805</v>
      </c>
      <c r="J52" s="15">
        <v>739650.33850077656</v>
      </c>
      <c r="K52" s="18">
        <v>0</v>
      </c>
      <c r="L52" s="18">
        <v>6296025.1208915813</v>
      </c>
      <c r="M52" s="18">
        <v>2706.803577339459</v>
      </c>
      <c r="N52" s="61">
        <v>1073.9864226605409</v>
      </c>
      <c r="O52" s="264">
        <v>0</v>
      </c>
      <c r="P52" s="159">
        <v>0</v>
      </c>
      <c r="Q52" s="213">
        <v>859.18913812843277</v>
      </c>
      <c r="R52" s="309">
        <v>1998473.9352867347</v>
      </c>
      <c r="T52" s="271">
        <v>855.29693845193037</v>
      </c>
      <c r="U52" s="272">
        <v>2071529.1849305753</v>
      </c>
      <c r="W52" s="488"/>
      <c r="X52" s="489"/>
      <c r="Y52" s="490"/>
    </row>
    <row r="53" spans="1:25" x14ac:dyDescent="0.25">
      <c r="A53" s="72">
        <v>106</v>
      </c>
      <c r="B53" s="20" t="s">
        <v>844</v>
      </c>
      <c r="C53" s="239">
        <v>46739</v>
      </c>
      <c r="D53" s="487">
        <v>19.75</v>
      </c>
      <c r="E53" s="15">
        <v>172981588.43000001</v>
      </c>
      <c r="F53" s="15">
        <v>875856143.94936705</v>
      </c>
      <c r="G53" s="165">
        <v>0</v>
      </c>
      <c r="I53" s="13">
        <v>173857444.57394937</v>
      </c>
      <c r="J53" s="15">
        <v>11930165.279513273</v>
      </c>
      <c r="K53" s="18">
        <v>0</v>
      </c>
      <c r="L53" s="18">
        <v>185787609.85346264</v>
      </c>
      <c r="M53" s="18">
        <v>3975.0018154744994</v>
      </c>
      <c r="N53" s="61">
        <v>-194.21181547449942</v>
      </c>
      <c r="O53" s="264">
        <v>5.2689493957906786</v>
      </c>
      <c r="P53" s="159">
        <v>0.35268949395790677</v>
      </c>
      <c r="Q53" s="213">
        <v>-68.496466920347572</v>
      </c>
      <c r="R53" s="309">
        <v>-3201456.3673901251</v>
      </c>
      <c r="T53" s="271">
        <v>-91.015693613963919</v>
      </c>
      <c r="U53" s="272">
        <v>-4228862.172385606</v>
      </c>
      <c r="W53" s="488"/>
      <c r="X53" s="489"/>
      <c r="Y53" s="490"/>
    </row>
    <row r="54" spans="1:25" x14ac:dyDescent="0.25">
      <c r="A54" s="72">
        <v>108</v>
      </c>
      <c r="B54" s="20" t="s">
        <v>845</v>
      </c>
      <c r="C54" s="239">
        <v>10599</v>
      </c>
      <c r="D54" s="487">
        <v>22</v>
      </c>
      <c r="E54" s="15">
        <v>33985422.340000004</v>
      </c>
      <c r="F54" s="15">
        <v>154479192.45454547</v>
      </c>
      <c r="G54" s="165">
        <v>0</v>
      </c>
      <c r="I54" s="13">
        <v>30664119.702227276</v>
      </c>
      <c r="J54" s="15">
        <v>1652275.3398880896</v>
      </c>
      <c r="K54" s="18">
        <v>0</v>
      </c>
      <c r="L54" s="18">
        <v>32316395.042115364</v>
      </c>
      <c r="M54" s="18">
        <v>3049.0041553085539</v>
      </c>
      <c r="N54" s="61">
        <v>731.78584469144607</v>
      </c>
      <c r="O54" s="264">
        <v>0</v>
      </c>
      <c r="P54" s="159">
        <v>0</v>
      </c>
      <c r="Q54" s="213">
        <v>585.42867575315688</v>
      </c>
      <c r="R54" s="309">
        <v>6204958.5343077099</v>
      </c>
      <c r="T54" s="271">
        <v>550.92459822916248</v>
      </c>
      <c r="U54" s="272">
        <v>5876712.6893104762</v>
      </c>
      <c r="W54" s="488"/>
      <c r="X54" s="489"/>
      <c r="Y54" s="490"/>
    </row>
    <row r="55" spans="1:25" x14ac:dyDescent="0.25">
      <c r="A55" s="72">
        <v>109</v>
      </c>
      <c r="B55" s="20" t="s">
        <v>846</v>
      </c>
      <c r="C55" s="239">
        <v>67662</v>
      </c>
      <c r="D55" s="487">
        <v>20.75</v>
      </c>
      <c r="E55" s="15">
        <v>238752997.13</v>
      </c>
      <c r="F55" s="15">
        <v>1150616853.6385543</v>
      </c>
      <c r="G55" s="165">
        <v>0</v>
      </c>
      <c r="I55" s="13">
        <v>228397445.44725305</v>
      </c>
      <c r="J55" s="15">
        <v>15754643.963640066</v>
      </c>
      <c r="K55" s="18">
        <v>0</v>
      </c>
      <c r="L55" s="18">
        <v>244152089.41089311</v>
      </c>
      <c r="M55" s="18">
        <v>3608.4078125224369</v>
      </c>
      <c r="N55" s="61">
        <v>172.38218747756309</v>
      </c>
      <c r="O55" s="264">
        <v>0</v>
      </c>
      <c r="P55" s="159">
        <v>0</v>
      </c>
      <c r="Q55" s="213">
        <v>137.90574998205048</v>
      </c>
      <c r="R55" s="309">
        <v>9330978.8552854992</v>
      </c>
      <c r="T55" s="271">
        <v>117.84407519650159</v>
      </c>
      <c r="U55" s="272">
        <v>8014693.3981892699</v>
      </c>
      <c r="W55" s="488"/>
      <c r="X55" s="489"/>
      <c r="Y55" s="490"/>
    </row>
    <row r="56" spans="1:25" x14ac:dyDescent="0.25">
      <c r="A56" s="72">
        <v>111</v>
      </c>
      <c r="B56" s="20" t="s">
        <v>847</v>
      </c>
      <c r="C56" s="239">
        <v>19128</v>
      </c>
      <c r="D56" s="487">
        <v>20.5</v>
      </c>
      <c r="E56" s="15">
        <v>59541291.140000001</v>
      </c>
      <c r="F56" s="15">
        <v>290445322.63414633</v>
      </c>
      <c r="G56" s="165">
        <v>0</v>
      </c>
      <c r="I56" s="13">
        <v>57653396.542878047</v>
      </c>
      <c r="J56" s="15">
        <v>2978662.4910312956</v>
      </c>
      <c r="K56" s="18">
        <v>0</v>
      </c>
      <c r="L56" s="18">
        <v>60632059.033909343</v>
      </c>
      <c r="M56" s="18">
        <v>3169.8065157836336</v>
      </c>
      <c r="N56" s="61">
        <v>610.98348421636638</v>
      </c>
      <c r="O56" s="264">
        <v>0</v>
      </c>
      <c r="P56" s="159">
        <v>0</v>
      </c>
      <c r="Q56" s="213">
        <v>488.78678737309315</v>
      </c>
      <c r="R56" s="309">
        <v>9349513.6688725259</v>
      </c>
      <c r="T56" s="271">
        <v>430.22301451183995</v>
      </c>
      <c r="U56" s="272">
        <v>8421615.5090692677</v>
      </c>
      <c r="W56" s="488"/>
      <c r="X56" s="489"/>
      <c r="Y56" s="490"/>
    </row>
    <row r="57" spans="1:25" x14ac:dyDescent="0.25">
      <c r="A57" s="72">
        <v>139</v>
      </c>
      <c r="B57" s="20" t="s">
        <v>848</v>
      </c>
      <c r="C57" s="239">
        <v>9966</v>
      </c>
      <c r="D57" s="487">
        <v>21.25</v>
      </c>
      <c r="E57" s="15">
        <v>26865679.460000001</v>
      </c>
      <c r="F57" s="15">
        <v>126426726.87058823</v>
      </c>
      <c r="G57" s="165">
        <v>0</v>
      </c>
      <c r="I57" s="13">
        <v>25095705.283811763</v>
      </c>
      <c r="J57" s="15">
        <v>1363107.9417373335</v>
      </c>
      <c r="K57" s="18">
        <v>0</v>
      </c>
      <c r="L57" s="18">
        <v>26458813.225549098</v>
      </c>
      <c r="M57" s="18">
        <v>2654.9080097881897</v>
      </c>
      <c r="N57" s="61">
        <v>1125.8819902118103</v>
      </c>
      <c r="O57" s="264">
        <v>0</v>
      </c>
      <c r="P57" s="159">
        <v>0</v>
      </c>
      <c r="Q57" s="213">
        <v>900.70559216944821</v>
      </c>
      <c r="R57" s="309">
        <v>8976431.9315607212</v>
      </c>
      <c r="T57" s="271">
        <v>803.78247049190622</v>
      </c>
      <c r="U57" s="272">
        <v>7766950.0123632895</v>
      </c>
      <c r="W57" s="488"/>
      <c r="X57" s="489"/>
      <c r="Y57" s="490"/>
    </row>
    <row r="58" spans="1:25" x14ac:dyDescent="0.25">
      <c r="A58" s="72">
        <v>140</v>
      </c>
      <c r="B58" s="20" t="s">
        <v>849</v>
      </c>
      <c r="C58" s="239">
        <v>21639</v>
      </c>
      <c r="D58" s="487">
        <v>20.5</v>
      </c>
      <c r="E58" s="15">
        <v>64739666.409999996</v>
      </c>
      <c r="F58" s="15">
        <v>315803250.78048778</v>
      </c>
      <c r="G58" s="165">
        <v>0</v>
      </c>
      <c r="I58" s="13">
        <v>62686945.279926829</v>
      </c>
      <c r="J58" s="15">
        <v>5837394.0631245924</v>
      </c>
      <c r="K58" s="18">
        <v>0</v>
      </c>
      <c r="L58" s="18">
        <v>68524339.343051419</v>
      </c>
      <c r="M58" s="18">
        <v>3166.7054551065862</v>
      </c>
      <c r="N58" s="61">
        <v>614.08454489341375</v>
      </c>
      <c r="O58" s="264">
        <v>0</v>
      </c>
      <c r="P58" s="159">
        <v>0</v>
      </c>
      <c r="Q58" s="213">
        <v>491.26763591473104</v>
      </c>
      <c r="R58" s="309">
        <v>10630540.373558866</v>
      </c>
      <c r="T58" s="271">
        <v>516.16912523152678</v>
      </c>
      <c r="U58" s="272">
        <v>11327331.453205856</v>
      </c>
      <c r="W58" s="488"/>
      <c r="X58" s="489"/>
      <c r="Y58" s="490"/>
    </row>
    <row r="59" spans="1:25" x14ac:dyDescent="0.25">
      <c r="A59" s="72">
        <v>142</v>
      </c>
      <c r="B59" s="20" t="s">
        <v>850</v>
      </c>
      <c r="C59" s="239">
        <v>6820</v>
      </c>
      <c r="D59" s="487">
        <v>20.75</v>
      </c>
      <c r="E59" s="15">
        <v>19985532.940000001</v>
      </c>
      <c r="F59" s="15">
        <v>96315821.397590369</v>
      </c>
      <c r="G59" s="165">
        <v>0</v>
      </c>
      <c r="I59" s="13">
        <v>19118690.54742169</v>
      </c>
      <c r="J59" s="15">
        <v>1402156.8686243205</v>
      </c>
      <c r="K59" s="18">
        <v>0</v>
      </c>
      <c r="L59" s="18">
        <v>20520847.416046012</v>
      </c>
      <c r="M59" s="18">
        <v>3008.9219085111454</v>
      </c>
      <c r="N59" s="61">
        <v>771.86809148885459</v>
      </c>
      <c r="O59" s="264">
        <v>0</v>
      </c>
      <c r="P59" s="159">
        <v>0</v>
      </c>
      <c r="Q59" s="213">
        <v>617.49447319108367</v>
      </c>
      <c r="R59" s="309">
        <v>4211312.307163191</v>
      </c>
      <c r="T59" s="271">
        <v>545.87986986575163</v>
      </c>
      <c r="U59" s="272">
        <v>3772029.9007723439</v>
      </c>
      <c r="W59" s="488"/>
      <c r="X59" s="489"/>
      <c r="Y59" s="490"/>
    </row>
    <row r="60" spans="1:25" x14ac:dyDescent="0.25">
      <c r="A60" s="72">
        <v>143</v>
      </c>
      <c r="B60" s="20" t="s">
        <v>851</v>
      </c>
      <c r="C60" s="239">
        <v>7119</v>
      </c>
      <c r="D60" s="487">
        <v>21.25</v>
      </c>
      <c r="E60" s="15">
        <v>20076463.07</v>
      </c>
      <c r="F60" s="15">
        <v>94477473.270588234</v>
      </c>
      <c r="G60" s="165">
        <v>0</v>
      </c>
      <c r="I60" s="13">
        <v>18753778.444211766</v>
      </c>
      <c r="J60" s="15">
        <v>1659962.4675542554</v>
      </c>
      <c r="K60" s="18">
        <v>0</v>
      </c>
      <c r="L60" s="18">
        <v>20413740.911766022</v>
      </c>
      <c r="M60" s="18">
        <v>2867.5011815937664</v>
      </c>
      <c r="N60" s="61">
        <v>913.28881840623353</v>
      </c>
      <c r="O60" s="264">
        <v>0</v>
      </c>
      <c r="P60" s="159">
        <v>0</v>
      </c>
      <c r="Q60" s="213">
        <v>730.63105472498683</v>
      </c>
      <c r="R60" s="309">
        <v>5201362.4785871813</v>
      </c>
      <c r="T60" s="271">
        <v>645.09744765347432</v>
      </c>
      <c r="U60" s="272">
        <v>4649217.3052385896</v>
      </c>
      <c r="W60" s="488"/>
      <c r="X60" s="489"/>
      <c r="Y60" s="490"/>
    </row>
    <row r="61" spans="1:25" x14ac:dyDescent="0.25">
      <c r="A61" s="72">
        <v>145</v>
      </c>
      <c r="B61" s="20" t="s">
        <v>852</v>
      </c>
      <c r="C61" s="239">
        <v>12205</v>
      </c>
      <c r="D61" s="487">
        <v>20.75</v>
      </c>
      <c r="E61" s="15">
        <v>36096287.159999996</v>
      </c>
      <c r="F61" s="15">
        <v>173958010.40963852</v>
      </c>
      <c r="G61" s="165">
        <v>0</v>
      </c>
      <c r="I61" s="13">
        <v>34530665.066313252</v>
      </c>
      <c r="J61" s="15">
        <v>1554923.2494833251</v>
      </c>
      <c r="K61" s="18">
        <v>0</v>
      </c>
      <c r="L61" s="18">
        <v>36085588.315796576</v>
      </c>
      <c r="M61" s="18">
        <v>2956.6233769599817</v>
      </c>
      <c r="N61" s="61">
        <v>824.16662304001829</v>
      </c>
      <c r="O61" s="264">
        <v>0</v>
      </c>
      <c r="P61" s="159">
        <v>0</v>
      </c>
      <c r="Q61" s="213">
        <v>659.33329843201466</v>
      </c>
      <c r="R61" s="309">
        <v>8047162.9073627386</v>
      </c>
      <c r="T61" s="271">
        <v>631.44735898562146</v>
      </c>
      <c r="U61" s="272">
        <v>7677768.4379061712</v>
      </c>
      <c r="W61" s="488"/>
      <c r="X61" s="489"/>
      <c r="Y61" s="490"/>
    </row>
    <row r="62" spans="1:25" x14ac:dyDescent="0.25">
      <c r="A62" s="72">
        <v>146</v>
      </c>
      <c r="B62" s="20" t="s">
        <v>853</v>
      </c>
      <c r="C62" s="239">
        <v>5128</v>
      </c>
      <c r="D62" s="487">
        <v>20.75</v>
      </c>
      <c r="E62" s="15">
        <v>12912121.689999999</v>
      </c>
      <c r="F62" s="15">
        <v>62227092.481927708</v>
      </c>
      <c r="G62" s="165">
        <v>0</v>
      </c>
      <c r="I62" s="13">
        <v>12352077.85766265</v>
      </c>
      <c r="J62" s="15">
        <v>3066818.0189771373</v>
      </c>
      <c r="K62" s="18">
        <v>0</v>
      </c>
      <c r="L62" s="18">
        <v>15418895.876639787</v>
      </c>
      <c r="M62" s="18">
        <v>3006.8049681434841</v>
      </c>
      <c r="N62" s="61">
        <v>773.98503185651589</v>
      </c>
      <c r="O62" s="264">
        <v>0</v>
      </c>
      <c r="P62" s="159">
        <v>0</v>
      </c>
      <c r="Q62" s="213">
        <v>619.18802548521273</v>
      </c>
      <c r="R62" s="309">
        <v>3175196.1946881707</v>
      </c>
      <c r="T62" s="271">
        <v>531.34770757464651</v>
      </c>
      <c r="U62" s="272">
        <v>2835271.3676183135</v>
      </c>
      <c r="W62" s="488"/>
      <c r="X62" s="489"/>
      <c r="Y62" s="490"/>
    </row>
    <row r="63" spans="1:25" x14ac:dyDescent="0.25">
      <c r="A63" s="72">
        <v>148</v>
      </c>
      <c r="B63" s="20" t="s">
        <v>854</v>
      </c>
      <c r="C63" s="239">
        <v>6869</v>
      </c>
      <c r="D63" s="487">
        <v>19</v>
      </c>
      <c r="E63" s="15">
        <v>20346239.48</v>
      </c>
      <c r="F63" s="15">
        <v>107085470.94736843</v>
      </c>
      <c r="G63" s="165">
        <v>0</v>
      </c>
      <c r="I63" s="13">
        <v>21256465.983052634</v>
      </c>
      <c r="J63" s="15">
        <v>2466630.7151353876</v>
      </c>
      <c r="K63" s="18">
        <v>0</v>
      </c>
      <c r="L63" s="18">
        <v>23723096.698188022</v>
      </c>
      <c r="M63" s="18">
        <v>3453.6463383590076</v>
      </c>
      <c r="N63" s="61">
        <v>327.14366164099238</v>
      </c>
      <c r="O63" s="264">
        <v>0</v>
      </c>
      <c r="P63" s="159">
        <v>0</v>
      </c>
      <c r="Q63" s="213">
        <v>261.71492931279391</v>
      </c>
      <c r="R63" s="309">
        <v>1797719.8494495815</v>
      </c>
      <c r="T63" s="271">
        <v>299.29639188093682</v>
      </c>
      <c r="U63" s="272">
        <v>2036412.6503578941</v>
      </c>
      <c r="W63" s="488"/>
      <c r="X63" s="489"/>
      <c r="Y63" s="490"/>
    </row>
    <row r="64" spans="1:25" x14ac:dyDescent="0.25">
      <c r="A64" s="72">
        <v>149</v>
      </c>
      <c r="B64" s="20" t="s">
        <v>855</v>
      </c>
      <c r="C64" s="239">
        <v>5481</v>
      </c>
      <c r="D64" s="487">
        <v>20.75</v>
      </c>
      <c r="E64" s="15">
        <v>21843148.52</v>
      </c>
      <c r="F64" s="15">
        <v>105268185.63855422</v>
      </c>
      <c r="G64" s="165">
        <v>0</v>
      </c>
      <c r="I64" s="13">
        <v>20895734.849253014</v>
      </c>
      <c r="J64" s="15">
        <v>1074338.646410614</v>
      </c>
      <c r="K64" s="18">
        <v>0</v>
      </c>
      <c r="L64" s="18">
        <v>21970073.495663628</v>
      </c>
      <c r="M64" s="18">
        <v>4008.4060382528055</v>
      </c>
      <c r="N64" s="61">
        <v>-227.61603825280554</v>
      </c>
      <c r="O64" s="264">
        <v>5.4276601666095994</v>
      </c>
      <c r="P64" s="159">
        <v>0.35427660166609598</v>
      </c>
      <c r="Q64" s="213">
        <v>-80.639036516904056</v>
      </c>
      <c r="R64" s="309">
        <v>-441982.55914915114</v>
      </c>
      <c r="T64" s="271">
        <v>-70.55900884362876</v>
      </c>
      <c r="U64" s="272">
        <v>-390967.46800254699</v>
      </c>
      <c r="W64" s="488"/>
      <c r="X64" s="489"/>
      <c r="Y64" s="490"/>
    </row>
    <row r="65" spans="1:25" x14ac:dyDescent="0.25">
      <c r="A65" s="72">
        <v>151</v>
      </c>
      <c r="B65" s="20" t="s">
        <v>856</v>
      </c>
      <c r="C65" s="239">
        <v>2032</v>
      </c>
      <c r="D65" s="487">
        <v>22</v>
      </c>
      <c r="E65" s="15">
        <v>5115417.04</v>
      </c>
      <c r="F65" s="15">
        <v>23251895.636363637</v>
      </c>
      <c r="G65" s="165">
        <v>0</v>
      </c>
      <c r="I65" s="13">
        <v>4615501.2838181825</v>
      </c>
      <c r="J65" s="15">
        <v>613160.03477378027</v>
      </c>
      <c r="K65" s="18">
        <v>0</v>
      </c>
      <c r="L65" s="18">
        <v>5228661.3185919626</v>
      </c>
      <c r="M65" s="18">
        <v>2573.1600977322651</v>
      </c>
      <c r="N65" s="61">
        <v>1207.6299022677349</v>
      </c>
      <c r="O65" s="264">
        <v>0</v>
      </c>
      <c r="P65" s="159">
        <v>0</v>
      </c>
      <c r="Q65" s="213">
        <v>966.10392181418797</v>
      </c>
      <c r="R65" s="309">
        <v>1963123.1691264301</v>
      </c>
      <c r="T65" s="271">
        <v>932.89964846486509</v>
      </c>
      <c r="U65" s="272">
        <v>1980545.9536909086</v>
      </c>
      <c r="W65" s="488"/>
      <c r="X65" s="489"/>
      <c r="Y65" s="490"/>
    </row>
    <row r="66" spans="1:25" x14ac:dyDescent="0.25">
      <c r="A66" s="72">
        <v>152</v>
      </c>
      <c r="B66" s="20" t="s">
        <v>857</v>
      </c>
      <c r="C66" s="239">
        <v>4673</v>
      </c>
      <c r="D66" s="487">
        <v>21.5</v>
      </c>
      <c r="E66" s="15">
        <v>13617656.970000001</v>
      </c>
      <c r="F66" s="15">
        <v>63337939.395348839</v>
      </c>
      <c r="G66" s="165">
        <v>0</v>
      </c>
      <c r="I66" s="13">
        <v>12572580.969976746</v>
      </c>
      <c r="J66" s="15">
        <v>565650.63920904428</v>
      </c>
      <c r="K66" s="18">
        <v>0</v>
      </c>
      <c r="L66" s="18">
        <v>13138231.609185791</v>
      </c>
      <c r="M66" s="18">
        <v>2811.5197109321189</v>
      </c>
      <c r="N66" s="61">
        <v>969.27028906788109</v>
      </c>
      <c r="O66" s="264">
        <v>0</v>
      </c>
      <c r="P66" s="159">
        <v>0</v>
      </c>
      <c r="Q66" s="213">
        <v>775.41623125430488</v>
      </c>
      <c r="R66" s="309">
        <v>3623520.0486513665</v>
      </c>
      <c r="T66" s="271">
        <v>742.94728906359489</v>
      </c>
      <c r="U66" s="272">
        <v>3555002.7781693013</v>
      </c>
      <c r="W66" s="488"/>
      <c r="X66" s="489"/>
      <c r="Y66" s="490"/>
    </row>
    <row r="67" spans="1:25" x14ac:dyDescent="0.25">
      <c r="A67" s="72">
        <v>153</v>
      </c>
      <c r="B67" s="20" t="s">
        <v>858</v>
      </c>
      <c r="C67" s="239">
        <v>27269</v>
      </c>
      <c r="D67" s="487">
        <v>20</v>
      </c>
      <c r="E67" s="15">
        <v>90729209.969999999</v>
      </c>
      <c r="F67" s="15">
        <v>453646049.85000002</v>
      </c>
      <c r="G67" s="165">
        <v>0</v>
      </c>
      <c r="I67" s="13">
        <v>90048740.895225003</v>
      </c>
      <c r="J67" s="15">
        <v>3714540.5332957883</v>
      </c>
      <c r="K67" s="18">
        <v>0</v>
      </c>
      <c r="L67" s="18">
        <v>93763281.428520799</v>
      </c>
      <c r="M67" s="18">
        <v>3438.4569081565442</v>
      </c>
      <c r="N67" s="61">
        <v>342.3330918434558</v>
      </c>
      <c r="O67" s="264">
        <v>0</v>
      </c>
      <c r="P67" s="159">
        <v>0</v>
      </c>
      <c r="Q67" s="213">
        <v>273.86647347476463</v>
      </c>
      <c r="R67" s="309">
        <v>7468064.8651833571</v>
      </c>
      <c r="T67" s="271">
        <v>221.95417047142109</v>
      </c>
      <c r="U67" s="272">
        <v>6178094.3350720061</v>
      </c>
      <c r="W67" s="488"/>
      <c r="X67" s="489"/>
      <c r="Y67" s="490"/>
    </row>
    <row r="68" spans="1:25" x14ac:dyDescent="0.25">
      <c r="A68" s="72">
        <v>165</v>
      </c>
      <c r="B68" s="20" t="s">
        <v>859</v>
      </c>
      <c r="C68" s="239">
        <v>16607</v>
      </c>
      <c r="D68" s="487">
        <v>21</v>
      </c>
      <c r="E68" s="15">
        <v>57477703.329999998</v>
      </c>
      <c r="F68" s="15">
        <v>273703349.19047618</v>
      </c>
      <c r="G68" s="165">
        <v>0</v>
      </c>
      <c r="I68" s="13">
        <v>54330114.814309523</v>
      </c>
      <c r="J68" s="15">
        <v>2055118.7037591683</v>
      </c>
      <c r="K68" s="18">
        <v>0</v>
      </c>
      <c r="L68" s="18">
        <v>56385233.518068694</v>
      </c>
      <c r="M68" s="18">
        <v>3395.2690743703674</v>
      </c>
      <c r="N68" s="61">
        <v>385.52092562963253</v>
      </c>
      <c r="O68" s="264">
        <v>0</v>
      </c>
      <c r="P68" s="159">
        <v>0</v>
      </c>
      <c r="Q68" s="213">
        <v>308.41674050370602</v>
      </c>
      <c r="R68" s="309">
        <v>5121876.8095450457</v>
      </c>
      <c r="T68" s="271">
        <v>231.87443872220757</v>
      </c>
      <c r="U68" s="272">
        <v>3907779.9157853643</v>
      </c>
      <c r="W68" s="488"/>
      <c r="X68" s="489"/>
      <c r="Y68" s="490"/>
    </row>
    <row r="69" spans="1:25" x14ac:dyDescent="0.25">
      <c r="A69" s="72">
        <v>167</v>
      </c>
      <c r="B69" s="20" t="s">
        <v>860</v>
      </c>
      <c r="C69" s="239">
        <v>76067</v>
      </c>
      <c r="D69" s="487">
        <v>20.5</v>
      </c>
      <c r="E69" s="15">
        <v>222216530.47999999</v>
      </c>
      <c r="F69" s="15">
        <v>1083983075.5121951</v>
      </c>
      <c r="G69" s="165">
        <v>0</v>
      </c>
      <c r="I69" s="13">
        <v>215170640.48917073</v>
      </c>
      <c r="J69" s="15">
        <v>21117979.064702898</v>
      </c>
      <c r="K69" s="18">
        <v>0</v>
      </c>
      <c r="L69" s="18">
        <v>236288619.55387363</v>
      </c>
      <c r="M69" s="18">
        <v>3106.3223152467381</v>
      </c>
      <c r="N69" s="61">
        <v>674.46768475326189</v>
      </c>
      <c r="O69" s="264">
        <v>0</v>
      </c>
      <c r="P69" s="159">
        <v>0</v>
      </c>
      <c r="Q69" s="213">
        <v>539.57414780260956</v>
      </c>
      <c r="R69" s="309">
        <v>41043786.700901099</v>
      </c>
      <c r="T69" s="271">
        <v>512.52254924713054</v>
      </c>
      <c r="U69" s="272">
        <v>38702627.783847816</v>
      </c>
      <c r="W69" s="488"/>
      <c r="X69" s="489"/>
      <c r="Y69" s="490"/>
    </row>
    <row r="70" spans="1:25" x14ac:dyDescent="0.25">
      <c r="A70" s="72">
        <v>169</v>
      </c>
      <c r="B70" s="20" t="s">
        <v>861</v>
      </c>
      <c r="C70" s="239">
        <v>5286</v>
      </c>
      <c r="D70" s="487">
        <v>21.25</v>
      </c>
      <c r="E70" s="15">
        <v>17170841.879999999</v>
      </c>
      <c r="F70" s="15">
        <v>80803961.788235292</v>
      </c>
      <c r="G70" s="165">
        <v>0</v>
      </c>
      <c r="I70" s="13">
        <v>16039586.414964706</v>
      </c>
      <c r="J70" s="15">
        <v>1009323.9745142929</v>
      </c>
      <c r="K70" s="18">
        <v>0</v>
      </c>
      <c r="L70" s="18">
        <v>17048910.389479</v>
      </c>
      <c r="M70" s="18">
        <v>3225.2951928639804</v>
      </c>
      <c r="N70" s="61">
        <v>555.49480713601952</v>
      </c>
      <c r="O70" s="264">
        <v>0</v>
      </c>
      <c r="P70" s="159">
        <v>0</v>
      </c>
      <c r="Q70" s="213">
        <v>444.39584570881561</v>
      </c>
      <c r="R70" s="309">
        <v>2349076.4404167994</v>
      </c>
      <c r="T70" s="271">
        <v>444.7770462946155</v>
      </c>
      <c r="U70" s="272">
        <v>2412915.4761482892</v>
      </c>
      <c r="W70" s="488"/>
      <c r="X70" s="489"/>
      <c r="Y70" s="490"/>
    </row>
    <row r="71" spans="1:25" x14ac:dyDescent="0.25">
      <c r="A71" s="72">
        <v>171</v>
      </c>
      <c r="B71" s="20" t="s">
        <v>862</v>
      </c>
      <c r="C71" s="239">
        <v>4917</v>
      </c>
      <c r="D71" s="487">
        <v>20.75</v>
      </c>
      <c r="E71" s="15">
        <v>14178691.390000001</v>
      </c>
      <c r="F71" s="15">
        <v>68331042.843373492</v>
      </c>
      <c r="G71" s="165">
        <v>0</v>
      </c>
      <c r="I71" s="13">
        <v>13563712.004409639</v>
      </c>
      <c r="J71" s="15">
        <v>1353974.6258132164</v>
      </c>
      <c r="K71" s="18">
        <v>0</v>
      </c>
      <c r="L71" s="18">
        <v>14917686.630222855</v>
      </c>
      <c r="M71" s="18">
        <v>3033.9000671594172</v>
      </c>
      <c r="N71" s="61">
        <v>746.88993284058279</v>
      </c>
      <c r="O71" s="264">
        <v>0</v>
      </c>
      <c r="P71" s="159">
        <v>0</v>
      </c>
      <c r="Q71" s="213">
        <v>597.51194627246628</v>
      </c>
      <c r="R71" s="309">
        <v>2937966.2398217167</v>
      </c>
      <c r="T71" s="271">
        <v>534.8315106855116</v>
      </c>
      <c r="U71" s="272">
        <v>2732989.0196029642</v>
      </c>
      <c r="W71" s="488"/>
      <c r="X71" s="489"/>
      <c r="Y71" s="490"/>
    </row>
    <row r="72" spans="1:25" x14ac:dyDescent="0.25">
      <c r="A72" s="72">
        <v>172</v>
      </c>
      <c r="B72" s="20" t="s">
        <v>863</v>
      </c>
      <c r="C72" s="239">
        <v>4567</v>
      </c>
      <c r="D72" s="487">
        <v>21</v>
      </c>
      <c r="E72" s="15">
        <v>12082009.15</v>
      </c>
      <c r="F72" s="15">
        <v>57533376.904761903</v>
      </c>
      <c r="G72" s="165">
        <v>0</v>
      </c>
      <c r="I72" s="13">
        <v>11420375.315595238</v>
      </c>
      <c r="J72" s="15">
        <v>1472238.6389942495</v>
      </c>
      <c r="K72" s="18">
        <v>0</v>
      </c>
      <c r="L72" s="18">
        <v>12892613.954589486</v>
      </c>
      <c r="M72" s="18">
        <v>2822.9940780795896</v>
      </c>
      <c r="N72" s="61">
        <v>957.79592192041036</v>
      </c>
      <c r="O72" s="264">
        <v>0</v>
      </c>
      <c r="P72" s="159">
        <v>0</v>
      </c>
      <c r="Q72" s="213">
        <v>766.23673753632829</v>
      </c>
      <c r="R72" s="309">
        <v>3499403.1803284115</v>
      </c>
      <c r="T72" s="271">
        <v>779.3371732187552</v>
      </c>
      <c r="U72" s="272">
        <v>3653532.6680495245</v>
      </c>
      <c r="W72" s="488"/>
      <c r="X72" s="489"/>
      <c r="Y72" s="490"/>
    </row>
    <row r="73" spans="1:25" x14ac:dyDescent="0.25">
      <c r="A73" s="72">
        <v>176</v>
      </c>
      <c r="B73" s="20" t="s">
        <v>864</v>
      </c>
      <c r="C73" s="239">
        <v>4817</v>
      </c>
      <c r="D73" s="487">
        <v>20.75</v>
      </c>
      <c r="E73" s="15">
        <v>11089151.48</v>
      </c>
      <c r="F73" s="15">
        <v>53441693.879518069</v>
      </c>
      <c r="G73" s="165">
        <v>0</v>
      </c>
      <c r="I73" s="13">
        <v>10608176.235084338</v>
      </c>
      <c r="J73" s="15">
        <v>1615077.1578111318</v>
      </c>
      <c r="K73" s="18">
        <v>0</v>
      </c>
      <c r="L73" s="18">
        <v>12223253.392895469</v>
      </c>
      <c r="M73" s="18">
        <v>2537.5240591437555</v>
      </c>
      <c r="N73" s="61">
        <v>1243.2659408562445</v>
      </c>
      <c r="O73" s="264">
        <v>0</v>
      </c>
      <c r="P73" s="159">
        <v>0</v>
      </c>
      <c r="Q73" s="213">
        <v>994.6127526849956</v>
      </c>
      <c r="R73" s="309">
        <v>4791049.629683624</v>
      </c>
      <c r="T73" s="271">
        <v>896.52467782433632</v>
      </c>
      <c r="U73" s="272">
        <v>4513105.228167709</v>
      </c>
      <c r="W73" s="488"/>
      <c r="X73" s="489"/>
      <c r="Y73" s="490"/>
    </row>
    <row r="74" spans="1:25" x14ac:dyDescent="0.25">
      <c r="A74" s="72">
        <v>177</v>
      </c>
      <c r="B74" s="20" t="s">
        <v>865</v>
      </c>
      <c r="C74" s="239">
        <v>1904</v>
      </c>
      <c r="D74" s="487">
        <v>21</v>
      </c>
      <c r="E74" s="15">
        <v>5532346.3200000003</v>
      </c>
      <c r="F74" s="15">
        <v>26344506.285714287</v>
      </c>
      <c r="G74" s="165">
        <v>0</v>
      </c>
      <c r="I74" s="13">
        <v>5229384.4977142867</v>
      </c>
      <c r="J74" s="15">
        <v>1011168.4499885105</v>
      </c>
      <c r="K74" s="18">
        <v>0</v>
      </c>
      <c r="L74" s="18">
        <v>6240552.9477027971</v>
      </c>
      <c r="M74" s="18">
        <v>3277.6013380792001</v>
      </c>
      <c r="N74" s="61">
        <v>503.18866192079986</v>
      </c>
      <c r="O74" s="264">
        <v>0</v>
      </c>
      <c r="P74" s="159">
        <v>0</v>
      </c>
      <c r="Q74" s="213">
        <v>402.5509295366399</v>
      </c>
      <c r="R74" s="309">
        <v>766456.96983776242</v>
      </c>
      <c r="T74" s="271">
        <v>458.68404203698412</v>
      </c>
      <c r="U74" s="272">
        <v>911863.87556952448</v>
      </c>
      <c r="W74" s="488"/>
      <c r="X74" s="489"/>
      <c r="Y74" s="490"/>
    </row>
    <row r="75" spans="1:25" x14ac:dyDescent="0.25">
      <c r="A75" s="72">
        <v>178</v>
      </c>
      <c r="B75" s="20" t="s">
        <v>866</v>
      </c>
      <c r="C75" s="239">
        <v>6334</v>
      </c>
      <c r="D75" s="487">
        <v>20.75</v>
      </c>
      <c r="E75" s="15">
        <v>15827871</v>
      </c>
      <c r="F75" s="15">
        <v>76278896.385542169</v>
      </c>
      <c r="G75" s="165">
        <v>0</v>
      </c>
      <c r="I75" s="13">
        <v>15141360.932530122</v>
      </c>
      <c r="J75" s="15">
        <v>2386418.8044472975</v>
      </c>
      <c r="K75" s="18">
        <v>0</v>
      </c>
      <c r="L75" s="18">
        <v>17527779.736977421</v>
      </c>
      <c r="M75" s="18">
        <v>2767.2528792196749</v>
      </c>
      <c r="N75" s="61">
        <v>1013.537120780325</v>
      </c>
      <c r="O75" s="264">
        <v>0</v>
      </c>
      <c r="P75" s="159">
        <v>0</v>
      </c>
      <c r="Q75" s="213">
        <v>810.82969662426012</v>
      </c>
      <c r="R75" s="309">
        <v>5135795.2984180637</v>
      </c>
      <c r="T75" s="271">
        <v>778.77133245161349</v>
      </c>
      <c r="U75" s="272">
        <v>5099394.6848931648</v>
      </c>
      <c r="W75" s="488"/>
      <c r="X75" s="489"/>
      <c r="Y75" s="490"/>
    </row>
    <row r="76" spans="1:25" x14ac:dyDescent="0.25">
      <c r="A76" s="72">
        <v>179</v>
      </c>
      <c r="B76" s="20" t="s">
        <v>867</v>
      </c>
      <c r="C76" s="239">
        <v>140188</v>
      </c>
      <c r="D76" s="487">
        <v>20</v>
      </c>
      <c r="E76" s="15">
        <v>442535835.98000002</v>
      </c>
      <c r="F76" s="15">
        <v>2212679179.9000001</v>
      </c>
      <c r="G76" s="165">
        <v>0</v>
      </c>
      <c r="I76" s="13">
        <v>439216817.21015006</v>
      </c>
      <c r="J76" s="15">
        <v>25692458.576363184</v>
      </c>
      <c r="K76" s="18">
        <v>0</v>
      </c>
      <c r="L76" s="18">
        <v>464909275.78651327</v>
      </c>
      <c r="M76" s="18">
        <v>3316.32718768021</v>
      </c>
      <c r="N76" s="61">
        <v>464.46281231978992</v>
      </c>
      <c r="O76" s="264">
        <v>0</v>
      </c>
      <c r="P76" s="159">
        <v>0</v>
      </c>
      <c r="Q76" s="213">
        <v>371.57024985583195</v>
      </c>
      <c r="R76" s="309">
        <v>52089690.186789371</v>
      </c>
      <c r="T76" s="271">
        <v>330.17939868737994</v>
      </c>
      <c r="U76" s="272">
        <v>45356083.638888009</v>
      </c>
      <c r="W76" s="488"/>
      <c r="X76" s="489"/>
      <c r="Y76" s="490"/>
    </row>
    <row r="77" spans="1:25" x14ac:dyDescent="0.25">
      <c r="A77" s="72">
        <v>181</v>
      </c>
      <c r="B77" s="20" t="s">
        <v>868</v>
      </c>
      <c r="C77" s="239">
        <v>1867</v>
      </c>
      <c r="D77" s="487">
        <v>22.5</v>
      </c>
      <c r="E77" s="15">
        <v>5058243.38</v>
      </c>
      <c r="F77" s="15">
        <v>22481081.688888889</v>
      </c>
      <c r="G77" s="165">
        <v>0</v>
      </c>
      <c r="I77" s="13">
        <v>4462494.715244445</v>
      </c>
      <c r="J77" s="15">
        <v>270920.49627110496</v>
      </c>
      <c r="K77" s="18">
        <v>0</v>
      </c>
      <c r="L77" s="18">
        <v>4733415.2115155496</v>
      </c>
      <c r="M77" s="18">
        <v>2535.305415916202</v>
      </c>
      <c r="N77" s="61">
        <v>1245.4845840837979</v>
      </c>
      <c r="O77" s="264">
        <v>0</v>
      </c>
      <c r="P77" s="159">
        <v>0</v>
      </c>
      <c r="Q77" s="213">
        <v>996.38766726703841</v>
      </c>
      <c r="R77" s="309">
        <v>1860255.7747875608</v>
      </c>
      <c r="T77" s="271">
        <v>1012.7610500892985</v>
      </c>
      <c r="U77" s="272">
        <v>1972858.5255739535</v>
      </c>
      <c r="W77" s="488"/>
      <c r="X77" s="489"/>
      <c r="Y77" s="490"/>
    </row>
    <row r="78" spans="1:25" x14ac:dyDescent="0.25">
      <c r="A78" s="72">
        <v>182</v>
      </c>
      <c r="B78" s="20" t="s">
        <v>73</v>
      </c>
      <c r="C78" s="239">
        <v>20877</v>
      </c>
      <c r="D78" s="487">
        <v>21</v>
      </c>
      <c r="E78" s="15">
        <v>69331925.629999995</v>
      </c>
      <c r="F78" s="15">
        <v>330152026.80952382</v>
      </c>
      <c r="G78" s="165">
        <v>0</v>
      </c>
      <c r="I78" s="13">
        <v>65535177.321690485</v>
      </c>
      <c r="J78" s="15">
        <v>8374799.1258448614</v>
      </c>
      <c r="K78" s="18">
        <v>0</v>
      </c>
      <c r="L78" s="18">
        <v>73909976.447535351</v>
      </c>
      <c r="M78" s="18">
        <v>3540.2584876914952</v>
      </c>
      <c r="N78" s="61">
        <v>240.53151230850472</v>
      </c>
      <c r="O78" s="264">
        <v>0</v>
      </c>
      <c r="P78" s="159">
        <v>0</v>
      </c>
      <c r="Q78" s="213">
        <v>192.4252098468038</v>
      </c>
      <c r="R78" s="309">
        <v>4017261.1059717229</v>
      </c>
      <c r="T78" s="271">
        <v>122.04515017679769</v>
      </c>
      <c r="U78" s="272">
        <v>2629096.6251085759</v>
      </c>
      <c r="W78" s="488"/>
      <c r="X78" s="489"/>
      <c r="Y78" s="490"/>
    </row>
    <row r="79" spans="1:25" x14ac:dyDescent="0.25">
      <c r="A79" s="72">
        <v>186</v>
      </c>
      <c r="B79" s="20" t="s">
        <v>869</v>
      </c>
      <c r="C79" s="239">
        <v>42572</v>
      </c>
      <c r="D79" s="487">
        <v>19.75</v>
      </c>
      <c r="E79" s="15">
        <v>169983152.11000001</v>
      </c>
      <c r="F79" s="15">
        <v>860674187.89873433</v>
      </c>
      <c r="G79" s="165">
        <v>0</v>
      </c>
      <c r="I79" s="13">
        <v>170843826.29789877</v>
      </c>
      <c r="J79" s="15">
        <v>5091862.3500636192</v>
      </c>
      <c r="K79" s="18">
        <v>0</v>
      </c>
      <c r="L79" s="18">
        <v>175935688.64796239</v>
      </c>
      <c r="M79" s="18">
        <v>4132.6620466025179</v>
      </c>
      <c r="N79" s="61">
        <v>-351.87204660251791</v>
      </c>
      <c r="O79" s="264">
        <v>5.8632676055443946</v>
      </c>
      <c r="P79" s="159">
        <v>0.35863267605544391</v>
      </c>
      <c r="Q79" s="213">
        <v>-126.19281370216687</v>
      </c>
      <c r="R79" s="309">
        <v>-5372280.4649286484</v>
      </c>
      <c r="T79" s="271">
        <v>-132.67960070493709</v>
      </c>
      <c r="U79" s="272">
        <v>-5426595.6688319268</v>
      </c>
      <c r="W79" s="488"/>
      <c r="X79" s="489"/>
      <c r="Y79" s="490"/>
    </row>
    <row r="80" spans="1:25" x14ac:dyDescent="0.25">
      <c r="A80" s="72">
        <v>202</v>
      </c>
      <c r="B80" s="20" t="s">
        <v>870</v>
      </c>
      <c r="C80" s="239">
        <v>33099</v>
      </c>
      <c r="D80" s="487">
        <v>19.75</v>
      </c>
      <c r="E80" s="15">
        <v>129221922.66</v>
      </c>
      <c r="F80" s="15">
        <v>654288216</v>
      </c>
      <c r="G80" s="165">
        <v>0</v>
      </c>
      <c r="I80" s="13">
        <v>129876210.876</v>
      </c>
      <c r="J80" s="15">
        <v>5011249.5706680464</v>
      </c>
      <c r="K80" s="18">
        <v>0</v>
      </c>
      <c r="L80" s="18">
        <v>134887460.44666806</v>
      </c>
      <c r="M80" s="18">
        <v>4075.2729824667831</v>
      </c>
      <c r="N80" s="61">
        <v>-294.48298246678314</v>
      </c>
      <c r="O80" s="264">
        <v>5.6852212169289569</v>
      </c>
      <c r="P80" s="159">
        <v>0.35685221216928953</v>
      </c>
      <c r="Q80" s="213">
        <v>-105.08690373948167</v>
      </c>
      <c r="R80" s="309">
        <v>-3478271.4268731037</v>
      </c>
      <c r="T80" s="271">
        <v>-102.47449842249212</v>
      </c>
      <c r="U80" s="272">
        <v>-3339643.9035890182</v>
      </c>
      <c r="W80" s="488"/>
      <c r="X80" s="489"/>
      <c r="Y80" s="490"/>
    </row>
    <row r="81" spans="1:25" x14ac:dyDescent="0.25">
      <c r="A81" s="72">
        <v>204</v>
      </c>
      <c r="B81" s="20" t="s">
        <v>871</v>
      </c>
      <c r="C81" s="239">
        <v>3048</v>
      </c>
      <c r="D81" s="487">
        <v>21.75</v>
      </c>
      <c r="E81" s="15">
        <v>7196678.4500000002</v>
      </c>
      <c r="F81" s="15">
        <v>33088176.781609196</v>
      </c>
      <c r="G81" s="165">
        <v>0</v>
      </c>
      <c r="I81" s="13">
        <v>6568003.0911494261</v>
      </c>
      <c r="J81" s="15">
        <v>974444.52472647699</v>
      </c>
      <c r="K81" s="18">
        <v>0</v>
      </c>
      <c r="L81" s="18">
        <v>7542447.6158759035</v>
      </c>
      <c r="M81" s="18">
        <v>2474.5563044212281</v>
      </c>
      <c r="N81" s="61">
        <v>1306.2336955787719</v>
      </c>
      <c r="O81" s="264">
        <v>0</v>
      </c>
      <c r="P81" s="159">
        <v>0</v>
      </c>
      <c r="Q81" s="213">
        <v>1044.9869564630176</v>
      </c>
      <c r="R81" s="309">
        <v>3185120.2432992775</v>
      </c>
      <c r="T81" s="271">
        <v>1077.6092165115476</v>
      </c>
      <c r="U81" s="272">
        <v>3441883.8375378833</v>
      </c>
      <c r="W81" s="488"/>
      <c r="X81" s="489"/>
      <c r="Y81" s="490"/>
    </row>
    <row r="82" spans="1:25" x14ac:dyDescent="0.25">
      <c r="A82" s="72">
        <v>205</v>
      </c>
      <c r="B82" s="20" t="s">
        <v>872</v>
      </c>
      <c r="C82" s="239">
        <v>37239</v>
      </c>
      <c r="D82" s="487">
        <v>21</v>
      </c>
      <c r="E82" s="15">
        <v>121631892.44</v>
      </c>
      <c r="F82" s="15">
        <v>579199487.80952382</v>
      </c>
      <c r="G82" s="165">
        <v>0</v>
      </c>
      <c r="I82" s="13">
        <v>114971098.33019048</v>
      </c>
      <c r="J82" s="15">
        <v>5363107.9298357777</v>
      </c>
      <c r="K82" s="18">
        <v>0</v>
      </c>
      <c r="L82" s="18">
        <v>120334206.26002626</v>
      </c>
      <c r="M82" s="18">
        <v>3231.402729934377</v>
      </c>
      <c r="N82" s="61">
        <v>549.38727006562294</v>
      </c>
      <c r="O82" s="264">
        <v>0</v>
      </c>
      <c r="P82" s="159">
        <v>0</v>
      </c>
      <c r="Q82" s="213">
        <v>439.50981605249837</v>
      </c>
      <c r="R82" s="309">
        <v>16366906.039978987</v>
      </c>
      <c r="T82" s="271">
        <v>408.01445612116515</v>
      </c>
      <c r="U82" s="272">
        <v>15350319.868190475</v>
      </c>
      <c r="W82" s="488"/>
      <c r="X82" s="489"/>
      <c r="Y82" s="490"/>
    </row>
    <row r="83" spans="1:25" x14ac:dyDescent="0.25">
      <c r="A83" s="72">
        <v>208</v>
      </c>
      <c r="B83" s="20" t="s">
        <v>873</v>
      </c>
      <c r="C83" s="239">
        <v>12516</v>
      </c>
      <c r="D83" s="487">
        <v>20</v>
      </c>
      <c r="E83" s="15">
        <v>32572369.780000001</v>
      </c>
      <c r="F83" s="15">
        <v>162861848.90000001</v>
      </c>
      <c r="G83" s="165">
        <v>0</v>
      </c>
      <c r="I83" s="13">
        <v>32328077.006650005</v>
      </c>
      <c r="J83" s="15">
        <v>2060177.1357979779</v>
      </c>
      <c r="K83" s="18">
        <v>0</v>
      </c>
      <c r="L83" s="18">
        <v>34388254.142447986</v>
      </c>
      <c r="M83" s="18">
        <v>2747.5434757468829</v>
      </c>
      <c r="N83" s="61">
        <v>1033.2465242531171</v>
      </c>
      <c r="O83" s="264">
        <v>0</v>
      </c>
      <c r="P83" s="159">
        <v>0</v>
      </c>
      <c r="Q83" s="213">
        <v>826.59721940249369</v>
      </c>
      <c r="R83" s="309">
        <v>10345690.798041612</v>
      </c>
      <c r="T83" s="271">
        <v>732.56704121131452</v>
      </c>
      <c r="U83" s="272">
        <v>9245728.6271280013</v>
      </c>
      <c r="W83" s="488"/>
      <c r="X83" s="489"/>
      <c r="Y83" s="490"/>
    </row>
    <row r="84" spans="1:25" x14ac:dyDescent="0.25">
      <c r="A84" s="72">
        <v>211</v>
      </c>
      <c r="B84" s="20" t="s">
        <v>874</v>
      </c>
      <c r="C84" s="239">
        <v>31437</v>
      </c>
      <c r="D84" s="487">
        <v>21</v>
      </c>
      <c r="E84" s="15">
        <v>117139309.88</v>
      </c>
      <c r="F84" s="15">
        <v>557806237.52380955</v>
      </c>
      <c r="G84" s="165">
        <v>0</v>
      </c>
      <c r="I84" s="13">
        <v>110724538.1484762</v>
      </c>
      <c r="J84" s="15">
        <v>4020631.8190777185</v>
      </c>
      <c r="K84" s="18">
        <v>0</v>
      </c>
      <c r="L84" s="18">
        <v>114745169.96755391</v>
      </c>
      <c r="M84" s="18">
        <v>3650.0038161260272</v>
      </c>
      <c r="N84" s="61">
        <v>130.78618387397273</v>
      </c>
      <c r="O84" s="264">
        <v>0</v>
      </c>
      <c r="P84" s="159">
        <v>0</v>
      </c>
      <c r="Q84" s="213">
        <v>104.62894709917819</v>
      </c>
      <c r="R84" s="309">
        <v>3289220.2099568648</v>
      </c>
      <c r="T84" s="271">
        <v>59.596075883045344</v>
      </c>
      <c r="U84" s="272">
        <v>1824057.0945523689</v>
      </c>
      <c r="W84" s="488"/>
      <c r="X84" s="489"/>
      <c r="Y84" s="490"/>
    </row>
    <row r="85" spans="1:25" x14ac:dyDescent="0.25">
      <c r="A85" s="72">
        <v>213</v>
      </c>
      <c r="B85" s="20" t="s">
        <v>875</v>
      </c>
      <c r="C85" s="239">
        <v>5549</v>
      </c>
      <c r="D85" s="487">
        <v>20.75</v>
      </c>
      <c r="E85" s="15">
        <v>13989983.99</v>
      </c>
      <c r="F85" s="15">
        <v>67421609.590361446</v>
      </c>
      <c r="G85" s="165">
        <v>0</v>
      </c>
      <c r="I85" s="13">
        <v>13383189.503686748</v>
      </c>
      <c r="J85" s="15">
        <v>2542448.9277729276</v>
      </c>
      <c r="K85" s="18">
        <v>0</v>
      </c>
      <c r="L85" s="18">
        <v>15925638.431459676</v>
      </c>
      <c r="M85" s="18">
        <v>2870.0015194556995</v>
      </c>
      <c r="N85" s="61">
        <v>910.78848054430046</v>
      </c>
      <c r="O85" s="264">
        <v>0</v>
      </c>
      <c r="P85" s="159">
        <v>0</v>
      </c>
      <c r="Q85" s="213">
        <v>728.63078443544043</v>
      </c>
      <c r="R85" s="309">
        <v>4043172.2228322588</v>
      </c>
      <c r="T85" s="271">
        <v>679.19373064036995</v>
      </c>
      <c r="U85" s="272">
        <v>3822502.3160440023</v>
      </c>
      <c r="W85" s="488"/>
      <c r="X85" s="489"/>
      <c r="Y85" s="490"/>
    </row>
    <row r="86" spans="1:25" x14ac:dyDescent="0.25">
      <c r="A86" s="72">
        <v>214</v>
      </c>
      <c r="B86" s="20" t="s">
        <v>876</v>
      </c>
      <c r="C86" s="239">
        <v>11585</v>
      </c>
      <c r="D86" s="487">
        <v>21.5</v>
      </c>
      <c r="E86" s="15">
        <v>33906605.109999999</v>
      </c>
      <c r="F86" s="15">
        <v>157705140.04651162</v>
      </c>
      <c r="G86" s="165">
        <v>0</v>
      </c>
      <c r="I86" s="13">
        <v>31304470.299232557</v>
      </c>
      <c r="J86" s="15">
        <v>2527240.6254473729</v>
      </c>
      <c r="K86" s="18">
        <v>0</v>
      </c>
      <c r="L86" s="18">
        <v>33831710.924679928</v>
      </c>
      <c r="M86" s="18">
        <v>2920.3030578057769</v>
      </c>
      <c r="N86" s="61">
        <v>860.48694219422305</v>
      </c>
      <c r="O86" s="264">
        <v>0</v>
      </c>
      <c r="P86" s="159">
        <v>0</v>
      </c>
      <c r="Q86" s="213">
        <v>688.38955375537853</v>
      </c>
      <c r="R86" s="309">
        <v>7974992.9802560601</v>
      </c>
      <c r="T86" s="271">
        <v>630.13780186797419</v>
      </c>
      <c r="U86" s="272">
        <v>7416091.7901841886</v>
      </c>
      <c r="W86" s="488"/>
      <c r="X86" s="489"/>
      <c r="Y86" s="490"/>
    </row>
    <row r="87" spans="1:25" x14ac:dyDescent="0.25">
      <c r="A87" s="72">
        <v>216</v>
      </c>
      <c r="B87" s="20" t="s">
        <v>877</v>
      </c>
      <c r="C87" s="239">
        <v>1408</v>
      </c>
      <c r="D87" s="487">
        <v>21</v>
      </c>
      <c r="E87" s="15">
        <v>3210551.73</v>
      </c>
      <c r="F87" s="15">
        <v>15288341.571428571</v>
      </c>
      <c r="G87" s="165">
        <v>0</v>
      </c>
      <c r="I87" s="13">
        <v>3034735.8019285714</v>
      </c>
      <c r="J87" s="15">
        <v>576590.9989847393</v>
      </c>
      <c r="K87" s="18">
        <v>0</v>
      </c>
      <c r="L87" s="18">
        <v>3611326.8009133106</v>
      </c>
      <c r="M87" s="18">
        <v>2564.8627847395674</v>
      </c>
      <c r="N87" s="61">
        <v>1215.9272152604326</v>
      </c>
      <c r="O87" s="264">
        <v>0</v>
      </c>
      <c r="P87" s="159">
        <v>0</v>
      </c>
      <c r="Q87" s="213">
        <v>972.74177220834611</v>
      </c>
      <c r="R87" s="309">
        <v>1369620.4152693513</v>
      </c>
      <c r="T87" s="271">
        <v>986.26732202201822</v>
      </c>
      <c r="U87" s="272">
        <v>1441922.8247961907</v>
      </c>
      <c r="W87" s="488"/>
      <c r="X87" s="489"/>
      <c r="Y87" s="490"/>
    </row>
    <row r="88" spans="1:25" x14ac:dyDescent="0.25">
      <c r="A88" s="72">
        <v>217</v>
      </c>
      <c r="B88" s="20" t="s">
        <v>878</v>
      </c>
      <c r="C88" s="239">
        <v>5520</v>
      </c>
      <c r="D88" s="487">
        <v>21.5</v>
      </c>
      <c r="E88" s="15">
        <v>15574000.51</v>
      </c>
      <c r="F88" s="15">
        <v>72437211.674418598</v>
      </c>
      <c r="G88" s="165">
        <v>0</v>
      </c>
      <c r="I88" s="13">
        <v>14378786.517372092</v>
      </c>
      <c r="J88" s="15">
        <v>1043073.4687181835</v>
      </c>
      <c r="K88" s="18">
        <v>0</v>
      </c>
      <c r="L88" s="18">
        <v>15421859.986090276</v>
      </c>
      <c r="M88" s="18">
        <v>2793.8152148714271</v>
      </c>
      <c r="N88" s="61">
        <v>986.97478512857288</v>
      </c>
      <c r="O88" s="264">
        <v>0</v>
      </c>
      <c r="P88" s="159">
        <v>0</v>
      </c>
      <c r="Q88" s="213">
        <v>789.5798281028583</v>
      </c>
      <c r="R88" s="309">
        <v>4358480.651127778</v>
      </c>
      <c r="T88" s="271">
        <v>710.45104500475543</v>
      </c>
      <c r="U88" s="272">
        <v>3971421.3415765828</v>
      </c>
      <c r="W88" s="488"/>
      <c r="X88" s="489"/>
      <c r="Y88" s="490"/>
    </row>
    <row r="89" spans="1:25" x14ac:dyDescent="0.25">
      <c r="A89" s="72">
        <v>218</v>
      </c>
      <c r="B89" s="20" t="s">
        <v>879</v>
      </c>
      <c r="C89" s="239">
        <v>1329</v>
      </c>
      <c r="D89" s="487">
        <v>22</v>
      </c>
      <c r="E89" s="15">
        <v>3474343.77</v>
      </c>
      <c r="F89" s="15">
        <v>15792471.681818182</v>
      </c>
      <c r="G89" s="165">
        <v>0</v>
      </c>
      <c r="I89" s="13">
        <v>3134805.6288409093</v>
      </c>
      <c r="J89" s="15">
        <v>276378.6906640185</v>
      </c>
      <c r="K89" s="18">
        <v>0</v>
      </c>
      <c r="L89" s="18">
        <v>3411184.3195049278</v>
      </c>
      <c r="M89" s="18">
        <v>2566.7301124943024</v>
      </c>
      <c r="N89" s="61">
        <v>1214.0598875056976</v>
      </c>
      <c r="O89" s="264">
        <v>0</v>
      </c>
      <c r="P89" s="159">
        <v>0</v>
      </c>
      <c r="Q89" s="213">
        <v>971.24791000455809</v>
      </c>
      <c r="R89" s="309">
        <v>1290788.4723960578</v>
      </c>
      <c r="T89" s="271">
        <v>895.94910651437681</v>
      </c>
      <c r="U89" s="272">
        <v>1226554.3268181819</v>
      </c>
      <c r="W89" s="488"/>
      <c r="X89" s="489"/>
      <c r="Y89" s="490"/>
    </row>
    <row r="90" spans="1:25" x14ac:dyDescent="0.25">
      <c r="A90" s="72">
        <v>224</v>
      </c>
      <c r="B90" s="20" t="s">
        <v>880</v>
      </c>
      <c r="C90" s="239">
        <v>8900</v>
      </c>
      <c r="D90" s="487">
        <v>20.75</v>
      </c>
      <c r="E90" s="15">
        <v>27627686.34</v>
      </c>
      <c r="F90" s="15">
        <v>133145476.3373494</v>
      </c>
      <c r="G90" s="165">
        <v>0</v>
      </c>
      <c r="I90" s="13">
        <v>26429377.052963857</v>
      </c>
      <c r="J90" s="15">
        <v>1203512.7790416626</v>
      </c>
      <c r="K90" s="18">
        <v>0</v>
      </c>
      <c r="L90" s="18">
        <v>27632889.832005519</v>
      </c>
      <c r="M90" s="18">
        <v>3104.8190822478114</v>
      </c>
      <c r="N90" s="61">
        <v>675.9709177521886</v>
      </c>
      <c r="O90" s="264">
        <v>0</v>
      </c>
      <c r="P90" s="159">
        <v>0</v>
      </c>
      <c r="Q90" s="213">
        <v>540.77673420175086</v>
      </c>
      <c r="R90" s="309">
        <v>4812912.9343955824</v>
      </c>
      <c r="T90" s="271">
        <v>464.77989114526974</v>
      </c>
      <c r="U90" s="272">
        <v>4168610.8436819245</v>
      </c>
      <c r="W90" s="488"/>
      <c r="X90" s="489"/>
      <c r="Y90" s="490"/>
    </row>
    <row r="91" spans="1:25" x14ac:dyDescent="0.25">
      <c r="A91" s="72">
        <v>226</v>
      </c>
      <c r="B91" s="20" t="s">
        <v>881</v>
      </c>
      <c r="C91" s="239">
        <v>4146</v>
      </c>
      <c r="D91" s="487">
        <v>21</v>
      </c>
      <c r="E91" s="15">
        <v>9957482.4600000009</v>
      </c>
      <c r="F91" s="15">
        <v>47416583.142857149</v>
      </c>
      <c r="G91" s="165">
        <v>0</v>
      </c>
      <c r="I91" s="13">
        <v>9412191.7538571451</v>
      </c>
      <c r="J91" s="15">
        <v>1295141.8878115886</v>
      </c>
      <c r="K91" s="18">
        <v>0</v>
      </c>
      <c r="L91" s="18">
        <v>10707333.641668733</v>
      </c>
      <c r="M91" s="18">
        <v>2582.5696193122849</v>
      </c>
      <c r="N91" s="61">
        <v>1198.2203806877151</v>
      </c>
      <c r="O91" s="264">
        <v>0</v>
      </c>
      <c r="P91" s="159">
        <v>0</v>
      </c>
      <c r="Q91" s="213">
        <v>958.57630455017215</v>
      </c>
      <c r="R91" s="309">
        <v>3974257.3586650137</v>
      </c>
      <c r="T91" s="271">
        <v>915.47052582474214</v>
      </c>
      <c r="U91" s="272">
        <v>3907228.2042199993</v>
      </c>
      <c r="W91" s="488"/>
      <c r="X91" s="489"/>
      <c r="Y91" s="490"/>
    </row>
    <row r="92" spans="1:25" x14ac:dyDescent="0.25">
      <c r="A92" s="72">
        <v>230</v>
      </c>
      <c r="B92" s="20" t="s">
        <v>882</v>
      </c>
      <c r="C92" s="239">
        <v>2403</v>
      </c>
      <c r="D92" s="487">
        <v>20.5</v>
      </c>
      <c r="E92" s="15">
        <v>5377941.4000000004</v>
      </c>
      <c r="F92" s="15">
        <v>26233860.487804879</v>
      </c>
      <c r="G92" s="165">
        <v>0</v>
      </c>
      <c r="I92" s="13">
        <v>5207421.306829269</v>
      </c>
      <c r="J92" s="15">
        <v>601231.70143106964</v>
      </c>
      <c r="K92" s="18">
        <v>0</v>
      </c>
      <c r="L92" s="18">
        <v>5808653.0082603386</v>
      </c>
      <c r="M92" s="18">
        <v>2417.2505236206152</v>
      </c>
      <c r="N92" s="61">
        <v>1363.5394763793847</v>
      </c>
      <c r="O92" s="264">
        <v>0</v>
      </c>
      <c r="P92" s="159">
        <v>0</v>
      </c>
      <c r="Q92" s="213">
        <v>1090.8315811035079</v>
      </c>
      <c r="R92" s="309">
        <v>2621268.2893917295</v>
      </c>
      <c r="T92" s="271">
        <v>1005.245588480655</v>
      </c>
      <c r="U92" s="272">
        <v>2487982.8314896212</v>
      </c>
      <c r="W92" s="488"/>
      <c r="X92" s="489"/>
      <c r="Y92" s="490"/>
    </row>
    <row r="93" spans="1:25" x14ac:dyDescent="0.25">
      <c r="A93" s="72">
        <v>231</v>
      </c>
      <c r="B93" s="20" t="s">
        <v>883</v>
      </c>
      <c r="C93" s="239">
        <v>1274</v>
      </c>
      <c r="D93" s="487">
        <v>22</v>
      </c>
      <c r="E93" s="15">
        <v>4823203.63</v>
      </c>
      <c r="F93" s="15">
        <v>21923652.863636363</v>
      </c>
      <c r="G93" s="165">
        <v>0</v>
      </c>
      <c r="I93" s="13">
        <v>4351845.0934318183</v>
      </c>
      <c r="J93" s="15">
        <v>1064505.5619745846</v>
      </c>
      <c r="K93" s="18">
        <v>0</v>
      </c>
      <c r="L93" s="18">
        <v>5416350.6554064024</v>
      </c>
      <c r="M93" s="18">
        <v>4251.4526337569878</v>
      </c>
      <c r="N93" s="61">
        <v>-470.66263375698782</v>
      </c>
      <c r="O93" s="264">
        <v>6.1541415608433843</v>
      </c>
      <c r="P93" s="159">
        <v>0.36154141560843384</v>
      </c>
      <c r="Q93" s="213">
        <v>-170.1640348824952</v>
      </c>
      <c r="R93" s="309">
        <v>-216788.98044029888</v>
      </c>
      <c r="T93" s="271">
        <v>-182.98442749696312</v>
      </c>
      <c r="U93" s="272">
        <v>-235134.98933359762</v>
      </c>
      <c r="W93" s="488"/>
      <c r="X93" s="489"/>
      <c r="Y93" s="490"/>
    </row>
    <row r="94" spans="1:25" x14ac:dyDescent="0.25">
      <c r="A94" s="72">
        <v>232</v>
      </c>
      <c r="B94" s="20" t="s">
        <v>884</v>
      </c>
      <c r="C94" s="239">
        <v>13610</v>
      </c>
      <c r="D94" s="487">
        <v>22</v>
      </c>
      <c r="E94" s="15">
        <v>37672084.280000001</v>
      </c>
      <c r="F94" s="15">
        <v>171236746.72727272</v>
      </c>
      <c r="G94" s="165">
        <v>0</v>
      </c>
      <c r="I94" s="13">
        <v>33990494.225363635</v>
      </c>
      <c r="J94" s="15">
        <v>3850097.5873519611</v>
      </c>
      <c r="K94" s="18">
        <v>0</v>
      </c>
      <c r="L94" s="18">
        <v>37840591.812715597</v>
      </c>
      <c r="M94" s="18">
        <v>2780.3520802877001</v>
      </c>
      <c r="N94" s="61">
        <v>1000.4379197122998</v>
      </c>
      <c r="O94" s="264">
        <v>0</v>
      </c>
      <c r="P94" s="159">
        <v>0</v>
      </c>
      <c r="Q94" s="213">
        <v>800.35033576983994</v>
      </c>
      <c r="R94" s="309">
        <v>10892768.069827521</v>
      </c>
      <c r="T94" s="271">
        <v>752.5590622133991</v>
      </c>
      <c r="U94" s="272">
        <v>10441756.988210913</v>
      </c>
      <c r="W94" s="488"/>
      <c r="X94" s="489"/>
      <c r="Y94" s="490"/>
    </row>
    <row r="95" spans="1:25" x14ac:dyDescent="0.25">
      <c r="A95" s="72">
        <v>233</v>
      </c>
      <c r="B95" s="20" t="s">
        <v>885</v>
      </c>
      <c r="C95" s="239">
        <v>16278</v>
      </c>
      <c r="D95" s="487">
        <v>21.75</v>
      </c>
      <c r="E95" s="15">
        <v>46275597.530000001</v>
      </c>
      <c r="F95" s="15">
        <v>212761367.95402297</v>
      </c>
      <c r="G95" s="165">
        <v>0</v>
      </c>
      <c r="I95" s="13">
        <v>42233131.538873561</v>
      </c>
      <c r="J95" s="15">
        <v>3258390.8509410038</v>
      </c>
      <c r="K95" s="18">
        <v>0</v>
      </c>
      <c r="L95" s="18">
        <v>45491522.389814563</v>
      </c>
      <c r="M95" s="18">
        <v>2794.6628817922697</v>
      </c>
      <c r="N95" s="61">
        <v>986.12711820773029</v>
      </c>
      <c r="O95" s="264">
        <v>0</v>
      </c>
      <c r="P95" s="159">
        <v>0</v>
      </c>
      <c r="Q95" s="213">
        <v>788.90169456618423</v>
      </c>
      <c r="R95" s="309">
        <v>12841741.784148347</v>
      </c>
      <c r="T95" s="271">
        <v>720.24339353034634</v>
      </c>
      <c r="U95" s="272">
        <v>12088565.117013333</v>
      </c>
      <c r="W95" s="488"/>
      <c r="X95" s="489"/>
      <c r="Y95" s="490"/>
    </row>
    <row r="96" spans="1:25" x14ac:dyDescent="0.25">
      <c r="A96" s="72">
        <v>235</v>
      </c>
      <c r="B96" s="20" t="s">
        <v>886</v>
      </c>
      <c r="C96" s="239">
        <v>9624</v>
      </c>
      <c r="D96" s="487">
        <v>17</v>
      </c>
      <c r="E96" s="15">
        <v>61477924.68</v>
      </c>
      <c r="F96" s="15">
        <v>361634851.05882353</v>
      </c>
      <c r="G96" s="165">
        <v>0</v>
      </c>
      <c r="I96" s="13">
        <v>71784517.935176477</v>
      </c>
      <c r="J96" s="15">
        <v>1840467.155927208</v>
      </c>
      <c r="K96" s="18">
        <v>0</v>
      </c>
      <c r="L96" s="18">
        <v>73624985.091103688</v>
      </c>
      <c r="M96" s="18">
        <v>7650.1439205219958</v>
      </c>
      <c r="N96" s="61">
        <v>-3869.3539205219959</v>
      </c>
      <c r="O96" s="264">
        <v>8.2608428264853071</v>
      </c>
      <c r="P96" s="159">
        <v>0.38260842826485308</v>
      </c>
      <c r="Q96" s="213">
        <v>-1480.4474219313681</v>
      </c>
      <c r="R96" s="309">
        <v>-14247825.988667486</v>
      </c>
      <c r="T96" s="271">
        <v>-1509.2345253524288</v>
      </c>
      <c r="U96" s="272">
        <v>-14316598.707493139</v>
      </c>
      <c r="W96" s="488"/>
      <c r="X96" s="489"/>
      <c r="Y96" s="490"/>
    </row>
    <row r="97" spans="1:25" x14ac:dyDescent="0.25">
      <c r="A97" s="72">
        <v>236</v>
      </c>
      <c r="B97" s="20" t="s">
        <v>887</v>
      </c>
      <c r="C97" s="239">
        <v>4309</v>
      </c>
      <c r="D97" s="487">
        <v>21.5</v>
      </c>
      <c r="E97" s="15">
        <v>12129435.109999999</v>
      </c>
      <c r="F97" s="15">
        <v>56415977.255813956</v>
      </c>
      <c r="G97" s="165">
        <v>0</v>
      </c>
      <c r="I97" s="13">
        <v>11198571.48527907</v>
      </c>
      <c r="J97" s="15">
        <v>973493.24521318206</v>
      </c>
      <c r="K97" s="18">
        <v>0</v>
      </c>
      <c r="L97" s="18">
        <v>12172064.730492253</v>
      </c>
      <c r="M97" s="18">
        <v>2824.8003551850202</v>
      </c>
      <c r="N97" s="61">
        <v>955.98964481497978</v>
      </c>
      <c r="O97" s="264">
        <v>0</v>
      </c>
      <c r="P97" s="159">
        <v>0</v>
      </c>
      <c r="Q97" s="213">
        <v>764.79171585198389</v>
      </c>
      <c r="R97" s="309">
        <v>3295487.5036061988</v>
      </c>
      <c r="T97" s="271">
        <v>624.27789345045028</v>
      </c>
      <c r="U97" s="272">
        <v>2687516.3313041884</v>
      </c>
      <c r="W97" s="488"/>
      <c r="X97" s="489"/>
      <c r="Y97" s="490"/>
    </row>
    <row r="98" spans="1:25" x14ac:dyDescent="0.25">
      <c r="A98" s="72">
        <v>239</v>
      </c>
      <c r="B98" s="20" t="s">
        <v>888</v>
      </c>
      <c r="C98" s="239">
        <v>2309</v>
      </c>
      <c r="D98" s="487">
        <v>20.5</v>
      </c>
      <c r="E98" s="15">
        <v>5845802.7699999996</v>
      </c>
      <c r="F98" s="15">
        <v>28516111.073170733</v>
      </c>
      <c r="G98" s="165">
        <v>0</v>
      </c>
      <c r="I98" s="13">
        <v>5660448.0480243908</v>
      </c>
      <c r="J98" s="15">
        <v>612518.53420647024</v>
      </c>
      <c r="K98" s="18">
        <v>0</v>
      </c>
      <c r="L98" s="18">
        <v>6272966.5822308613</v>
      </c>
      <c r="M98" s="18">
        <v>2716.7460295499618</v>
      </c>
      <c r="N98" s="61">
        <v>1064.0439704500382</v>
      </c>
      <c r="O98" s="264">
        <v>0</v>
      </c>
      <c r="P98" s="159">
        <v>0</v>
      </c>
      <c r="Q98" s="213">
        <v>851.23517636003055</v>
      </c>
      <c r="R98" s="309">
        <v>1965502.0222153105</v>
      </c>
      <c r="T98" s="271">
        <v>691.46474225369457</v>
      </c>
      <c r="U98" s="272">
        <v>1644994.6218215395</v>
      </c>
      <c r="W98" s="488"/>
      <c r="X98" s="489"/>
      <c r="Y98" s="490"/>
    </row>
    <row r="99" spans="1:25" x14ac:dyDescent="0.25">
      <c r="A99" s="72">
        <v>240</v>
      </c>
      <c r="B99" s="20" t="s">
        <v>889</v>
      </c>
      <c r="C99" s="239">
        <v>21256</v>
      </c>
      <c r="D99" s="487">
        <v>21.75</v>
      </c>
      <c r="E99" s="15">
        <v>74320106.689999998</v>
      </c>
      <c r="F99" s="15">
        <v>341701639.954023</v>
      </c>
      <c r="G99" s="165">
        <v>0</v>
      </c>
      <c r="I99" s="13">
        <v>67827775.530873567</v>
      </c>
      <c r="J99" s="15">
        <v>7076501.7338055121</v>
      </c>
      <c r="K99" s="18">
        <v>0</v>
      </c>
      <c r="L99" s="18">
        <v>74904277.264679074</v>
      </c>
      <c r="M99" s="18">
        <v>3523.9121784286353</v>
      </c>
      <c r="N99" s="61">
        <v>256.87782157136462</v>
      </c>
      <c r="O99" s="264">
        <v>0</v>
      </c>
      <c r="P99" s="159">
        <v>0</v>
      </c>
      <c r="Q99" s="213">
        <v>205.50225725709171</v>
      </c>
      <c r="R99" s="309">
        <v>4368155.9802567419</v>
      </c>
      <c r="T99" s="271">
        <v>205.91116614983002</v>
      </c>
      <c r="U99" s="272">
        <v>4480215.1530880015</v>
      </c>
      <c r="W99" s="488"/>
      <c r="X99" s="489"/>
      <c r="Y99" s="490"/>
    </row>
    <row r="100" spans="1:25" x14ac:dyDescent="0.25">
      <c r="A100" s="72">
        <v>241</v>
      </c>
      <c r="B100" s="20" t="s">
        <v>890</v>
      </c>
      <c r="C100" s="239">
        <v>8296</v>
      </c>
      <c r="D100" s="487">
        <v>21.25</v>
      </c>
      <c r="E100" s="15">
        <v>30597285.879999999</v>
      </c>
      <c r="F100" s="15">
        <v>143987227.67058823</v>
      </c>
      <c r="G100" s="165">
        <v>0</v>
      </c>
      <c r="I100" s="13">
        <v>28581464.692611765</v>
      </c>
      <c r="J100" s="15">
        <v>1059740.6823655418</v>
      </c>
      <c r="K100" s="18">
        <v>0</v>
      </c>
      <c r="L100" s="18">
        <v>29641205.374977306</v>
      </c>
      <c r="M100" s="18">
        <v>3572.9514675719993</v>
      </c>
      <c r="N100" s="61">
        <v>207.83853242800069</v>
      </c>
      <c r="O100" s="264">
        <v>0</v>
      </c>
      <c r="P100" s="159">
        <v>0</v>
      </c>
      <c r="Q100" s="213">
        <v>166.27082594240056</v>
      </c>
      <c r="R100" s="309">
        <v>1379382.7720181551</v>
      </c>
      <c r="T100" s="271">
        <v>217.66820086195949</v>
      </c>
      <c r="U100" s="272">
        <v>1825800.8688301162</v>
      </c>
      <c r="W100" s="488"/>
      <c r="X100" s="489"/>
      <c r="Y100" s="490"/>
    </row>
    <row r="101" spans="1:25" x14ac:dyDescent="0.25">
      <c r="A101" s="72">
        <v>244</v>
      </c>
      <c r="B101" s="20" t="s">
        <v>891</v>
      </c>
      <c r="C101" s="239">
        <v>17535</v>
      </c>
      <c r="D101" s="487">
        <v>20.5</v>
      </c>
      <c r="E101" s="15">
        <v>61577193.100000001</v>
      </c>
      <c r="F101" s="15">
        <v>300376551.70731705</v>
      </c>
      <c r="G101" s="165">
        <v>0</v>
      </c>
      <c r="I101" s="13">
        <v>59624745.513902441</v>
      </c>
      <c r="J101" s="15">
        <v>3728265.215740751</v>
      </c>
      <c r="K101" s="18">
        <v>0</v>
      </c>
      <c r="L101" s="18">
        <v>63353010.729643188</v>
      </c>
      <c r="M101" s="18">
        <v>3612.9461493951062</v>
      </c>
      <c r="N101" s="61">
        <v>167.84385060489376</v>
      </c>
      <c r="O101" s="264">
        <v>0</v>
      </c>
      <c r="P101" s="159">
        <v>0</v>
      </c>
      <c r="Q101" s="213">
        <v>134.27508048391502</v>
      </c>
      <c r="R101" s="309">
        <v>2354513.5362854498</v>
      </c>
      <c r="T101" s="271">
        <v>153.48706016115358</v>
      </c>
      <c r="U101" s="272">
        <v>2619410.1687102471</v>
      </c>
      <c r="W101" s="488"/>
      <c r="X101" s="489"/>
      <c r="Y101" s="490"/>
    </row>
    <row r="102" spans="1:25" x14ac:dyDescent="0.25">
      <c r="A102" s="72">
        <v>245</v>
      </c>
      <c r="B102" s="20" t="s">
        <v>892</v>
      </c>
      <c r="C102" s="239">
        <v>35554</v>
      </c>
      <c r="D102" s="487">
        <v>19.25</v>
      </c>
      <c r="E102" s="15">
        <v>135097615.05000001</v>
      </c>
      <c r="F102" s="15">
        <v>701805792.46753252</v>
      </c>
      <c r="G102" s="165">
        <v>0</v>
      </c>
      <c r="I102" s="13">
        <v>139308449.80480522</v>
      </c>
      <c r="J102" s="15">
        <v>9154031.46916884</v>
      </c>
      <c r="K102" s="18">
        <v>0</v>
      </c>
      <c r="L102" s="18">
        <v>148462481.27397406</v>
      </c>
      <c r="M102" s="18">
        <v>4175.6899722668068</v>
      </c>
      <c r="N102" s="61">
        <v>-394.8999722668068</v>
      </c>
      <c r="O102" s="264">
        <v>5.978632498064206</v>
      </c>
      <c r="P102" s="159">
        <v>0.35978632498064206</v>
      </c>
      <c r="Q102" s="213">
        <v>-142.0796097568319</v>
      </c>
      <c r="R102" s="309">
        <v>-5051498.4452944016</v>
      </c>
      <c r="T102" s="271">
        <v>-190.02937556602868</v>
      </c>
      <c r="U102" s="272">
        <v>-6706706.7518518502</v>
      </c>
      <c r="W102" s="488"/>
      <c r="X102" s="489"/>
      <c r="Y102" s="490"/>
    </row>
    <row r="103" spans="1:25" x14ac:dyDescent="0.25">
      <c r="A103" s="72">
        <v>249</v>
      </c>
      <c r="B103" s="20" t="s">
        <v>893</v>
      </c>
      <c r="C103" s="239">
        <v>9919</v>
      </c>
      <c r="D103" s="487">
        <v>21.5</v>
      </c>
      <c r="E103" s="15">
        <v>29341434.489999998</v>
      </c>
      <c r="F103" s="15">
        <v>136471788.3255814</v>
      </c>
      <c r="G103" s="165">
        <v>0</v>
      </c>
      <c r="I103" s="13">
        <v>27089649.98262791</v>
      </c>
      <c r="J103" s="15">
        <v>2456955.4704480269</v>
      </c>
      <c r="K103" s="18">
        <v>0</v>
      </c>
      <c r="L103" s="18">
        <v>29546605.453075938</v>
      </c>
      <c r="M103" s="18">
        <v>2978.7887340534267</v>
      </c>
      <c r="N103" s="61">
        <v>802.00126594657331</v>
      </c>
      <c r="O103" s="264">
        <v>0</v>
      </c>
      <c r="P103" s="159">
        <v>0</v>
      </c>
      <c r="Q103" s="213">
        <v>641.60101275725867</v>
      </c>
      <c r="R103" s="309">
        <v>6364040.4455392491</v>
      </c>
      <c r="T103" s="271">
        <v>568.74844893516604</v>
      </c>
      <c r="U103" s="272">
        <v>5754028.0578770749</v>
      </c>
      <c r="W103" s="488"/>
      <c r="X103" s="489"/>
      <c r="Y103" s="490"/>
    </row>
    <row r="104" spans="1:25" x14ac:dyDescent="0.25">
      <c r="A104" s="72">
        <v>250</v>
      </c>
      <c r="B104" s="20" t="s">
        <v>894</v>
      </c>
      <c r="C104" s="239">
        <v>1967</v>
      </c>
      <c r="D104" s="487">
        <v>21.5</v>
      </c>
      <c r="E104" s="15">
        <v>4610188.1500000004</v>
      </c>
      <c r="F104" s="15">
        <v>21442735.58139535</v>
      </c>
      <c r="G104" s="165">
        <v>0</v>
      </c>
      <c r="I104" s="13">
        <v>4256383.012906977</v>
      </c>
      <c r="J104" s="15">
        <v>656068.29102949402</v>
      </c>
      <c r="K104" s="18">
        <v>0</v>
      </c>
      <c r="L104" s="18">
        <v>4912451.3039364712</v>
      </c>
      <c r="M104" s="18">
        <v>2497.433301442029</v>
      </c>
      <c r="N104" s="61">
        <v>1283.356698557971</v>
      </c>
      <c r="O104" s="264">
        <v>0</v>
      </c>
      <c r="P104" s="159">
        <v>0</v>
      </c>
      <c r="Q104" s="213">
        <v>1026.6853588463769</v>
      </c>
      <c r="R104" s="309">
        <v>2019490.1008508233</v>
      </c>
      <c r="T104" s="271">
        <v>959.28489369696695</v>
      </c>
      <c r="U104" s="272">
        <v>1955022.6133544187</v>
      </c>
      <c r="W104" s="488"/>
      <c r="X104" s="489"/>
      <c r="Y104" s="490"/>
    </row>
    <row r="105" spans="1:25" x14ac:dyDescent="0.25">
      <c r="A105" s="72">
        <v>256</v>
      </c>
      <c r="B105" s="20" t="s">
        <v>895</v>
      </c>
      <c r="C105" s="239">
        <v>1656</v>
      </c>
      <c r="D105" s="487">
        <v>20.5</v>
      </c>
      <c r="E105" s="15">
        <v>3536652.07</v>
      </c>
      <c r="F105" s="15">
        <v>17251961.31707317</v>
      </c>
      <c r="G105" s="165">
        <v>0</v>
      </c>
      <c r="I105" s="13">
        <v>3424514.3214390245</v>
      </c>
      <c r="J105" s="15">
        <v>568169.62145969772</v>
      </c>
      <c r="K105" s="18">
        <v>0</v>
      </c>
      <c r="L105" s="18">
        <v>3992683.9428987224</v>
      </c>
      <c r="M105" s="18">
        <v>2411.0410283204847</v>
      </c>
      <c r="N105" s="61">
        <v>1369.7489716795153</v>
      </c>
      <c r="O105" s="264">
        <v>0</v>
      </c>
      <c r="P105" s="159">
        <v>0</v>
      </c>
      <c r="Q105" s="213">
        <v>1095.7991773436122</v>
      </c>
      <c r="R105" s="309">
        <v>1814643.4376810219</v>
      </c>
      <c r="T105" s="271">
        <v>1005.5428687242995</v>
      </c>
      <c r="U105" s="272">
        <v>1754672.3059239027</v>
      </c>
      <c r="W105" s="488"/>
      <c r="X105" s="489"/>
      <c r="Y105" s="490"/>
    </row>
    <row r="106" spans="1:25" x14ac:dyDescent="0.25">
      <c r="A106" s="72">
        <v>257</v>
      </c>
      <c r="B106" s="20" t="s">
        <v>896</v>
      </c>
      <c r="C106" s="239">
        <v>39170</v>
      </c>
      <c r="D106" s="487">
        <v>19.5</v>
      </c>
      <c r="E106" s="15">
        <v>169644060.30000001</v>
      </c>
      <c r="F106" s="15">
        <v>869969540.00000012</v>
      </c>
      <c r="G106" s="165">
        <v>0</v>
      </c>
      <c r="I106" s="13">
        <v>172688953.69000003</v>
      </c>
      <c r="J106" s="15">
        <v>6520310.6003750172</v>
      </c>
      <c r="K106" s="18">
        <v>0</v>
      </c>
      <c r="L106" s="18">
        <v>179209264.29037505</v>
      </c>
      <c r="M106" s="18">
        <v>4575.1663081535626</v>
      </c>
      <c r="N106" s="61">
        <v>-794.3763081535626</v>
      </c>
      <c r="O106" s="264">
        <v>6.6775572887131727</v>
      </c>
      <c r="P106" s="159">
        <v>0.3667755728871317</v>
      </c>
      <c r="Q106" s="213">
        <v>-291.3578255109876</v>
      </c>
      <c r="R106" s="309">
        <v>-11412486.025265384</v>
      </c>
      <c r="T106" s="271">
        <v>-318.80701924060787</v>
      </c>
      <c r="U106" s="272">
        <v>-12321572.486630253</v>
      </c>
      <c r="W106" s="488"/>
      <c r="X106" s="489"/>
      <c r="Y106" s="490"/>
    </row>
    <row r="107" spans="1:25" x14ac:dyDescent="0.25">
      <c r="A107" s="72">
        <v>260</v>
      </c>
      <c r="B107" s="20" t="s">
        <v>897</v>
      </c>
      <c r="C107" s="239">
        <v>10486</v>
      </c>
      <c r="D107" s="487">
        <v>21.5</v>
      </c>
      <c r="E107" s="15">
        <v>27712237.219999999</v>
      </c>
      <c r="F107" s="15">
        <v>128894126.60465117</v>
      </c>
      <c r="G107" s="165">
        <v>0</v>
      </c>
      <c r="I107" s="13">
        <v>25585484.131023258</v>
      </c>
      <c r="J107" s="15">
        <v>2106107.2119148811</v>
      </c>
      <c r="K107" s="18">
        <v>0</v>
      </c>
      <c r="L107" s="18">
        <v>27691591.34293814</v>
      </c>
      <c r="M107" s="18">
        <v>2640.8155009477532</v>
      </c>
      <c r="N107" s="61">
        <v>1139.9744990522468</v>
      </c>
      <c r="O107" s="264">
        <v>0</v>
      </c>
      <c r="P107" s="159">
        <v>0</v>
      </c>
      <c r="Q107" s="213">
        <v>911.97959924179747</v>
      </c>
      <c r="R107" s="309">
        <v>9563018.077649489</v>
      </c>
      <c r="T107" s="271">
        <v>826.46312829730095</v>
      </c>
      <c r="U107" s="272">
        <v>8952248.6057163645</v>
      </c>
      <c r="W107" s="488"/>
      <c r="X107" s="489"/>
      <c r="Y107" s="490"/>
    </row>
    <row r="108" spans="1:25" x14ac:dyDescent="0.25">
      <c r="A108" s="72">
        <v>261</v>
      </c>
      <c r="B108" s="20" t="s">
        <v>898</v>
      </c>
      <c r="C108" s="239">
        <v>6421</v>
      </c>
      <c r="D108" s="487">
        <v>20.25</v>
      </c>
      <c r="E108" s="15">
        <v>20170199.899999999</v>
      </c>
      <c r="F108" s="15">
        <v>99605925.432098746</v>
      </c>
      <c r="G108" s="165">
        <v>0</v>
      </c>
      <c r="I108" s="13">
        <v>19771776.198271602</v>
      </c>
      <c r="J108" s="15">
        <v>2115726.7701488566</v>
      </c>
      <c r="K108" s="18">
        <v>0</v>
      </c>
      <c r="L108" s="18">
        <v>21887502.968420461</v>
      </c>
      <c r="M108" s="18">
        <v>3408.7374191590811</v>
      </c>
      <c r="N108" s="61">
        <v>372.05258084091884</v>
      </c>
      <c r="O108" s="264">
        <v>0</v>
      </c>
      <c r="P108" s="159">
        <v>0</v>
      </c>
      <c r="Q108" s="213">
        <v>297.6420646727351</v>
      </c>
      <c r="R108" s="309">
        <v>1911159.6972636322</v>
      </c>
      <c r="T108" s="271">
        <v>158.30594301899546</v>
      </c>
      <c r="U108" s="272">
        <v>1015690.9304098749</v>
      </c>
      <c r="W108" s="488"/>
      <c r="X108" s="489"/>
      <c r="Y108" s="490"/>
    </row>
    <row r="109" spans="1:25" x14ac:dyDescent="0.25">
      <c r="A109" s="72">
        <v>263</v>
      </c>
      <c r="B109" s="20" t="s">
        <v>899</v>
      </c>
      <c r="C109" s="239">
        <v>8283</v>
      </c>
      <c r="D109" s="487">
        <v>20.75</v>
      </c>
      <c r="E109" s="15">
        <v>19982458.210000001</v>
      </c>
      <c r="F109" s="15">
        <v>96301003.421686754</v>
      </c>
      <c r="G109" s="165">
        <v>0</v>
      </c>
      <c r="I109" s="13">
        <v>19115749.179204822</v>
      </c>
      <c r="J109" s="15">
        <v>1788698.2998551815</v>
      </c>
      <c r="K109" s="18">
        <v>0</v>
      </c>
      <c r="L109" s="18">
        <v>20904447.479060002</v>
      </c>
      <c r="M109" s="18">
        <v>2523.7773124544251</v>
      </c>
      <c r="N109" s="61">
        <v>1257.0126875455749</v>
      </c>
      <c r="O109" s="264">
        <v>0</v>
      </c>
      <c r="P109" s="159">
        <v>0</v>
      </c>
      <c r="Q109" s="213">
        <v>1005.6101500364599</v>
      </c>
      <c r="R109" s="309">
        <v>8329468.8727519978</v>
      </c>
      <c r="T109" s="271">
        <v>956.04657138066693</v>
      </c>
      <c r="U109" s="272">
        <v>8222000.5138737354</v>
      </c>
      <c r="W109" s="488"/>
      <c r="X109" s="489"/>
      <c r="Y109" s="490"/>
    </row>
    <row r="110" spans="1:25" x14ac:dyDescent="0.25">
      <c r="A110" s="72">
        <v>265</v>
      </c>
      <c r="B110" s="20" t="s">
        <v>900</v>
      </c>
      <c r="C110" s="239">
        <v>1132</v>
      </c>
      <c r="D110" s="487">
        <v>21.5</v>
      </c>
      <c r="E110" s="15">
        <v>2485951.35</v>
      </c>
      <c r="F110" s="15">
        <v>11562564.418604651</v>
      </c>
      <c r="G110" s="165">
        <v>0</v>
      </c>
      <c r="I110" s="13">
        <v>2295169.0370930233</v>
      </c>
      <c r="J110" s="15">
        <v>609027.80490501935</v>
      </c>
      <c r="K110" s="18">
        <v>0</v>
      </c>
      <c r="L110" s="18">
        <v>2904196.8419980425</v>
      </c>
      <c r="M110" s="18">
        <v>2565.5449134258324</v>
      </c>
      <c r="N110" s="61">
        <v>1215.2450865741675</v>
      </c>
      <c r="O110" s="264">
        <v>0</v>
      </c>
      <c r="P110" s="159">
        <v>0</v>
      </c>
      <c r="Q110" s="213">
        <v>972.19606925933408</v>
      </c>
      <c r="R110" s="309">
        <v>1100525.9504015662</v>
      </c>
      <c r="T110" s="271">
        <v>980.83760050476167</v>
      </c>
      <c r="U110" s="272">
        <v>1177005.1206057139</v>
      </c>
      <c r="W110" s="488"/>
      <c r="X110" s="489"/>
      <c r="Y110" s="490"/>
    </row>
    <row r="111" spans="1:25" x14ac:dyDescent="0.25">
      <c r="A111" s="72">
        <v>271</v>
      </c>
      <c r="B111" s="20" t="s">
        <v>901</v>
      </c>
      <c r="C111" s="239">
        <v>7381</v>
      </c>
      <c r="D111" s="487">
        <v>21.75</v>
      </c>
      <c r="E111" s="15">
        <v>22382095.359999999</v>
      </c>
      <c r="F111" s="15">
        <v>102906185.56321838</v>
      </c>
      <c r="G111" s="165">
        <v>0</v>
      </c>
      <c r="I111" s="13">
        <v>20426877.834298849</v>
      </c>
      <c r="J111" s="15">
        <v>1191744.8669388369</v>
      </c>
      <c r="K111" s="18">
        <v>0</v>
      </c>
      <c r="L111" s="18">
        <v>21618622.701237686</v>
      </c>
      <c r="M111" s="18">
        <v>2928.9557920658021</v>
      </c>
      <c r="N111" s="61">
        <v>851.83420793419782</v>
      </c>
      <c r="O111" s="264">
        <v>0</v>
      </c>
      <c r="P111" s="159">
        <v>0</v>
      </c>
      <c r="Q111" s="213">
        <v>681.46736634735828</v>
      </c>
      <c r="R111" s="309">
        <v>5029910.6310098516</v>
      </c>
      <c r="T111" s="271">
        <v>582.81209337645964</v>
      </c>
      <c r="U111" s="272">
        <v>4424126.6008207053</v>
      </c>
      <c r="W111" s="488"/>
      <c r="X111" s="489"/>
      <c r="Y111" s="490"/>
    </row>
    <row r="112" spans="1:25" x14ac:dyDescent="0.25">
      <c r="A112" s="72">
        <v>272</v>
      </c>
      <c r="B112" s="20" t="s">
        <v>902</v>
      </c>
      <c r="C112" s="239">
        <v>47723</v>
      </c>
      <c r="D112" s="487">
        <v>21.75</v>
      </c>
      <c r="E112" s="15">
        <v>160310833.03</v>
      </c>
      <c r="F112" s="15">
        <v>737061301.28735638</v>
      </c>
      <c r="G112" s="165">
        <v>0</v>
      </c>
      <c r="I112" s="13">
        <v>146306668.30554023</v>
      </c>
      <c r="J112" s="15">
        <v>15545755.594949029</v>
      </c>
      <c r="K112" s="18">
        <v>0</v>
      </c>
      <c r="L112" s="18">
        <v>161852423.90048927</v>
      </c>
      <c r="M112" s="18">
        <v>3391.4972633843067</v>
      </c>
      <c r="N112" s="61">
        <v>389.29273661569323</v>
      </c>
      <c r="O112" s="264">
        <v>0</v>
      </c>
      <c r="P112" s="159">
        <v>0</v>
      </c>
      <c r="Q112" s="213">
        <v>311.43418929255461</v>
      </c>
      <c r="R112" s="309">
        <v>14862573.815608583</v>
      </c>
      <c r="T112" s="271">
        <v>308.7881306454816</v>
      </c>
      <c r="U112" s="272">
        <v>14689051.37480556</v>
      </c>
      <c r="W112" s="488"/>
      <c r="X112" s="489"/>
      <c r="Y112" s="490"/>
    </row>
    <row r="113" spans="1:25" x14ac:dyDescent="0.25">
      <c r="A113" s="72">
        <v>273</v>
      </c>
      <c r="B113" s="20" t="s">
        <v>903</v>
      </c>
      <c r="C113" s="239">
        <v>3854</v>
      </c>
      <c r="D113" s="487">
        <v>20</v>
      </c>
      <c r="E113" s="15">
        <v>10409479.52</v>
      </c>
      <c r="F113" s="15">
        <v>52047397.600000001</v>
      </c>
      <c r="G113" s="165">
        <v>0</v>
      </c>
      <c r="I113" s="13">
        <v>10331408.423600001</v>
      </c>
      <c r="J113" s="15">
        <v>771343.30616623373</v>
      </c>
      <c r="K113" s="18">
        <v>0</v>
      </c>
      <c r="L113" s="18">
        <v>11102751.729766235</v>
      </c>
      <c r="M113" s="18">
        <v>2880.8385391194174</v>
      </c>
      <c r="N113" s="61">
        <v>899.95146088058254</v>
      </c>
      <c r="O113" s="264">
        <v>0</v>
      </c>
      <c r="P113" s="159">
        <v>0</v>
      </c>
      <c r="Q113" s="213">
        <v>719.9611687044661</v>
      </c>
      <c r="R113" s="309">
        <v>2774730.3441870124</v>
      </c>
      <c r="T113" s="271">
        <v>753.43210161018726</v>
      </c>
      <c r="U113" s="272">
        <v>2899206.7269960004</v>
      </c>
      <c r="W113" s="488"/>
      <c r="X113" s="489"/>
      <c r="Y113" s="490"/>
    </row>
    <row r="114" spans="1:25" x14ac:dyDescent="0.25">
      <c r="A114" s="72">
        <v>275</v>
      </c>
      <c r="B114" s="20" t="s">
        <v>904</v>
      </c>
      <c r="C114" s="239">
        <v>2748</v>
      </c>
      <c r="D114" s="487">
        <v>22</v>
      </c>
      <c r="E114" s="15">
        <v>7281473.5300000003</v>
      </c>
      <c r="F114" s="15">
        <v>33097606.954545453</v>
      </c>
      <c r="G114" s="165">
        <v>0</v>
      </c>
      <c r="I114" s="13">
        <v>6569874.9804772725</v>
      </c>
      <c r="J114" s="15">
        <v>806309.97347872274</v>
      </c>
      <c r="K114" s="18">
        <v>0</v>
      </c>
      <c r="L114" s="18">
        <v>7376184.9539559949</v>
      </c>
      <c r="M114" s="18">
        <v>2684.2012205080041</v>
      </c>
      <c r="N114" s="61">
        <v>1096.5887794919959</v>
      </c>
      <c r="O114" s="264">
        <v>0</v>
      </c>
      <c r="P114" s="159">
        <v>0</v>
      </c>
      <c r="Q114" s="213">
        <v>877.27102359359674</v>
      </c>
      <c r="R114" s="309">
        <v>2410740.7728352039</v>
      </c>
      <c r="T114" s="271">
        <v>838.3024298875589</v>
      </c>
      <c r="U114" s="272">
        <v>2311199.7991999998</v>
      </c>
      <c r="W114" s="488"/>
      <c r="X114" s="489"/>
      <c r="Y114" s="490"/>
    </row>
    <row r="115" spans="1:25" x14ac:dyDescent="0.25">
      <c r="A115" s="72">
        <v>276</v>
      </c>
      <c r="B115" s="20" t="s">
        <v>905</v>
      </c>
      <c r="C115" s="239">
        <v>14830</v>
      </c>
      <c r="D115" s="487">
        <v>20.5</v>
      </c>
      <c r="E115" s="15">
        <v>46650698.039999999</v>
      </c>
      <c r="F115" s="15">
        <v>227564380.68292683</v>
      </c>
      <c r="G115" s="165">
        <v>0</v>
      </c>
      <c r="I115" s="13">
        <v>45171529.565560982</v>
      </c>
      <c r="J115" s="15">
        <v>1394205.6912851487</v>
      </c>
      <c r="K115" s="18">
        <v>0</v>
      </c>
      <c r="L115" s="18">
        <v>46565735.25684613</v>
      </c>
      <c r="M115" s="18">
        <v>3139.9686619586064</v>
      </c>
      <c r="N115" s="61">
        <v>640.82133804139357</v>
      </c>
      <c r="O115" s="264">
        <v>0</v>
      </c>
      <c r="P115" s="159">
        <v>0</v>
      </c>
      <c r="Q115" s="213">
        <v>512.65707043311488</v>
      </c>
      <c r="R115" s="309">
        <v>7602704.3545230934</v>
      </c>
      <c r="T115" s="271">
        <v>455.38789527424416</v>
      </c>
      <c r="U115" s="272">
        <v>6752036.3232312184</v>
      </c>
      <c r="W115" s="488"/>
      <c r="X115" s="489"/>
      <c r="Y115" s="490"/>
    </row>
    <row r="116" spans="1:25" x14ac:dyDescent="0.25">
      <c r="A116" s="72">
        <v>280</v>
      </c>
      <c r="B116" s="20" t="s">
        <v>906</v>
      </c>
      <c r="C116" s="239">
        <v>2154</v>
      </c>
      <c r="D116" s="487">
        <v>21</v>
      </c>
      <c r="E116" s="15">
        <v>5318471.33</v>
      </c>
      <c r="F116" s="15">
        <v>25326053.952380951</v>
      </c>
      <c r="G116" s="165">
        <v>0</v>
      </c>
      <c r="I116" s="13">
        <v>5027221.7095476193</v>
      </c>
      <c r="J116" s="15">
        <v>838685.00800203567</v>
      </c>
      <c r="K116" s="18">
        <v>0</v>
      </c>
      <c r="L116" s="18">
        <v>5865906.7175496547</v>
      </c>
      <c r="M116" s="18">
        <v>2723.2621715643709</v>
      </c>
      <c r="N116" s="61">
        <v>1057.5278284356291</v>
      </c>
      <c r="O116" s="264">
        <v>0</v>
      </c>
      <c r="P116" s="159">
        <v>0</v>
      </c>
      <c r="Q116" s="213">
        <v>846.02226274850329</v>
      </c>
      <c r="R116" s="309">
        <v>1822331.9539602762</v>
      </c>
      <c r="T116" s="271">
        <v>748.59561937820479</v>
      </c>
      <c r="U116" s="272">
        <v>1647658.9582514288</v>
      </c>
      <c r="W116" s="488"/>
      <c r="X116" s="489"/>
      <c r="Y116" s="490"/>
    </row>
    <row r="117" spans="1:25" x14ac:dyDescent="0.25">
      <c r="A117" s="72">
        <v>284</v>
      </c>
      <c r="B117" s="20" t="s">
        <v>907</v>
      </c>
      <c r="C117" s="239">
        <v>2359</v>
      </c>
      <c r="D117" s="487">
        <v>19.5</v>
      </c>
      <c r="E117" s="15">
        <v>5840054.9699999997</v>
      </c>
      <c r="F117" s="15">
        <v>29948999.846153848</v>
      </c>
      <c r="G117" s="165">
        <v>0</v>
      </c>
      <c r="I117" s="13">
        <v>5944876.4694615388</v>
      </c>
      <c r="J117" s="15">
        <v>602112.91189705848</v>
      </c>
      <c r="K117" s="18">
        <v>0</v>
      </c>
      <c r="L117" s="18">
        <v>6546989.3813585974</v>
      </c>
      <c r="M117" s="18">
        <v>2775.3240277060609</v>
      </c>
      <c r="N117" s="61">
        <v>1005.4659722939391</v>
      </c>
      <c r="O117" s="264">
        <v>0</v>
      </c>
      <c r="P117" s="159">
        <v>0</v>
      </c>
      <c r="Q117" s="213">
        <v>804.37277783515128</v>
      </c>
      <c r="R117" s="309">
        <v>1897515.382913122</v>
      </c>
      <c r="T117" s="271">
        <v>768.75034206816929</v>
      </c>
      <c r="U117" s="272">
        <v>1844232.0706215382</v>
      </c>
      <c r="W117" s="488"/>
      <c r="X117" s="489"/>
      <c r="Y117" s="490"/>
    </row>
    <row r="118" spans="1:25" x14ac:dyDescent="0.25">
      <c r="A118" s="72">
        <v>285</v>
      </c>
      <c r="B118" s="20" t="s">
        <v>908</v>
      </c>
      <c r="C118" s="239">
        <v>53539</v>
      </c>
      <c r="D118" s="487">
        <v>21.5</v>
      </c>
      <c r="E118" s="15">
        <v>191913746.81999999</v>
      </c>
      <c r="F118" s="15">
        <v>892622078.23255813</v>
      </c>
      <c r="G118" s="165">
        <v>0</v>
      </c>
      <c r="I118" s="13">
        <v>177185482.52916279</v>
      </c>
      <c r="J118" s="15">
        <v>9512121.1793488394</v>
      </c>
      <c r="K118" s="18">
        <v>0</v>
      </c>
      <c r="L118" s="18">
        <v>186697603.70851162</v>
      </c>
      <c r="M118" s="18">
        <v>3487.1328136220627</v>
      </c>
      <c r="N118" s="61">
        <v>293.65718637793725</v>
      </c>
      <c r="O118" s="264">
        <v>0</v>
      </c>
      <c r="P118" s="159">
        <v>0</v>
      </c>
      <c r="Q118" s="213">
        <v>234.92574910234981</v>
      </c>
      <c r="R118" s="309">
        <v>12577689.681190707</v>
      </c>
      <c r="T118" s="271">
        <v>234.13975555985201</v>
      </c>
      <c r="U118" s="272">
        <v>12718237.382255601</v>
      </c>
      <c r="W118" s="488"/>
      <c r="X118" s="489"/>
      <c r="Y118" s="490"/>
    </row>
    <row r="119" spans="1:25" x14ac:dyDescent="0.25">
      <c r="A119" s="72">
        <v>286</v>
      </c>
      <c r="B119" s="20" t="s">
        <v>909</v>
      </c>
      <c r="C119" s="239">
        <v>84196</v>
      </c>
      <c r="D119" s="487">
        <v>20.75</v>
      </c>
      <c r="E119" s="15">
        <v>286539133.07999998</v>
      </c>
      <c r="F119" s="15">
        <v>1380911484.7228916</v>
      </c>
      <c r="G119" s="165">
        <v>0</v>
      </c>
      <c r="I119" s="13">
        <v>274110929.71749401</v>
      </c>
      <c r="J119" s="15">
        <v>20161687.954995587</v>
      </c>
      <c r="K119" s="18">
        <v>0</v>
      </c>
      <c r="L119" s="18">
        <v>294272617.67248958</v>
      </c>
      <c r="M119" s="18">
        <v>3495.0902379268564</v>
      </c>
      <c r="N119" s="61">
        <v>285.69976207314357</v>
      </c>
      <c r="O119" s="264">
        <v>0</v>
      </c>
      <c r="P119" s="159">
        <v>0</v>
      </c>
      <c r="Q119" s="213">
        <v>228.55980965851487</v>
      </c>
      <c r="R119" s="309">
        <v>19243821.734008316</v>
      </c>
      <c r="T119" s="271">
        <v>208.00762394166159</v>
      </c>
      <c r="U119" s="272">
        <v>17858494.553511355</v>
      </c>
      <c r="W119" s="488"/>
      <c r="X119" s="489"/>
      <c r="Y119" s="490"/>
    </row>
    <row r="120" spans="1:25" x14ac:dyDescent="0.25">
      <c r="A120" s="72">
        <v>287</v>
      </c>
      <c r="B120" s="20" t="s">
        <v>910</v>
      </c>
      <c r="C120" s="239">
        <v>6638</v>
      </c>
      <c r="D120" s="487">
        <v>21.5</v>
      </c>
      <c r="E120" s="15">
        <v>20088052.75</v>
      </c>
      <c r="F120" s="15">
        <v>93432803.488372087</v>
      </c>
      <c r="G120" s="165">
        <v>0</v>
      </c>
      <c r="I120" s="13">
        <v>18546411.492441859</v>
      </c>
      <c r="J120" s="15">
        <v>1393004.7446927684</v>
      </c>
      <c r="K120" s="18">
        <v>0</v>
      </c>
      <c r="L120" s="18">
        <v>19939416.237134628</v>
      </c>
      <c r="M120" s="18">
        <v>3003.8288998395042</v>
      </c>
      <c r="N120" s="61">
        <v>776.96110016049579</v>
      </c>
      <c r="O120" s="264">
        <v>0</v>
      </c>
      <c r="P120" s="159">
        <v>0</v>
      </c>
      <c r="Q120" s="213">
        <v>621.5688801283967</v>
      </c>
      <c r="R120" s="309">
        <v>4125974.2262922972</v>
      </c>
      <c r="T120" s="271">
        <v>607.22532449395555</v>
      </c>
      <c r="U120" s="272">
        <v>4124881.6292874399</v>
      </c>
      <c r="W120" s="488"/>
      <c r="X120" s="489"/>
      <c r="Y120" s="490"/>
    </row>
    <row r="121" spans="1:25" x14ac:dyDescent="0.25">
      <c r="A121" s="72">
        <v>288</v>
      </c>
      <c r="B121" s="20" t="s">
        <v>911</v>
      </c>
      <c r="C121" s="239">
        <v>6531</v>
      </c>
      <c r="D121" s="487">
        <v>22</v>
      </c>
      <c r="E121" s="15">
        <v>19780305.670000002</v>
      </c>
      <c r="F121" s="15">
        <v>89910480.318181828</v>
      </c>
      <c r="G121" s="165">
        <v>0</v>
      </c>
      <c r="I121" s="13">
        <v>17847230.343159094</v>
      </c>
      <c r="J121" s="15">
        <v>2299569.5110570248</v>
      </c>
      <c r="K121" s="18">
        <v>0</v>
      </c>
      <c r="L121" s="18">
        <v>20146799.854216121</v>
      </c>
      <c r="M121" s="18">
        <v>3084.795567939997</v>
      </c>
      <c r="N121" s="61">
        <v>695.99443206000296</v>
      </c>
      <c r="O121" s="264">
        <v>0</v>
      </c>
      <c r="P121" s="159">
        <v>0</v>
      </c>
      <c r="Q121" s="213">
        <v>556.79554564800242</v>
      </c>
      <c r="R121" s="309">
        <v>3636431.7086271038</v>
      </c>
      <c r="T121" s="271">
        <v>576.77299978839005</v>
      </c>
      <c r="U121" s="272">
        <v>3853997.1845860225</v>
      </c>
      <c r="W121" s="488"/>
      <c r="X121" s="489"/>
      <c r="Y121" s="490"/>
    </row>
    <row r="122" spans="1:25" x14ac:dyDescent="0.25">
      <c r="A122" s="72">
        <v>290</v>
      </c>
      <c r="B122" s="20" t="s">
        <v>912</v>
      </c>
      <c r="C122" s="239">
        <v>8499</v>
      </c>
      <c r="D122" s="487">
        <v>21.5</v>
      </c>
      <c r="E122" s="15">
        <v>23250993.879999999</v>
      </c>
      <c r="F122" s="15">
        <v>108144157.58139534</v>
      </c>
      <c r="G122" s="165">
        <v>0</v>
      </c>
      <c r="I122" s="13">
        <v>21466615.279906977</v>
      </c>
      <c r="J122" s="15">
        <v>2834776.4399571875</v>
      </c>
      <c r="K122" s="18">
        <v>0</v>
      </c>
      <c r="L122" s="18">
        <v>24301391.719864164</v>
      </c>
      <c r="M122" s="18">
        <v>2859.3236521783933</v>
      </c>
      <c r="N122" s="61">
        <v>921.46634782160663</v>
      </c>
      <c r="O122" s="264">
        <v>0</v>
      </c>
      <c r="P122" s="159">
        <v>0</v>
      </c>
      <c r="Q122" s="213">
        <v>737.1730782572854</v>
      </c>
      <c r="R122" s="309">
        <v>6265233.9921086682</v>
      </c>
      <c r="T122" s="271">
        <v>700.68275228369646</v>
      </c>
      <c r="U122" s="272">
        <v>6170212.3166102311</v>
      </c>
      <c r="W122" s="488"/>
      <c r="X122" s="489"/>
      <c r="Y122" s="490"/>
    </row>
    <row r="123" spans="1:25" x14ac:dyDescent="0.25">
      <c r="A123" s="72">
        <v>291</v>
      </c>
      <c r="B123" s="20" t="s">
        <v>913</v>
      </c>
      <c r="C123" s="239">
        <v>2252</v>
      </c>
      <c r="D123" s="487">
        <v>20.75</v>
      </c>
      <c r="E123" s="15">
        <v>5670258.6100000003</v>
      </c>
      <c r="F123" s="15">
        <v>27326547.518072288</v>
      </c>
      <c r="G123" s="165">
        <v>0</v>
      </c>
      <c r="I123" s="13">
        <v>5424319.6823373493</v>
      </c>
      <c r="J123" s="15">
        <v>1010616.0108681709</v>
      </c>
      <c r="K123" s="18">
        <v>0</v>
      </c>
      <c r="L123" s="18">
        <v>6434935.6932055205</v>
      </c>
      <c r="M123" s="18">
        <v>2857.4314801090231</v>
      </c>
      <c r="N123" s="61">
        <v>923.35851989097682</v>
      </c>
      <c r="O123" s="264">
        <v>0</v>
      </c>
      <c r="P123" s="159">
        <v>0</v>
      </c>
      <c r="Q123" s="213">
        <v>738.68681591278153</v>
      </c>
      <c r="R123" s="309">
        <v>1663522.709435584</v>
      </c>
      <c r="T123" s="271">
        <v>732.93350329565044</v>
      </c>
      <c r="U123" s="272">
        <v>1710666.7966920482</v>
      </c>
      <c r="W123" s="488"/>
      <c r="X123" s="489"/>
      <c r="Y123" s="490"/>
    </row>
    <row r="124" spans="1:25" x14ac:dyDescent="0.25">
      <c r="A124" s="187">
        <v>297</v>
      </c>
      <c r="B124" s="35" t="s">
        <v>914</v>
      </c>
      <c r="C124" s="239">
        <v>118209</v>
      </c>
      <c r="D124" s="487">
        <v>20.5</v>
      </c>
      <c r="E124" s="18">
        <v>390681263.24000001</v>
      </c>
      <c r="F124" s="15">
        <v>1905762259.7073171</v>
      </c>
      <c r="G124" s="172">
        <v>0</v>
      </c>
      <c r="I124" s="13">
        <v>378293808.55190247</v>
      </c>
      <c r="J124" s="15">
        <v>23917011.439706963</v>
      </c>
      <c r="K124" s="18">
        <v>0</v>
      </c>
      <c r="L124" s="18">
        <v>402210819.99160945</v>
      </c>
      <c r="M124" s="18">
        <v>3402.5397388659871</v>
      </c>
      <c r="N124" s="61">
        <v>378.25026113401282</v>
      </c>
      <c r="O124" s="264">
        <v>0</v>
      </c>
      <c r="P124" s="159">
        <v>0</v>
      </c>
      <c r="Q124" s="213">
        <v>302.60020890721029</v>
      </c>
      <c r="R124" s="309">
        <v>35770068.094712421</v>
      </c>
      <c r="T124" s="271">
        <v>273.80640102900469</v>
      </c>
      <c r="U124" s="272">
        <v>32013718.214712258</v>
      </c>
      <c r="W124" s="488"/>
      <c r="X124" s="489"/>
      <c r="Y124" s="490"/>
    </row>
    <row r="125" spans="1:25" x14ac:dyDescent="0.25">
      <c r="A125" s="72">
        <v>300</v>
      </c>
      <c r="B125" s="20" t="s">
        <v>915</v>
      </c>
      <c r="C125" s="173">
        <v>3637</v>
      </c>
      <c r="D125" s="487">
        <v>21</v>
      </c>
      <c r="E125" s="160">
        <v>9522883.2599999998</v>
      </c>
      <c r="F125" s="15">
        <v>45347063.142857142</v>
      </c>
      <c r="G125" s="174">
        <v>0</v>
      </c>
      <c r="I125" s="13">
        <v>9001392.0338571426</v>
      </c>
      <c r="J125" s="160">
        <v>707770.02832989045</v>
      </c>
      <c r="K125" s="180">
        <v>0</v>
      </c>
      <c r="L125" s="18">
        <v>9709162.0621870328</v>
      </c>
      <c r="M125" s="18">
        <v>2669.5523954322334</v>
      </c>
      <c r="N125" s="61">
        <v>1111.2376045677665</v>
      </c>
      <c r="O125" s="264">
        <v>0</v>
      </c>
      <c r="P125" s="159">
        <v>0</v>
      </c>
      <c r="Q125" s="213">
        <v>888.99008365421332</v>
      </c>
      <c r="R125" s="309">
        <v>3233256.9342503739</v>
      </c>
      <c r="T125" s="271">
        <v>869.31386298019652</v>
      </c>
      <c r="U125" s="272">
        <v>3229501.00097143</v>
      </c>
      <c r="W125" s="488"/>
      <c r="X125" s="489"/>
      <c r="Y125" s="490"/>
    </row>
    <row r="126" spans="1:25" x14ac:dyDescent="0.25">
      <c r="A126" s="72">
        <v>301</v>
      </c>
      <c r="B126" s="20" t="s">
        <v>916</v>
      </c>
      <c r="C126" s="173">
        <v>21203</v>
      </c>
      <c r="D126" s="487">
        <v>21</v>
      </c>
      <c r="E126" s="160">
        <v>56828476.689999998</v>
      </c>
      <c r="F126" s="15">
        <v>270611793.76190478</v>
      </c>
      <c r="G126" s="174">
        <v>0</v>
      </c>
      <c r="I126" s="13">
        <v>53716441.061738104</v>
      </c>
      <c r="J126" s="160">
        <v>3972935.8185764728</v>
      </c>
      <c r="K126" s="180">
        <v>0</v>
      </c>
      <c r="L126" s="18">
        <v>57689376.880314574</v>
      </c>
      <c r="M126" s="18">
        <v>2720.8120020900142</v>
      </c>
      <c r="N126" s="61">
        <v>1059.9779979099858</v>
      </c>
      <c r="O126" s="264">
        <v>0</v>
      </c>
      <c r="P126" s="159">
        <v>0</v>
      </c>
      <c r="Q126" s="213">
        <v>847.98239832798868</v>
      </c>
      <c r="R126" s="309">
        <v>17979770.791748345</v>
      </c>
      <c r="T126" s="271">
        <v>812.93102457734426</v>
      </c>
      <c r="U126" s="272">
        <v>17668242.888163999</v>
      </c>
      <c r="W126" s="488"/>
      <c r="X126" s="489"/>
      <c r="Y126" s="490"/>
    </row>
    <row r="127" spans="1:25" x14ac:dyDescent="0.25">
      <c r="A127" s="72">
        <v>304</v>
      </c>
      <c r="B127" s="20" t="s">
        <v>917</v>
      </c>
      <c r="C127" s="239">
        <v>923</v>
      </c>
      <c r="D127" s="487">
        <v>18.75</v>
      </c>
      <c r="E127" s="15">
        <v>2815489.89</v>
      </c>
      <c r="F127" s="15">
        <v>15015946.08</v>
      </c>
      <c r="G127" s="165">
        <v>0</v>
      </c>
      <c r="I127" s="13">
        <v>2980665.2968800003</v>
      </c>
      <c r="J127" s="15">
        <v>225939.30256850994</v>
      </c>
      <c r="K127" s="18">
        <v>0</v>
      </c>
      <c r="L127" s="18">
        <v>3206604.5994485104</v>
      </c>
      <c r="M127" s="18">
        <v>3474.1111586657753</v>
      </c>
      <c r="N127" s="61">
        <v>306.67884133422467</v>
      </c>
      <c r="O127" s="264">
        <v>0</v>
      </c>
      <c r="P127" s="159">
        <v>0</v>
      </c>
      <c r="Q127" s="213">
        <v>245.34307306737975</v>
      </c>
      <c r="R127" s="309">
        <v>226451.6564411915</v>
      </c>
      <c r="T127" s="271">
        <v>519.72801589436244</v>
      </c>
      <c r="U127" s="272">
        <v>465156.57422545436</v>
      </c>
      <c r="W127" s="488"/>
      <c r="X127" s="489"/>
      <c r="Y127" s="490"/>
    </row>
    <row r="128" spans="1:25" x14ac:dyDescent="0.25">
      <c r="A128" s="72">
        <v>305</v>
      </c>
      <c r="B128" s="20" t="s">
        <v>918</v>
      </c>
      <c r="C128" s="239">
        <v>15386</v>
      </c>
      <c r="D128" s="487">
        <v>20</v>
      </c>
      <c r="E128" s="15">
        <v>41227958.530000001</v>
      </c>
      <c r="F128" s="15">
        <v>206139792.65000001</v>
      </c>
      <c r="G128" s="165">
        <v>0</v>
      </c>
      <c r="I128" s="13">
        <v>40918748.841025002</v>
      </c>
      <c r="J128" s="15">
        <v>3823779.6531837992</v>
      </c>
      <c r="K128" s="18">
        <v>0</v>
      </c>
      <c r="L128" s="18">
        <v>44742528.494208798</v>
      </c>
      <c r="M128" s="18">
        <v>2908.0026318867021</v>
      </c>
      <c r="N128" s="61">
        <v>872.78736811329782</v>
      </c>
      <c r="O128" s="264">
        <v>0</v>
      </c>
      <c r="P128" s="159">
        <v>0</v>
      </c>
      <c r="Q128" s="213">
        <v>698.22989449063834</v>
      </c>
      <c r="R128" s="309">
        <v>10742965.156632962</v>
      </c>
      <c r="T128" s="271">
        <v>681.71075873686902</v>
      </c>
      <c r="U128" s="272">
        <v>10694678.383064002</v>
      </c>
      <c r="W128" s="488"/>
      <c r="X128" s="489"/>
      <c r="Y128" s="490"/>
    </row>
    <row r="129" spans="1:25" x14ac:dyDescent="0.25">
      <c r="A129" s="72">
        <v>309</v>
      </c>
      <c r="B129" s="20" t="s">
        <v>919</v>
      </c>
      <c r="C129" s="239">
        <v>7003</v>
      </c>
      <c r="D129" s="487">
        <v>21.75</v>
      </c>
      <c r="E129" s="15">
        <v>18620890.489999998</v>
      </c>
      <c r="F129" s="15">
        <v>85613289.609195396</v>
      </c>
      <c r="G129" s="165">
        <v>0</v>
      </c>
      <c r="I129" s="13">
        <v>16994237.987425286</v>
      </c>
      <c r="J129" s="15">
        <v>1226326.1544911426</v>
      </c>
      <c r="K129" s="18">
        <v>0</v>
      </c>
      <c r="L129" s="18">
        <v>18220564.141916428</v>
      </c>
      <c r="M129" s="18">
        <v>2601.8226677019034</v>
      </c>
      <c r="N129" s="61">
        <v>1178.9673322980966</v>
      </c>
      <c r="O129" s="264">
        <v>0</v>
      </c>
      <c r="P129" s="159">
        <v>0</v>
      </c>
      <c r="Q129" s="213">
        <v>943.17386583847735</v>
      </c>
      <c r="R129" s="309">
        <v>6605046.5824668566</v>
      </c>
      <c r="T129" s="271">
        <v>845.65462226711611</v>
      </c>
      <c r="U129" s="272">
        <v>6037128.3483649418</v>
      </c>
      <c r="W129" s="488"/>
      <c r="X129" s="489"/>
      <c r="Y129" s="490"/>
    </row>
    <row r="130" spans="1:25" x14ac:dyDescent="0.25">
      <c r="A130" s="72">
        <v>312</v>
      </c>
      <c r="B130" s="20" t="s">
        <v>920</v>
      </c>
      <c r="C130" s="239">
        <v>1352</v>
      </c>
      <c r="D130" s="487">
        <v>21.75</v>
      </c>
      <c r="E130" s="15">
        <v>3363297.52</v>
      </c>
      <c r="F130" s="15">
        <v>15463436.873563219</v>
      </c>
      <c r="G130" s="165">
        <v>0</v>
      </c>
      <c r="I130" s="13">
        <v>3069492.2194022993</v>
      </c>
      <c r="J130" s="15">
        <v>605527.85599208088</v>
      </c>
      <c r="K130" s="18">
        <v>0</v>
      </c>
      <c r="L130" s="18">
        <v>3675020.0753943799</v>
      </c>
      <c r="M130" s="18">
        <v>2718.2101149366717</v>
      </c>
      <c r="N130" s="61">
        <v>1062.5798850633282</v>
      </c>
      <c r="O130" s="264">
        <v>0</v>
      </c>
      <c r="P130" s="159">
        <v>0</v>
      </c>
      <c r="Q130" s="213">
        <v>850.06390805066258</v>
      </c>
      <c r="R130" s="309">
        <v>1149286.4036844957</v>
      </c>
      <c r="T130" s="271">
        <v>812.94517897522064</v>
      </c>
      <c r="U130" s="272">
        <v>1121051.4018068293</v>
      </c>
      <c r="W130" s="488"/>
      <c r="X130" s="489"/>
      <c r="Y130" s="490"/>
    </row>
    <row r="131" spans="1:25" x14ac:dyDescent="0.25">
      <c r="A131" s="72">
        <v>316</v>
      </c>
      <c r="B131" s="20" t="s">
        <v>921</v>
      </c>
      <c r="C131" s="239">
        <v>4508</v>
      </c>
      <c r="D131" s="487">
        <v>21.75</v>
      </c>
      <c r="E131" s="15">
        <v>14166603.210000001</v>
      </c>
      <c r="F131" s="15">
        <v>65133807.862068966</v>
      </c>
      <c r="G131" s="165">
        <v>0</v>
      </c>
      <c r="I131" s="13">
        <v>12929060.860620691</v>
      </c>
      <c r="J131" s="15">
        <v>596145.61055779725</v>
      </c>
      <c r="K131" s="18">
        <v>0</v>
      </c>
      <c r="L131" s="18">
        <v>13525206.471178487</v>
      </c>
      <c r="M131" s="18">
        <v>3000.267628921581</v>
      </c>
      <c r="N131" s="61">
        <v>780.52237107841893</v>
      </c>
      <c r="O131" s="264">
        <v>0</v>
      </c>
      <c r="P131" s="159">
        <v>0</v>
      </c>
      <c r="Q131" s="213">
        <v>624.41789686273523</v>
      </c>
      <c r="R131" s="309">
        <v>2814875.8790572104</v>
      </c>
      <c r="T131" s="271">
        <v>541.52696100342553</v>
      </c>
      <c r="U131" s="272">
        <v>2493190.1284597712</v>
      </c>
      <c r="W131" s="488"/>
      <c r="X131" s="489"/>
      <c r="Y131" s="490"/>
    </row>
    <row r="132" spans="1:25" x14ac:dyDescent="0.25">
      <c r="A132" s="72">
        <v>317</v>
      </c>
      <c r="B132" s="20" t="s">
        <v>922</v>
      </c>
      <c r="C132" s="239">
        <v>2611</v>
      </c>
      <c r="D132" s="487">
        <v>21.5</v>
      </c>
      <c r="E132" s="15">
        <v>6057714.9299999997</v>
      </c>
      <c r="F132" s="15">
        <v>28175418.279069766</v>
      </c>
      <c r="G132" s="165">
        <v>0</v>
      </c>
      <c r="I132" s="13">
        <v>5592820.5283953492</v>
      </c>
      <c r="J132" s="15">
        <v>580687.45676092815</v>
      </c>
      <c r="K132" s="18">
        <v>0</v>
      </c>
      <c r="L132" s="18">
        <v>6173507.9851562772</v>
      </c>
      <c r="M132" s="18">
        <v>2364.4228208181835</v>
      </c>
      <c r="N132" s="61">
        <v>1416.3671791818165</v>
      </c>
      <c r="O132" s="264">
        <v>0</v>
      </c>
      <c r="P132" s="159">
        <v>0</v>
      </c>
      <c r="Q132" s="213">
        <v>1133.0937433454533</v>
      </c>
      <c r="R132" s="309">
        <v>2958507.7638749783</v>
      </c>
      <c r="T132" s="271">
        <v>1174.0059784135653</v>
      </c>
      <c r="U132" s="272">
        <v>3120507.8906232566</v>
      </c>
      <c r="W132" s="488"/>
      <c r="X132" s="489"/>
      <c r="Y132" s="490"/>
    </row>
    <row r="133" spans="1:25" x14ac:dyDescent="0.25">
      <c r="A133" s="72">
        <v>320</v>
      </c>
      <c r="B133" s="20" t="s">
        <v>923</v>
      </c>
      <c r="C133" s="239">
        <v>7534</v>
      </c>
      <c r="D133" s="487">
        <v>21.5</v>
      </c>
      <c r="E133" s="15">
        <v>23399000.120000001</v>
      </c>
      <c r="F133" s="15">
        <v>108832558.69767442</v>
      </c>
      <c r="G133" s="165">
        <v>0</v>
      </c>
      <c r="I133" s="13">
        <v>21603262.901488375</v>
      </c>
      <c r="J133" s="15">
        <v>1237667.56736655</v>
      </c>
      <c r="K133" s="18">
        <v>0</v>
      </c>
      <c r="L133" s="18">
        <v>22840930.468854927</v>
      </c>
      <c r="M133" s="18">
        <v>3031.7136274030963</v>
      </c>
      <c r="N133" s="61">
        <v>749.07637259690364</v>
      </c>
      <c r="O133" s="264">
        <v>0</v>
      </c>
      <c r="P133" s="159">
        <v>0</v>
      </c>
      <c r="Q133" s="213">
        <v>599.26109807752289</v>
      </c>
      <c r="R133" s="309">
        <v>4514833.112916057</v>
      </c>
      <c r="T133" s="271">
        <v>568.69534825012568</v>
      </c>
      <c r="U133" s="272">
        <v>4416488.0745104756</v>
      </c>
      <c r="W133" s="488"/>
      <c r="X133" s="489"/>
      <c r="Y133" s="490"/>
    </row>
    <row r="134" spans="1:25" x14ac:dyDescent="0.25">
      <c r="A134" s="72">
        <v>322</v>
      </c>
      <c r="B134" s="20" t="s">
        <v>129</v>
      </c>
      <c r="C134" s="239">
        <v>6793</v>
      </c>
      <c r="D134" s="487">
        <v>19.75</v>
      </c>
      <c r="E134" s="15">
        <v>18243110.800000001</v>
      </c>
      <c r="F134" s="15">
        <v>92370181.265822783</v>
      </c>
      <c r="G134" s="165">
        <v>0</v>
      </c>
      <c r="I134" s="13">
        <v>18335480.981265824</v>
      </c>
      <c r="J134" s="15">
        <v>1079857.6902393461</v>
      </c>
      <c r="K134" s="18">
        <v>0</v>
      </c>
      <c r="L134" s="18">
        <v>19415338.671505172</v>
      </c>
      <c r="M134" s="18">
        <v>2858.1390654357679</v>
      </c>
      <c r="N134" s="61">
        <v>922.6509345642321</v>
      </c>
      <c r="O134" s="264">
        <v>0</v>
      </c>
      <c r="P134" s="159">
        <v>0</v>
      </c>
      <c r="Q134" s="213">
        <v>738.12074765138573</v>
      </c>
      <c r="R134" s="309">
        <v>5014054.2387958635</v>
      </c>
      <c r="T134" s="271">
        <v>699.30138655322116</v>
      </c>
      <c r="U134" s="272">
        <v>4831473.2796962047</v>
      </c>
      <c r="W134" s="488"/>
      <c r="X134" s="489"/>
      <c r="Y134" s="490"/>
    </row>
    <row r="135" spans="1:25" x14ac:dyDescent="0.25">
      <c r="A135" s="72">
        <v>398</v>
      </c>
      <c r="B135" s="20" t="s">
        <v>924</v>
      </c>
      <c r="C135" s="239">
        <v>119573</v>
      </c>
      <c r="D135" s="487">
        <v>20.75</v>
      </c>
      <c r="E135" s="15">
        <v>400073576.68000001</v>
      </c>
      <c r="F135" s="15">
        <v>1928065429.7831326</v>
      </c>
      <c r="G135" s="165">
        <v>0</v>
      </c>
      <c r="I135" s="13">
        <v>382720987.81195182</v>
      </c>
      <c r="J135" s="15">
        <v>27432446.718453478</v>
      </c>
      <c r="K135" s="18">
        <v>0</v>
      </c>
      <c r="L135" s="18">
        <v>410153434.53040528</v>
      </c>
      <c r="M135" s="18">
        <v>3430.1509080679189</v>
      </c>
      <c r="N135" s="61">
        <v>350.6390919320811</v>
      </c>
      <c r="O135" s="264">
        <v>0</v>
      </c>
      <c r="P135" s="159">
        <v>0</v>
      </c>
      <c r="Q135" s="213">
        <v>280.51127354566489</v>
      </c>
      <c r="R135" s="309">
        <v>33541574.51167579</v>
      </c>
      <c r="T135" s="271">
        <v>262.07014605089535</v>
      </c>
      <c r="U135" s="272">
        <v>31118995.352521464</v>
      </c>
      <c r="W135" s="488"/>
      <c r="X135" s="489"/>
      <c r="Y135" s="490"/>
    </row>
    <row r="136" spans="1:25" x14ac:dyDescent="0.25">
      <c r="A136" s="72">
        <v>399</v>
      </c>
      <c r="B136" s="20" t="s">
        <v>925</v>
      </c>
      <c r="C136" s="239">
        <v>8051</v>
      </c>
      <c r="D136" s="487">
        <v>21.75</v>
      </c>
      <c r="E136" s="15">
        <v>27763400.329999998</v>
      </c>
      <c r="F136" s="15">
        <v>127647817.6091954</v>
      </c>
      <c r="G136" s="165">
        <v>0</v>
      </c>
      <c r="I136" s="13">
        <v>25338091.795425288</v>
      </c>
      <c r="J136" s="15">
        <v>1001168.1218000954</v>
      </c>
      <c r="K136" s="18">
        <v>0</v>
      </c>
      <c r="L136" s="18">
        <v>26339259.917225383</v>
      </c>
      <c r="M136" s="18">
        <v>3271.5513497982092</v>
      </c>
      <c r="N136" s="61">
        <v>509.23865020179073</v>
      </c>
      <c r="O136" s="264">
        <v>0</v>
      </c>
      <c r="P136" s="159">
        <v>0</v>
      </c>
      <c r="Q136" s="213">
        <v>407.39092016143263</v>
      </c>
      <c r="R136" s="309">
        <v>3279904.2982196943</v>
      </c>
      <c r="T136" s="271">
        <v>397.2801241217694</v>
      </c>
      <c r="U136" s="272">
        <v>3213996.2041451144</v>
      </c>
      <c r="W136" s="488"/>
      <c r="X136" s="489"/>
      <c r="Y136" s="490"/>
    </row>
    <row r="137" spans="1:25" x14ac:dyDescent="0.25">
      <c r="A137" s="72">
        <v>400</v>
      </c>
      <c r="B137" s="20" t="s">
        <v>926</v>
      </c>
      <c r="C137" s="239">
        <v>8610</v>
      </c>
      <c r="D137" s="487">
        <v>20.5</v>
      </c>
      <c r="E137" s="15">
        <v>25451269.039999999</v>
      </c>
      <c r="F137" s="15">
        <v>124152531.90243903</v>
      </c>
      <c r="G137" s="165">
        <v>0</v>
      </c>
      <c r="I137" s="13">
        <v>24644277.582634147</v>
      </c>
      <c r="J137" s="15">
        <v>1946248.1839384339</v>
      </c>
      <c r="K137" s="18">
        <v>0</v>
      </c>
      <c r="L137" s="18">
        <v>26590525.76657258</v>
      </c>
      <c r="M137" s="18">
        <v>3088.3305187656888</v>
      </c>
      <c r="N137" s="61">
        <v>692.45948123431117</v>
      </c>
      <c r="O137" s="264">
        <v>0</v>
      </c>
      <c r="P137" s="159">
        <v>0</v>
      </c>
      <c r="Q137" s="213">
        <v>553.96758498744896</v>
      </c>
      <c r="R137" s="309">
        <v>4769660.9067419358</v>
      </c>
      <c r="T137" s="271">
        <v>550.06795575496369</v>
      </c>
      <c r="U137" s="272">
        <v>4686578.9830322908</v>
      </c>
      <c r="W137" s="488"/>
      <c r="X137" s="489"/>
      <c r="Y137" s="490"/>
    </row>
    <row r="138" spans="1:25" x14ac:dyDescent="0.25">
      <c r="A138" s="72">
        <v>402</v>
      </c>
      <c r="B138" s="20" t="s">
        <v>927</v>
      </c>
      <c r="C138" s="239">
        <v>9692</v>
      </c>
      <c r="D138" s="487">
        <v>21.25</v>
      </c>
      <c r="E138" s="15">
        <v>26110878.059999999</v>
      </c>
      <c r="F138" s="15">
        <v>122874720.28235294</v>
      </c>
      <c r="G138" s="165">
        <v>0</v>
      </c>
      <c r="I138" s="13">
        <v>24390631.976047061</v>
      </c>
      <c r="J138" s="15">
        <v>1542745.2490615288</v>
      </c>
      <c r="K138" s="18">
        <v>0</v>
      </c>
      <c r="L138" s="18">
        <v>25933377.22510859</v>
      </c>
      <c r="M138" s="18">
        <v>2675.7508486492561</v>
      </c>
      <c r="N138" s="61">
        <v>1105.0391513507439</v>
      </c>
      <c r="O138" s="264">
        <v>0</v>
      </c>
      <c r="P138" s="159">
        <v>0</v>
      </c>
      <c r="Q138" s="213">
        <v>884.03132108059515</v>
      </c>
      <c r="R138" s="309">
        <v>8568031.5639131274</v>
      </c>
      <c r="T138" s="271">
        <v>831.95155976817523</v>
      </c>
      <c r="U138" s="272">
        <v>8304540.4696059255</v>
      </c>
      <c r="W138" s="488"/>
      <c r="X138" s="489"/>
      <c r="Y138" s="490"/>
    </row>
    <row r="139" spans="1:25" x14ac:dyDescent="0.25">
      <c r="A139" s="72">
        <v>403</v>
      </c>
      <c r="B139" s="20" t="s">
        <v>928</v>
      </c>
      <c r="C139" s="239">
        <v>3140</v>
      </c>
      <c r="D139" s="487">
        <v>21</v>
      </c>
      <c r="E139" s="15">
        <v>7888771.3799999999</v>
      </c>
      <c r="F139" s="15">
        <v>37565578</v>
      </c>
      <c r="G139" s="165">
        <v>0</v>
      </c>
      <c r="I139" s="13">
        <v>7456767.233</v>
      </c>
      <c r="J139" s="15">
        <v>730971.73381522985</v>
      </c>
      <c r="K139" s="18">
        <v>0</v>
      </c>
      <c r="L139" s="18">
        <v>8187738.9668152295</v>
      </c>
      <c r="M139" s="18">
        <v>2607.5601805144042</v>
      </c>
      <c r="N139" s="61">
        <v>1173.2298194855957</v>
      </c>
      <c r="O139" s="264">
        <v>0</v>
      </c>
      <c r="P139" s="159">
        <v>0</v>
      </c>
      <c r="Q139" s="213">
        <v>938.58385558847658</v>
      </c>
      <c r="R139" s="309">
        <v>2947153.3065478164</v>
      </c>
      <c r="T139" s="271">
        <v>778.91396692053604</v>
      </c>
      <c r="U139" s="272">
        <v>2504208.4036495234</v>
      </c>
      <c r="W139" s="488"/>
      <c r="X139" s="489"/>
      <c r="Y139" s="490"/>
    </row>
    <row r="140" spans="1:25" x14ac:dyDescent="0.25">
      <c r="A140" s="72">
        <v>405</v>
      </c>
      <c r="B140" s="20" t="s">
        <v>929</v>
      </c>
      <c r="C140" s="239">
        <v>72909</v>
      </c>
      <c r="D140" s="487">
        <v>21</v>
      </c>
      <c r="E140" s="15">
        <v>246381672.88999999</v>
      </c>
      <c r="F140" s="15">
        <v>1173246061.3809524</v>
      </c>
      <c r="G140" s="165">
        <v>0</v>
      </c>
      <c r="I140" s="13">
        <v>232889343.18411905</v>
      </c>
      <c r="J140" s="15">
        <v>21792040.165119443</v>
      </c>
      <c r="K140" s="18">
        <v>0</v>
      </c>
      <c r="L140" s="18">
        <v>254681383.34923849</v>
      </c>
      <c r="M140" s="18">
        <v>3493.1405361373559</v>
      </c>
      <c r="N140" s="61">
        <v>287.6494638626441</v>
      </c>
      <c r="O140" s="264">
        <v>0</v>
      </c>
      <c r="P140" s="159">
        <v>0</v>
      </c>
      <c r="Q140" s="213">
        <v>230.1195710901153</v>
      </c>
      <c r="R140" s="309">
        <v>16777787.808609217</v>
      </c>
      <c r="T140" s="271">
        <v>159.76655098793455</v>
      </c>
      <c r="U140" s="272">
        <v>11642987.40324573</v>
      </c>
      <c r="W140" s="488"/>
      <c r="X140" s="489"/>
      <c r="Y140" s="490"/>
    </row>
    <row r="141" spans="1:25" x14ac:dyDescent="0.25">
      <c r="A141" s="72">
        <v>407</v>
      </c>
      <c r="B141" s="20" t="s">
        <v>930</v>
      </c>
      <c r="C141" s="239">
        <v>2706</v>
      </c>
      <c r="D141" s="487">
        <v>20.5</v>
      </c>
      <c r="E141" s="15">
        <v>7589096.5</v>
      </c>
      <c r="F141" s="15">
        <v>37019982.926829271</v>
      </c>
      <c r="G141" s="165">
        <v>0</v>
      </c>
      <c r="I141" s="13">
        <v>7348466.610975611</v>
      </c>
      <c r="J141" s="15">
        <v>553556.72164401552</v>
      </c>
      <c r="K141" s="18">
        <v>0</v>
      </c>
      <c r="L141" s="18">
        <v>7902023.3326196261</v>
      </c>
      <c r="M141" s="18">
        <v>2920.1860061417688</v>
      </c>
      <c r="N141" s="61">
        <v>860.60399385823121</v>
      </c>
      <c r="O141" s="264">
        <v>0</v>
      </c>
      <c r="P141" s="159">
        <v>0</v>
      </c>
      <c r="Q141" s="213">
        <v>688.48319508658506</v>
      </c>
      <c r="R141" s="309">
        <v>1863035.5259042992</v>
      </c>
      <c r="T141" s="271">
        <v>709.85669195702292</v>
      </c>
      <c r="U141" s="272">
        <v>1969142.4634887816</v>
      </c>
      <c r="W141" s="488"/>
      <c r="X141" s="489"/>
      <c r="Y141" s="490"/>
    </row>
    <row r="142" spans="1:25" x14ac:dyDescent="0.25">
      <c r="A142" s="72">
        <v>408</v>
      </c>
      <c r="B142" s="20" t="s">
        <v>931</v>
      </c>
      <c r="C142" s="239">
        <v>14494</v>
      </c>
      <c r="D142" s="487">
        <v>21.5</v>
      </c>
      <c r="E142" s="15">
        <v>43944277.289999999</v>
      </c>
      <c r="F142" s="15">
        <v>204391987.39534885</v>
      </c>
      <c r="G142" s="165">
        <v>0</v>
      </c>
      <c r="I142" s="13">
        <v>40571809.49797675</v>
      </c>
      <c r="J142" s="15">
        <v>2340450.3747466062</v>
      </c>
      <c r="K142" s="18">
        <v>0</v>
      </c>
      <c r="L142" s="18">
        <v>42912259.872723356</v>
      </c>
      <c r="M142" s="18">
        <v>2960.6913117650997</v>
      </c>
      <c r="N142" s="61">
        <v>820.09868823490024</v>
      </c>
      <c r="O142" s="264">
        <v>0</v>
      </c>
      <c r="P142" s="159">
        <v>0</v>
      </c>
      <c r="Q142" s="213">
        <v>656.07895058792019</v>
      </c>
      <c r="R142" s="309">
        <v>9509208.3098213151</v>
      </c>
      <c r="T142" s="271">
        <v>616.28806768508662</v>
      </c>
      <c r="U142" s="272">
        <v>9003352.3808114305</v>
      </c>
      <c r="W142" s="488"/>
      <c r="X142" s="489"/>
      <c r="Y142" s="490"/>
    </row>
    <row r="143" spans="1:25" x14ac:dyDescent="0.25">
      <c r="A143" s="72">
        <v>410</v>
      </c>
      <c r="B143" s="20" t="s">
        <v>932</v>
      </c>
      <c r="C143" s="239">
        <v>18978</v>
      </c>
      <c r="D143" s="487">
        <v>21.5</v>
      </c>
      <c r="E143" s="15">
        <v>59774309.399999999</v>
      </c>
      <c r="F143" s="15">
        <v>278020043.72093022</v>
      </c>
      <c r="G143" s="165">
        <v>0</v>
      </c>
      <c r="I143" s="13">
        <v>55186978.678604648</v>
      </c>
      <c r="J143" s="15">
        <v>2540836.6021159687</v>
      </c>
      <c r="K143" s="18">
        <v>0</v>
      </c>
      <c r="L143" s="18">
        <v>57727815.280720614</v>
      </c>
      <c r="M143" s="18">
        <v>3041.8281842512706</v>
      </c>
      <c r="N143" s="61">
        <v>738.96181574872935</v>
      </c>
      <c r="O143" s="264">
        <v>0</v>
      </c>
      <c r="P143" s="159">
        <v>0</v>
      </c>
      <c r="Q143" s="213">
        <v>591.16945259898353</v>
      </c>
      <c r="R143" s="309">
        <v>11219213.871423509</v>
      </c>
      <c r="T143" s="271">
        <v>544.64520983191437</v>
      </c>
      <c r="U143" s="272">
        <v>10274731.883479064</v>
      </c>
      <c r="W143" s="488"/>
      <c r="X143" s="489"/>
      <c r="Y143" s="490"/>
    </row>
    <row r="144" spans="1:25" x14ac:dyDescent="0.25">
      <c r="A144" s="72">
        <v>416</v>
      </c>
      <c r="B144" s="20" t="s">
        <v>933</v>
      </c>
      <c r="C144" s="239">
        <v>3063</v>
      </c>
      <c r="D144" s="487">
        <v>21</v>
      </c>
      <c r="E144" s="15">
        <v>9101174.4199999999</v>
      </c>
      <c r="F144" s="15">
        <v>43338925.809523806</v>
      </c>
      <c r="G144" s="165">
        <v>0</v>
      </c>
      <c r="I144" s="13">
        <v>8602776.773190476</v>
      </c>
      <c r="J144" s="15">
        <v>410191.3942267294</v>
      </c>
      <c r="K144" s="18">
        <v>0</v>
      </c>
      <c r="L144" s="18">
        <v>9012968.1674172059</v>
      </c>
      <c r="M144" s="18">
        <v>2942.5296008544583</v>
      </c>
      <c r="N144" s="61">
        <v>838.26039914554167</v>
      </c>
      <c r="O144" s="264">
        <v>0</v>
      </c>
      <c r="P144" s="159">
        <v>0</v>
      </c>
      <c r="Q144" s="213">
        <v>670.60831931643338</v>
      </c>
      <c r="R144" s="309">
        <v>2054073.2820662356</v>
      </c>
      <c r="T144" s="271">
        <v>569.92070162056632</v>
      </c>
      <c r="U144" s="272">
        <v>1751366.3160800003</v>
      </c>
      <c r="W144" s="488"/>
      <c r="X144" s="489"/>
      <c r="Y144" s="490"/>
    </row>
    <row r="145" spans="1:25" x14ac:dyDescent="0.25">
      <c r="A145" s="72">
        <v>418</v>
      </c>
      <c r="B145" s="20" t="s">
        <v>934</v>
      </c>
      <c r="C145" s="239">
        <v>22829</v>
      </c>
      <c r="D145" s="487">
        <v>20.5</v>
      </c>
      <c r="E145" s="15">
        <v>84339359.489999995</v>
      </c>
      <c r="F145" s="15">
        <v>411411509.70731705</v>
      </c>
      <c r="G145" s="165">
        <v>0</v>
      </c>
      <c r="I145" s="13">
        <v>81665184.676902443</v>
      </c>
      <c r="J145" s="15">
        <v>4134571.465686589</v>
      </c>
      <c r="K145" s="18">
        <v>0</v>
      </c>
      <c r="L145" s="18">
        <v>85799756.142589033</v>
      </c>
      <c r="M145" s="18">
        <v>3758.3668203858701</v>
      </c>
      <c r="N145" s="61">
        <v>22.423179614129822</v>
      </c>
      <c r="O145" s="264">
        <v>0</v>
      </c>
      <c r="P145" s="159">
        <v>0</v>
      </c>
      <c r="Q145" s="213">
        <v>17.93854369130386</v>
      </c>
      <c r="R145" s="309">
        <v>409519.01392877579</v>
      </c>
      <c r="T145" s="271">
        <v>-5.3411989431734952</v>
      </c>
      <c r="U145" s="272">
        <v>-120369.25938335789</v>
      </c>
      <c r="W145" s="488"/>
      <c r="X145" s="489"/>
      <c r="Y145" s="490"/>
    </row>
    <row r="146" spans="1:25" x14ac:dyDescent="0.25">
      <c r="A146" s="72">
        <v>420</v>
      </c>
      <c r="B146" s="20" t="s">
        <v>935</v>
      </c>
      <c r="C146" s="239">
        <v>9782</v>
      </c>
      <c r="D146" s="487">
        <v>21</v>
      </c>
      <c r="E146" s="15">
        <v>29673209.420000002</v>
      </c>
      <c r="F146" s="15">
        <v>141300997.23809522</v>
      </c>
      <c r="G146" s="165">
        <v>0</v>
      </c>
      <c r="I146" s="13">
        <v>28048247.951761905</v>
      </c>
      <c r="J146" s="15">
        <v>2554717.8335639914</v>
      </c>
      <c r="K146" s="18">
        <v>0</v>
      </c>
      <c r="L146" s="18">
        <v>30602965.785325896</v>
      </c>
      <c r="M146" s="18">
        <v>3128.4978312539251</v>
      </c>
      <c r="N146" s="61">
        <v>652.29216874607482</v>
      </c>
      <c r="O146" s="264">
        <v>0</v>
      </c>
      <c r="P146" s="159">
        <v>0</v>
      </c>
      <c r="Q146" s="213">
        <v>521.8337349968599</v>
      </c>
      <c r="R146" s="309">
        <v>5104577.5957392836</v>
      </c>
      <c r="T146" s="271">
        <v>531.83604296915473</v>
      </c>
      <c r="U146" s="272">
        <v>5293364.1356719974</v>
      </c>
      <c r="W146" s="488"/>
      <c r="X146" s="489"/>
      <c r="Y146" s="490"/>
    </row>
    <row r="147" spans="1:25" x14ac:dyDescent="0.25">
      <c r="A147" s="72">
        <v>421</v>
      </c>
      <c r="B147" s="20" t="s">
        <v>936</v>
      </c>
      <c r="C147" s="239">
        <v>789</v>
      </c>
      <c r="D147" s="487">
        <v>21</v>
      </c>
      <c r="E147" s="15">
        <v>1818890.55</v>
      </c>
      <c r="F147" s="15">
        <v>8661383.5714285709</v>
      </c>
      <c r="G147" s="165">
        <v>0</v>
      </c>
      <c r="I147" s="13">
        <v>1719284.6389285715</v>
      </c>
      <c r="J147" s="15">
        <v>376238.69978565129</v>
      </c>
      <c r="K147" s="18">
        <v>0</v>
      </c>
      <c r="L147" s="18">
        <v>2095523.3387142229</v>
      </c>
      <c r="M147" s="18">
        <v>2655.9231162410938</v>
      </c>
      <c r="N147" s="61">
        <v>1124.8668837589062</v>
      </c>
      <c r="O147" s="264">
        <v>0</v>
      </c>
      <c r="P147" s="159">
        <v>0</v>
      </c>
      <c r="Q147" s="213">
        <v>899.89350700712498</v>
      </c>
      <c r="R147" s="309">
        <v>710015.97702862159</v>
      </c>
      <c r="T147" s="271">
        <v>900.00641349087027</v>
      </c>
      <c r="U147" s="272">
        <v>718205.11796571442</v>
      </c>
      <c r="W147" s="488"/>
      <c r="X147" s="489"/>
      <c r="Y147" s="490"/>
    </row>
    <row r="148" spans="1:25" x14ac:dyDescent="0.25">
      <c r="A148" s="72">
        <v>422</v>
      </c>
      <c r="B148" s="20" t="s">
        <v>937</v>
      </c>
      <c r="C148" s="239">
        <v>11297</v>
      </c>
      <c r="D148" s="487">
        <v>21</v>
      </c>
      <c r="E148" s="15">
        <v>31210479.100000001</v>
      </c>
      <c r="F148" s="15">
        <v>148621329.04761904</v>
      </c>
      <c r="G148" s="165">
        <v>0</v>
      </c>
      <c r="I148" s="13">
        <v>29501333.815952383</v>
      </c>
      <c r="J148" s="15">
        <v>4392164.4603756182</v>
      </c>
      <c r="K148" s="18">
        <v>0</v>
      </c>
      <c r="L148" s="18">
        <v>33893498.276327997</v>
      </c>
      <c r="M148" s="18">
        <v>3000.2211451117992</v>
      </c>
      <c r="N148" s="61">
        <v>780.5688548882008</v>
      </c>
      <c r="O148" s="264">
        <v>0</v>
      </c>
      <c r="P148" s="159">
        <v>0</v>
      </c>
      <c r="Q148" s="213">
        <v>624.45508391056069</v>
      </c>
      <c r="R148" s="309">
        <v>7054469.0829376038</v>
      </c>
      <c r="T148" s="271">
        <v>575.75892875459101</v>
      </c>
      <c r="U148" s="272">
        <v>6777834.1092990451</v>
      </c>
      <c r="W148" s="488"/>
      <c r="X148" s="489"/>
      <c r="Y148" s="490"/>
    </row>
    <row r="149" spans="1:25" x14ac:dyDescent="0.25">
      <c r="A149" s="72">
        <v>423</v>
      </c>
      <c r="B149" s="20" t="s">
        <v>938</v>
      </c>
      <c r="C149" s="239">
        <v>19596</v>
      </c>
      <c r="D149" s="487">
        <v>19.5</v>
      </c>
      <c r="E149" s="15">
        <v>69748348.120000005</v>
      </c>
      <c r="F149" s="15">
        <v>357683836.51282054</v>
      </c>
      <c r="G149" s="165">
        <v>0</v>
      </c>
      <c r="I149" s="13">
        <v>71000241.547794878</v>
      </c>
      <c r="J149" s="15">
        <v>3670107.9064767077</v>
      </c>
      <c r="K149" s="18">
        <v>0</v>
      </c>
      <c r="L149" s="18">
        <v>74670349.454271585</v>
      </c>
      <c r="M149" s="18">
        <v>3810.4893577399257</v>
      </c>
      <c r="N149" s="61">
        <v>-29.699357739925745</v>
      </c>
      <c r="O149" s="264">
        <v>3.3911254206565071</v>
      </c>
      <c r="P149" s="159">
        <v>0.33391125420656509</v>
      </c>
      <c r="Q149" s="213">
        <v>-9.9169497920680616</v>
      </c>
      <c r="R149" s="309">
        <v>-194332.54812536575</v>
      </c>
      <c r="T149" s="271">
        <v>-7.179224343094508</v>
      </c>
      <c r="U149" s="272">
        <v>-138293.39852102951</v>
      </c>
      <c r="W149" s="488"/>
      <c r="X149" s="489"/>
      <c r="Y149" s="490"/>
    </row>
    <row r="150" spans="1:25" x14ac:dyDescent="0.25">
      <c r="A150" s="72">
        <v>425</v>
      </c>
      <c r="B150" s="20" t="s">
        <v>939</v>
      </c>
      <c r="C150" s="239">
        <v>10133</v>
      </c>
      <c r="D150" s="487">
        <v>21.5</v>
      </c>
      <c r="E150" s="15">
        <v>30957161.620000001</v>
      </c>
      <c r="F150" s="15">
        <v>143986798.23255813</v>
      </c>
      <c r="G150" s="165">
        <v>0</v>
      </c>
      <c r="I150" s="13">
        <v>28581379.449162789</v>
      </c>
      <c r="J150" s="15">
        <v>671590.24453785771</v>
      </c>
      <c r="K150" s="18">
        <v>0</v>
      </c>
      <c r="L150" s="18">
        <v>29252969.693700645</v>
      </c>
      <c r="M150" s="18">
        <v>2886.9011836278146</v>
      </c>
      <c r="N150" s="61">
        <v>893.88881637218537</v>
      </c>
      <c r="O150" s="264">
        <v>0</v>
      </c>
      <c r="P150" s="159">
        <v>0</v>
      </c>
      <c r="Q150" s="213">
        <v>715.11105309774837</v>
      </c>
      <c r="R150" s="309">
        <v>7246220.3010394843</v>
      </c>
      <c r="T150" s="271">
        <v>716.35270405034646</v>
      </c>
      <c r="U150" s="272">
        <v>7118396.8201482929</v>
      </c>
      <c r="W150" s="488"/>
      <c r="X150" s="489"/>
      <c r="Y150" s="490"/>
    </row>
    <row r="151" spans="1:25" x14ac:dyDescent="0.25">
      <c r="A151" s="72">
        <v>426</v>
      </c>
      <c r="B151" s="20" t="s">
        <v>940</v>
      </c>
      <c r="C151" s="239">
        <v>12150</v>
      </c>
      <c r="D151" s="487">
        <v>21.5</v>
      </c>
      <c r="E151" s="15">
        <v>36326028.469999999</v>
      </c>
      <c r="F151" s="15">
        <v>168958271.95348838</v>
      </c>
      <c r="G151" s="165">
        <v>0</v>
      </c>
      <c r="I151" s="13">
        <v>33538216.982767444</v>
      </c>
      <c r="J151" s="15">
        <v>1300449.9869294832</v>
      </c>
      <c r="K151" s="18">
        <v>0</v>
      </c>
      <c r="L151" s="18">
        <v>34838666.969696924</v>
      </c>
      <c r="M151" s="18">
        <v>2867.3799975059196</v>
      </c>
      <c r="N151" s="61">
        <v>913.41000249408035</v>
      </c>
      <c r="O151" s="264">
        <v>0</v>
      </c>
      <c r="P151" s="159">
        <v>0</v>
      </c>
      <c r="Q151" s="213">
        <v>730.72800199526432</v>
      </c>
      <c r="R151" s="309">
        <v>8878345.2242424618</v>
      </c>
      <c r="T151" s="271">
        <v>717.86388444880038</v>
      </c>
      <c r="U151" s="272">
        <v>8857004.6063292995</v>
      </c>
      <c r="W151" s="488"/>
      <c r="X151" s="489"/>
      <c r="Y151" s="490"/>
    </row>
    <row r="152" spans="1:25" x14ac:dyDescent="0.25">
      <c r="A152" s="72">
        <v>430</v>
      </c>
      <c r="B152" s="20" t="s">
        <v>941</v>
      </c>
      <c r="C152" s="239">
        <v>16150</v>
      </c>
      <c r="D152" s="487">
        <v>20.5</v>
      </c>
      <c r="E152" s="15">
        <v>45788794.090000004</v>
      </c>
      <c r="F152" s="15">
        <v>223359971.17073169</v>
      </c>
      <c r="G152" s="165">
        <v>0</v>
      </c>
      <c r="I152" s="13">
        <v>44336954.277390242</v>
      </c>
      <c r="J152" s="15">
        <v>3249421.4597091367</v>
      </c>
      <c r="K152" s="18">
        <v>0</v>
      </c>
      <c r="L152" s="18">
        <v>47586375.737099379</v>
      </c>
      <c r="M152" s="18">
        <v>2946.5248134426861</v>
      </c>
      <c r="N152" s="61">
        <v>834.26518655731388</v>
      </c>
      <c r="O152" s="264">
        <v>0</v>
      </c>
      <c r="P152" s="159">
        <v>0</v>
      </c>
      <c r="Q152" s="213">
        <v>667.4121492458512</v>
      </c>
      <c r="R152" s="309">
        <v>10778706.210320497</v>
      </c>
      <c r="T152" s="271">
        <v>645.72522290096788</v>
      </c>
      <c r="U152" s="272">
        <v>10633157.245510237</v>
      </c>
      <c r="W152" s="488"/>
      <c r="X152" s="489"/>
      <c r="Y152" s="490"/>
    </row>
    <row r="153" spans="1:25" x14ac:dyDescent="0.25">
      <c r="A153" s="72">
        <v>433</v>
      </c>
      <c r="B153" s="20" t="s">
        <v>942</v>
      </c>
      <c r="C153" s="239">
        <v>8028</v>
      </c>
      <c r="D153" s="487">
        <v>21.5</v>
      </c>
      <c r="E153" s="15">
        <v>25401508.52</v>
      </c>
      <c r="F153" s="15">
        <v>118146551.25581396</v>
      </c>
      <c r="G153" s="165">
        <v>0</v>
      </c>
      <c r="I153" s="13">
        <v>23452090.424279071</v>
      </c>
      <c r="J153" s="15">
        <v>1450590.0692601181</v>
      </c>
      <c r="K153" s="18">
        <v>0</v>
      </c>
      <c r="L153" s="18">
        <v>24902680.493539188</v>
      </c>
      <c r="M153" s="18">
        <v>3101.978138208668</v>
      </c>
      <c r="N153" s="61">
        <v>678.81186179133192</v>
      </c>
      <c r="O153" s="264">
        <v>0</v>
      </c>
      <c r="P153" s="159">
        <v>0</v>
      </c>
      <c r="Q153" s="213">
        <v>543.04948943306556</v>
      </c>
      <c r="R153" s="309">
        <v>4359601.3011686504</v>
      </c>
      <c r="T153" s="271">
        <v>527.18881763516117</v>
      </c>
      <c r="U153" s="272">
        <v>4309768.5841674423</v>
      </c>
      <c r="W153" s="488"/>
      <c r="X153" s="489"/>
      <c r="Y153" s="490"/>
    </row>
    <row r="154" spans="1:25" x14ac:dyDescent="0.25">
      <c r="A154" s="72">
        <v>434</v>
      </c>
      <c r="B154" s="20" t="s">
        <v>943</v>
      </c>
      <c r="C154" s="239">
        <v>15085</v>
      </c>
      <c r="D154" s="487">
        <v>19.75</v>
      </c>
      <c r="E154" s="15">
        <v>47243298.020000003</v>
      </c>
      <c r="F154" s="15">
        <v>239206572.25316456</v>
      </c>
      <c r="G154" s="165">
        <v>115815728</v>
      </c>
      <c r="I154" s="13">
        <v>47482504.592253171</v>
      </c>
      <c r="J154" s="15">
        <v>6209369.9833428171</v>
      </c>
      <c r="K154" s="18">
        <v>1795143.784</v>
      </c>
      <c r="L154" s="18">
        <v>55487018.359595992</v>
      </c>
      <c r="M154" s="18">
        <v>3678.2909088230685</v>
      </c>
      <c r="N154" s="61">
        <v>102.49909117693142</v>
      </c>
      <c r="O154" s="264">
        <v>0</v>
      </c>
      <c r="P154" s="159">
        <v>0</v>
      </c>
      <c r="Q154" s="213">
        <v>81.999272941545144</v>
      </c>
      <c r="R154" s="309">
        <v>1236959.0323232084</v>
      </c>
      <c r="T154" s="271">
        <v>-66.387188456132591</v>
      </c>
      <c r="U154" s="272">
        <v>-1016454.2424518461</v>
      </c>
      <c r="W154" s="488"/>
      <c r="X154" s="489"/>
      <c r="Y154" s="490"/>
    </row>
    <row r="155" spans="1:25" x14ac:dyDescent="0.25">
      <c r="A155" s="72">
        <v>435</v>
      </c>
      <c r="B155" s="20" t="s">
        <v>944</v>
      </c>
      <c r="C155" s="239">
        <v>734</v>
      </c>
      <c r="D155" s="487">
        <v>18.5</v>
      </c>
      <c r="E155" s="15">
        <v>1711070.6</v>
      </c>
      <c r="F155" s="15">
        <v>9249030.2702702694</v>
      </c>
      <c r="G155" s="165">
        <v>0</v>
      </c>
      <c r="I155" s="13">
        <v>1835932.5086486486</v>
      </c>
      <c r="J155" s="15">
        <v>283828.87431495189</v>
      </c>
      <c r="K155" s="18">
        <v>0</v>
      </c>
      <c r="L155" s="18">
        <v>2119761.3829636006</v>
      </c>
      <c r="M155" s="18">
        <v>2887.9582874163493</v>
      </c>
      <c r="N155" s="61">
        <v>892.83171258365064</v>
      </c>
      <c r="O155" s="264">
        <v>0</v>
      </c>
      <c r="P155" s="159">
        <v>0</v>
      </c>
      <c r="Q155" s="213">
        <v>714.26537006692058</v>
      </c>
      <c r="R155" s="309">
        <v>524270.78162911971</v>
      </c>
      <c r="T155" s="271">
        <v>815.13874282061306</v>
      </c>
      <c r="U155" s="272">
        <v>620320.58328648657</v>
      </c>
      <c r="W155" s="488"/>
      <c r="X155" s="489"/>
      <c r="Y155" s="490"/>
    </row>
    <row r="156" spans="1:25" x14ac:dyDescent="0.25">
      <c r="A156" s="72">
        <v>436</v>
      </c>
      <c r="B156" s="20" t="s">
        <v>945</v>
      </c>
      <c r="C156" s="239">
        <v>2081</v>
      </c>
      <c r="D156" s="487">
        <v>21</v>
      </c>
      <c r="E156" s="15">
        <v>5379559.8600000003</v>
      </c>
      <c r="F156" s="15">
        <v>25616951.714285713</v>
      </c>
      <c r="G156" s="165">
        <v>0</v>
      </c>
      <c r="I156" s="13">
        <v>5084964.915285714</v>
      </c>
      <c r="J156" s="15">
        <v>156914.09967506467</v>
      </c>
      <c r="K156" s="18">
        <v>0</v>
      </c>
      <c r="L156" s="18">
        <v>5241879.0149607789</v>
      </c>
      <c r="M156" s="18">
        <v>2518.9231210767798</v>
      </c>
      <c r="N156" s="61">
        <v>1261.8668789232202</v>
      </c>
      <c r="O156" s="264">
        <v>0</v>
      </c>
      <c r="P156" s="159">
        <v>0</v>
      </c>
      <c r="Q156" s="213">
        <v>1009.4935031385762</v>
      </c>
      <c r="R156" s="309">
        <v>2100755.9800313772</v>
      </c>
      <c r="T156" s="271">
        <v>1027.7467990732873</v>
      </c>
      <c r="U156" s="272">
        <v>2133602.3548761443</v>
      </c>
      <c r="W156" s="488"/>
      <c r="X156" s="489"/>
      <c r="Y156" s="490"/>
    </row>
    <row r="157" spans="1:25" x14ac:dyDescent="0.25">
      <c r="A157" s="72">
        <v>440</v>
      </c>
      <c r="B157" s="20" t="s">
        <v>946</v>
      </c>
      <c r="C157" s="239">
        <v>5264</v>
      </c>
      <c r="D157" s="487">
        <v>19.5</v>
      </c>
      <c r="E157" s="15">
        <v>13899700.91</v>
      </c>
      <c r="F157" s="15">
        <v>71280517.487179488</v>
      </c>
      <c r="G157" s="165">
        <v>0</v>
      </c>
      <c r="I157" s="13">
        <v>14149182.721205128</v>
      </c>
      <c r="J157" s="15">
        <v>348025.39788785978</v>
      </c>
      <c r="K157" s="18">
        <v>0</v>
      </c>
      <c r="L157" s="18">
        <v>14497208.119092988</v>
      </c>
      <c r="M157" s="18">
        <v>2754.0288980039873</v>
      </c>
      <c r="N157" s="61">
        <v>1026.7611019960127</v>
      </c>
      <c r="O157" s="264">
        <v>0</v>
      </c>
      <c r="P157" s="159">
        <v>0</v>
      </c>
      <c r="Q157" s="213">
        <v>821.40888159681026</v>
      </c>
      <c r="R157" s="309">
        <v>4323896.3527256092</v>
      </c>
      <c r="T157" s="271">
        <v>805.16387168148685</v>
      </c>
      <c r="U157" s="272">
        <v>4144178.4475446129</v>
      </c>
      <c r="W157" s="488"/>
      <c r="X157" s="489"/>
      <c r="Y157" s="490"/>
    </row>
    <row r="158" spans="1:25" x14ac:dyDescent="0.25">
      <c r="A158" s="72">
        <v>441</v>
      </c>
      <c r="B158" s="20" t="s">
        <v>947</v>
      </c>
      <c r="C158" s="239">
        <v>4747</v>
      </c>
      <c r="D158" s="487">
        <v>20.5</v>
      </c>
      <c r="E158" s="15">
        <v>13245099.98</v>
      </c>
      <c r="F158" s="15">
        <v>64610243.804878049</v>
      </c>
      <c r="G158" s="165">
        <v>0</v>
      </c>
      <c r="I158" s="13">
        <v>12825133.395268293</v>
      </c>
      <c r="J158" s="15">
        <v>1934840.0210758562</v>
      </c>
      <c r="K158" s="18">
        <v>0</v>
      </c>
      <c r="L158" s="18">
        <v>14759973.416344149</v>
      </c>
      <c r="M158" s="18">
        <v>3109.326609720697</v>
      </c>
      <c r="N158" s="61">
        <v>671.46339027930298</v>
      </c>
      <c r="O158" s="264">
        <v>0</v>
      </c>
      <c r="P158" s="159">
        <v>0</v>
      </c>
      <c r="Q158" s="213">
        <v>537.17071222344237</v>
      </c>
      <c r="R158" s="309">
        <v>2549949.370924681</v>
      </c>
      <c r="T158" s="271">
        <v>408.96476399604109</v>
      </c>
      <c r="U158" s="272">
        <v>1987568.7530207597</v>
      </c>
      <c r="W158" s="488"/>
      <c r="X158" s="489"/>
      <c r="Y158" s="490"/>
    </row>
    <row r="159" spans="1:25" x14ac:dyDescent="0.25">
      <c r="A159" s="72">
        <v>444</v>
      </c>
      <c r="B159" s="20" t="s">
        <v>948</v>
      </c>
      <c r="C159" s="239">
        <v>46785</v>
      </c>
      <c r="D159" s="487">
        <v>20.5</v>
      </c>
      <c r="E159" s="15">
        <v>169357946.63999999</v>
      </c>
      <c r="F159" s="15">
        <v>826136325.07317066</v>
      </c>
      <c r="G159" s="165">
        <v>0</v>
      </c>
      <c r="I159" s="13">
        <v>163988060.52702439</v>
      </c>
      <c r="J159" s="15">
        <v>6813447.0412712023</v>
      </c>
      <c r="K159" s="18">
        <v>0</v>
      </c>
      <c r="L159" s="18">
        <v>170801507.5682956</v>
      </c>
      <c r="M159" s="18">
        <v>3650.7749827571997</v>
      </c>
      <c r="N159" s="61">
        <v>130.01501724280024</v>
      </c>
      <c r="O159" s="264">
        <v>0</v>
      </c>
      <c r="P159" s="159">
        <v>0</v>
      </c>
      <c r="Q159" s="213">
        <v>104.0120137942402</v>
      </c>
      <c r="R159" s="309">
        <v>4866202.0653635282</v>
      </c>
      <c r="T159" s="271">
        <v>91.801197105578836</v>
      </c>
      <c r="U159" s="272">
        <v>4347062.0865404746</v>
      </c>
      <c r="W159" s="488"/>
      <c r="X159" s="489"/>
      <c r="Y159" s="490"/>
    </row>
    <row r="160" spans="1:25" x14ac:dyDescent="0.25">
      <c r="A160" s="72">
        <v>445</v>
      </c>
      <c r="B160" s="20" t="s">
        <v>155</v>
      </c>
      <c r="C160" s="239">
        <v>15285</v>
      </c>
      <c r="D160" s="487">
        <v>19.75</v>
      </c>
      <c r="E160" s="15">
        <v>54599400.210000001</v>
      </c>
      <c r="F160" s="15">
        <v>276452659.29113925</v>
      </c>
      <c r="G160" s="165">
        <v>0</v>
      </c>
      <c r="I160" s="13">
        <v>54875852.869291142</v>
      </c>
      <c r="J160" s="15">
        <v>2269699.6293671336</v>
      </c>
      <c r="K160" s="18">
        <v>0</v>
      </c>
      <c r="L160" s="18">
        <v>57145552.498658277</v>
      </c>
      <c r="M160" s="18">
        <v>3738.6687928464689</v>
      </c>
      <c r="N160" s="61">
        <v>42.121207153531032</v>
      </c>
      <c r="O160" s="264">
        <v>0</v>
      </c>
      <c r="P160" s="159">
        <v>0</v>
      </c>
      <c r="Q160" s="213">
        <v>33.696965722824828</v>
      </c>
      <c r="R160" s="309">
        <v>515058.12107337749</v>
      </c>
      <c r="T160" s="271">
        <v>47.441748764911608</v>
      </c>
      <c r="U160" s="272">
        <v>733307.11065923877</v>
      </c>
      <c r="W160" s="488"/>
      <c r="X160" s="489"/>
      <c r="Y160" s="490"/>
    </row>
    <row r="161" spans="1:25" x14ac:dyDescent="0.25">
      <c r="A161" s="72">
        <v>475</v>
      </c>
      <c r="B161" s="20" t="s">
        <v>949</v>
      </c>
      <c r="C161" s="239">
        <v>5477</v>
      </c>
      <c r="D161" s="487">
        <v>21.5</v>
      </c>
      <c r="E161" s="15">
        <v>17149865.210000001</v>
      </c>
      <c r="F161" s="15">
        <v>79766814.930232555</v>
      </c>
      <c r="G161" s="165">
        <v>0</v>
      </c>
      <c r="I161" s="13">
        <v>15833712.763651162</v>
      </c>
      <c r="J161" s="15">
        <v>1086339.2615073877</v>
      </c>
      <c r="K161" s="18">
        <v>0</v>
      </c>
      <c r="L161" s="18">
        <v>16920052.025158551</v>
      </c>
      <c r="M161" s="18">
        <v>3089.2919527402869</v>
      </c>
      <c r="N161" s="61">
        <v>691.49804725971308</v>
      </c>
      <c r="O161" s="264">
        <v>0</v>
      </c>
      <c r="P161" s="159">
        <v>0</v>
      </c>
      <c r="Q161" s="213">
        <v>553.19843780777046</v>
      </c>
      <c r="R161" s="309">
        <v>3029867.843873159</v>
      </c>
      <c r="T161" s="271">
        <v>569.9586730505165</v>
      </c>
      <c r="U161" s="272">
        <v>3160420.8420651141</v>
      </c>
      <c r="W161" s="488"/>
      <c r="X161" s="489"/>
      <c r="Y161" s="490"/>
    </row>
    <row r="162" spans="1:25" x14ac:dyDescent="0.25">
      <c r="A162" s="72">
        <v>480</v>
      </c>
      <c r="B162" s="20" t="s">
        <v>950</v>
      </c>
      <c r="C162" s="239">
        <v>1988</v>
      </c>
      <c r="D162" s="487">
        <v>20.75</v>
      </c>
      <c r="E162" s="15">
        <v>5804086.2000000002</v>
      </c>
      <c r="F162" s="15">
        <v>27971499.759036146</v>
      </c>
      <c r="G162" s="165">
        <v>0</v>
      </c>
      <c r="I162" s="13">
        <v>5552342.7021686751</v>
      </c>
      <c r="J162" s="15">
        <v>304649.89172195242</v>
      </c>
      <c r="K162" s="18">
        <v>0</v>
      </c>
      <c r="L162" s="18">
        <v>5856992.5938906278</v>
      </c>
      <c r="M162" s="18">
        <v>2946.1733369671165</v>
      </c>
      <c r="N162" s="61">
        <v>834.61666303288348</v>
      </c>
      <c r="O162" s="264">
        <v>0</v>
      </c>
      <c r="P162" s="159">
        <v>0</v>
      </c>
      <c r="Q162" s="213">
        <v>667.69333042630683</v>
      </c>
      <c r="R162" s="309">
        <v>1327374.3408874979</v>
      </c>
      <c r="T162" s="271">
        <v>653.1003919020136</v>
      </c>
      <c r="U162" s="272">
        <v>1324487.5947772835</v>
      </c>
      <c r="W162" s="488"/>
      <c r="X162" s="489"/>
      <c r="Y162" s="490"/>
    </row>
    <row r="163" spans="1:25" x14ac:dyDescent="0.25">
      <c r="A163" s="72">
        <v>481</v>
      </c>
      <c r="B163" s="20" t="s">
        <v>951</v>
      </c>
      <c r="C163" s="239">
        <v>9656</v>
      </c>
      <c r="D163" s="487">
        <v>20.75</v>
      </c>
      <c r="E163" s="15">
        <v>36760994.079999998</v>
      </c>
      <c r="F163" s="15">
        <v>177161417.25301206</v>
      </c>
      <c r="G163" s="165">
        <v>0</v>
      </c>
      <c r="I163" s="13">
        <v>35166541.324722894</v>
      </c>
      <c r="J163" s="15">
        <v>1551145.9746568382</v>
      </c>
      <c r="K163" s="18">
        <v>0</v>
      </c>
      <c r="L163" s="18">
        <v>36717687.299379729</v>
      </c>
      <c r="M163" s="18">
        <v>3802.5773922307094</v>
      </c>
      <c r="N163" s="61">
        <v>-21.787392230709429</v>
      </c>
      <c r="O163" s="264">
        <v>3.0813314644522389</v>
      </c>
      <c r="P163" s="159">
        <v>0.33081331464452235</v>
      </c>
      <c r="Q163" s="213">
        <v>-7.2075594413013002</v>
      </c>
      <c r="R163" s="309">
        <v>-69596.193965205355</v>
      </c>
      <c r="T163" s="271">
        <v>-5.8121784604496431</v>
      </c>
      <c r="U163" s="272">
        <v>-56413.004137124233</v>
      </c>
      <c r="W163" s="488"/>
      <c r="X163" s="489"/>
      <c r="Y163" s="490"/>
    </row>
    <row r="164" spans="1:25" x14ac:dyDescent="0.25">
      <c r="A164" s="72">
        <v>483</v>
      </c>
      <c r="B164" s="20" t="s">
        <v>952</v>
      </c>
      <c r="C164" s="239">
        <v>1119</v>
      </c>
      <c r="D164" s="487">
        <v>21.5</v>
      </c>
      <c r="E164" s="15">
        <v>2179843.13</v>
      </c>
      <c r="F164" s="15">
        <v>10138805.255813954</v>
      </c>
      <c r="G164" s="165">
        <v>0</v>
      </c>
      <c r="I164" s="13">
        <v>2012552.84327907</v>
      </c>
      <c r="J164" s="15">
        <v>118089.57813168695</v>
      </c>
      <c r="K164" s="18">
        <v>0</v>
      </c>
      <c r="L164" s="18">
        <v>2130642.4214107571</v>
      </c>
      <c r="M164" s="18">
        <v>1904.0593578290948</v>
      </c>
      <c r="N164" s="61">
        <v>1876.7306421709052</v>
      </c>
      <c r="O164" s="264">
        <v>0</v>
      </c>
      <c r="P164" s="159">
        <v>0</v>
      </c>
      <c r="Q164" s="213">
        <v>1501.3845137367243</v>
      </c>
      <c r="R164" s="309">
        <v>1680049.2708713945</v>
      </c>
      <c r="T164" s="271">
        <v>1411.2903988876587</v>
      </c>
      <c r="U164" s="272">
        <v>1600403.3123386051</v>
      </c>
      <c r="W164" s="488"/>
      <c r="X164" s="489"/>
      <c r="Y164" s="490"/>
    </row>
    <row r="165" spans="1:25" x14ac:dyDescent="0.25">
      <c r="A165" s="72">
        <v>484</v>
      </c>
      <c r="B165" s="20" t="s">
        <v>953</v>
      </c>
      <c r="C165" s="239">
        <v>3156</v>
      </c>
      <c r="D165" s="487">
        <v>19.5</v>
      </c>
      <c r="E165" s="15">
        <v>7636336.1500000004</v>
      </c>
      <c r="F165" s="15">
        <v>39160698.205128208</v>
      </c>
      <c r="G165" s="165">
        <v>0</v>
      </c>
      <c r="I165" s="13">
        <v>7773398.5937179495</v>
      </c>
      <c r="J165" s="15">
        <v>821005.11222887458</v>
      </c>
      <c r="K165" s="18">
        <v>0</v>
      </c>
      <c r="L165" s="18">
        <v>8594403.7059468236</v>
      </c>
      <c r="M165" s="18">
        <v>2723.1950906041898</v>
      </c>
      <c r="N165" s="61">
        <v>1057.5949093958102</v>
      </c>
      <c r="O165" s="264">
        <v>0</v>
      </c>
      <c r="P165" s="159">
        <v>0</v>
      </c>
      <c r="Q165" s="213">
        <v>846.07592751664822</v>
      </c>
      <c r="R165" s="309">
        <v>2670215.6272425419</v>
      </c>
      <c r="T165" s="271">
        <v>788.98344764802971</v>
      </c>
      <c r="U165" s="272">
        <v>2512912.2807589746</v>
      </c>
      <c r="W165" s="488"/>
      <c r="X165" s="489"/>
      <c r="Y165" s="490"/>
    </row>
    <row r="166" spans="1:25" x14ac:dyDescent="0.25">
      <c r="A166" s="72">
        <v>489</v>
      </c>
      <c r="B166" s="20" t="s">
        <v>954</v>
      </c>
      <c r="C166" s="239">
        <v>1992</v>
      </c>
      <c r="D166" s="487">
        <v>20</v>
      </c>
      <c r="E166" s="15">
        <v>4515281.29</v>
      </c>
      <c r="F166" s="15">
        <v>22576406.449999999</v>
      </c>
      <c r="G166" s="165">
        <v>0</v>
      </c>
      <c r="I166" s="13">
        <v>4481416.6803249996</v>
      </c>
      <c r="J166" s="15">
        <v>768400.59057160828</v>
      </c>
      <c r="K166" s="18">
        <v>0</v>
      </c>
      <c r="L166" s="18">
        <v>5249817.270896608</v>
      </c>
      <c r="M166" s="18">
        <v>2635.4504371970925</v>
      </c>
      <c r="N166" s="61">
        <v>1145.3395628029075</v>
      </c>
      <c r="O166" s="264">
        <v>0</v>
      </c>
      <c r="P166" s="159">
        <v>0</v>
      </c>
      <c r="Q166" s="213">
        <v>916.27165024232602</v>
      </c>
      <c r="R166" s="309">
        <v>1825213.1272827135</v>
      </c>
      <c r="T166" s="271">
        <v>878.37762543309373</v>
      </c>
      <c r="U166" s="272">
        <v>1831417.3490280004</v>
      </c>
      <c r="W166" s="488"/>
      <c r="X166" s="489"/>
      <c r="Y166" s="490"/>
    </row>
    <row r="167" spans="1:25" x14ac:dyDescent="0.25">
      <c r="A167" s="72">
        <v>491</v>
      </c>
      <c r="B167" s="20" t="s">
        <v>955</v>
      </c>
      <c r="C167" s="239">
        <v>54261</v>
      </c>
      <c r="D167" s="487">
        <v>20.5</v>
      </c>
      <c r="E167" s="15">
        <v>169970009.83000001</v>
      </c>
      <c r="F167" s="15">
        <v>829121999.17073178</v>
      </c>
      <c r="G167" s="165">
        <v>0</v>
      </c>
      <c r="I167" s="13">
        <v>164580716.83539027</v>
      </c>
      <c r="J167" s="15">
        <v>13166939.835311132</v>
      </c>
      <c r="K167" s="18">
        <v>0</v>
      </c>
      <c r="L167" s="18">
        <v>177747656.67070141</v>
      </c>
      <c r="M167" s="18">
        <v>3275.7902853007026</v>
      </c>
      <c r="N167" s="61">
        <v>504.99971469929733</v>
      </c>
      <c r="O167" s="264">
        <v>0</v>
      </c>
      <c r="P167" s="159">
        <v>0</v>
      </c>
      <c r="Q167" s="213">
        <v>403.99977175943786</v>
      </c>
      <c r="R167" s="309">
        <v>21921431.615438856</v>
      </c>
      <c r="T167" s="271">
        <v>373.9113146467393</v>
      </c>
      <c r="U167" s="272">
        <v>20439862.015164003</v>
      </c>
      <c r="W167" s="488"/>
      <c r="X167" s="489"/>
      <c r="Y167" s="490"/>
    </row>
    <row r="168" spans="1:25" x14ac:dyDescent="0.25">
      <c r="A168" s="72">
        <v>494</v>
      </c>
      <c r="B168" s="20" t="s">
        <v>956</v>
      </c>
      <c r="C168" s="239">
        <v>9019</v>
      </c>
      <c r="D168" s="487">
        <v>21</v>
      </c>
      <c r="E168" s="15">
        <v>25689348.41</v>
      </c>
      <c r="F168" s="15">
        <v>122330230.52380952</v>
      </c>
      <c r="G168" s="165">
        <v>0</v>
      </c>
      <c r="I168" s="13">
        <v>24282550.758976191</v>
      </c>
      <c r="J168" s="15">
        <v>740071.67474576179</v>
      </c>
      <c r="K168" s="18">
        <v>0</v>
      </c>
      <c r="L168" s="18">
        <v>25022622.433721952</v>
      </c>
      <c r="M168" s="18">
        <v>2774.4342425681284</v>
      </c>
      <c r="N168" s="61">
        <v>1006.3557574318716</v>
      </c>
      <c r="O168" s="264">
        <v>0</v>
      </c>
      <c r="P168" s="159">
        <v>0</v>
      </c>
      <c r="Q168" s="213">
        <v>805.08460594549729</v>
      </c>
      <c r="R168" s="309">
        <v>7261058.06102244</v>
      </c>
      <c r="T168" s="271">
        <v>740.57589839018476</v>
      </c>
      <c r="U168" s="272">
        <v>6711839.3671102449</v>
      </c>
      <c r="W168" s="488"/>
      <c r="X168" s="489"/>
      <c r="Y168" s="490"/>
    </row>
    <row r="169" spans="1:25" x14ac:dyDescent="0.25">
      <c r="A169" s="72">
        <v>495</v>
      </c>
      <c r="B169" s="20" t="s">
        <v>957</v>
      </c>
      <c r="C169" s="239">
        <v>1636</v>
      </c>
      <c r="D169" s="487">
        <v>22</v>
      </c>
      <c r="E169" s="15">
        <v>4058319.79</v>
      </c>
      <c r="F169" s="15">
        <v>18446908.136363637</v>
      </c>
      <c r="G169" s="165">
        <v>0</v>
      </c>
      <c r="I169" s="13">
        <v>3661711.2650681823</v>
      </c>
      <c r="J169" s="15">
        <v>1075407.5681664913</v>
      </c>
      <c r="K169" s="18">
        <v>0</v>
      </c>
      <c r="L169" s="18">
        <v>4737118.8332346734</v>
      </c>
      <c r="M169" s="18">
        <v>2895.5494090676489</v>
      </c>
      <c r="N169" s="61">
        <v>885.2405909323511</v>
      </c>
      <c r="O169" s="264">
        <v>0</v>
      </c>
      <c r="P169" s="159">
        <v>0</v>
      </c>
      <c r="Q169" s="213">
        <v>708.19247274588088</v>
      </c>
      <c r="R169" s="309">
        <v>1158602.8854122611</v>
      </c>
      <c r="T169" s="271">
        <v>755.8242892066952</v>
      </c>
      <c r="U169" s="272">
        <v>1292459.5345434488</v>
      </c>
      <c r="W169" s="488"/>
      <c r="X169" s="489"/>
      <c r="Y169" s="490"/>
    </row>
    <row r="170" spans="1:25" x14ac:dyDescent="0.25">
      <c r="A170" s="187">
        <v>498</v>
      </c>
      <c r="B170" s="35" t="s">
        <v>958</v>
      </c>
      <c r="C170" s="239">
        <v>2332</v>
      </c>
      <c r="D170" s="487">
        <v>21.5</v>
      </c>
      <c r="E170" s="18">
        <v>7079831.3499999996</v>
      </c>
      <c r="F170" s="15">
        <v>32929448.139534883</v>
      </c>
      <c r="G170" s="172">
        <v>0</v>
      </c>
      <c r="I170" s="13">
        <v>6536495.4556976743</v>
      </c>
      <c r="J170" s="15">
        <v>699258.11422004027</v>
      </c>
      <c r="K170" s="18">
        <v>0</v>
      </c>
      <c r="L170" s="18">
        <v>7235753.5699177142</v>
      </c>
      <c r="M170" s="18">
        <v>3102.8102786954178</v>
      </c>
      <c r="N170" s="61">
        <v>677.9797213045822</v>
      </c>
      <c r="O170" s="264">
        <v>0</v>
      </c>
      <c r="P170" s="159">
        <v>0</v>
      </c>
      <c r="Q170" s="213">
        <v>542.38377704366576</v>
      </c>
      <c r="R170" s="309">
        <v>1264838.9680658286</v>
      </c>
      <c r="T170" s="271">
        <v>552.74193026858961</v>
      </c>
      <c r="U170" s="272">
        <v>1303365.4715733344</v>
      </c>
      <c r="W170" s="488"/>
      <c r="X170" s="489"/>
      <c r="Y170" s="490"/>
    </row>
    <row r="171" spans="1:25" x14ac:dyDescent="0.25">
      <c r="A171" s="72">
        <v>499</v>
      </c>
      <c r="B171" s="20" t="s">
        <v>959</v>
      </c>
      <c r="C171" s="239">
        <v>19384</v>
      </c>
      <c r="D171" s="487">
        <v>20.75</v>
      </c>
      <c r="E171" s="15">
        <v>69147820.430000007</v>
      </c>
      <c r="F171" s="15">
        <v>333242508.0963856</v>
      </c>
      <c r="G171" s="165">
        <v>0</v>
      </c>
      <c r="I171" s="13">
        <v>66148637.857132547</v>
      </c>
      <c r="J171" s="15">
        <v>2376489.2828751081</v>
      </c>
      <c r="K171" s="18">
        <v>0</v>
      </c>
      <c r="L171" s="18">
        <v>68525127.14000766</v>
      </c>
      <c r="M171" s="18">
        <v>3535.1386267028302</v>
      </c>
      <c r="N171" s="61">
        <v>245.65137329716981</v>
      </c>
      <c r="O171" s="264">
        <v>0</v>
      </c>
      <c r="P171" s="159">
        <v>0</v>
      </c>
      <c r="Q171" s="213">
        <v>196.52109863773586</v>
      </c>
      <c r="R171" s="309">
        <v>3809364.9759938722</v>
      </c>
      <c r="T171" s="271">
        <v>145.9611184847563</v>
      </c>
      <c r="U171" s="272">
        <v>2817341.508992766</v>
      </c>
      <c r="W171" s="488"/>
      <c r="X171" s="489"/>
      <c r="Y171" s="490"/>
    </row>
    <row r="172" spans="1:25" x14ac:dyDescent="0.25">
      <c r="A172" s="72">
        <v>500</v>
      </c>
      <c r="B172" s="20" t="s">
        <v>960</v>
      </c>
      <c r="C172" s="239">
        <v>10097</v>
      </c>
      <c r="D172" s="487">
        <v>19.5</v>
      </c>
      <c r="E172" s="15">
        <v>35114938.799999997</v>
      </c>
      <c r="F172" s="15">
        <v>180076609.23076922</v>
      </c>
      <c r="G172" s="165">
        <v>0</v>
      </c>
      <c r="I172" s="13">
        <v>35745206.93230769</v>
      </c>
      <c r="J172" s="15">
        <v>2112163.390308883</v>
      </c>
      <c r="K172" s="18">
        <v>0</v>
      </c>
      <c r="L172" s="18">
        <v>37857370.322616577</v>
      </c>
      <c r="M172" s="18">
        <v>3749.3681610989975</v>
      </c>
      <c r="N172" s="61">
        <v>31.421838901002502</v>
      </c>
      <c r="O172" s="264">
        <v>0</v>
      </c>
      <c r="P172" s="159">
        <v>0</v>
      </c>
      <c r="Q172" s="213">
        <v>25.137471120802005</v>
      </c>
      <c r="R172" s="309">
        <v>253813.04590673783</v>
      </c>
      <c r="T172" s="271">
        <v>19.640741460001301</v>
      </c>
      <c r="U172" s="272">
        <v>192302.49963487274</v>
      </c>
      <c r="W172" s="488"/>
      <c r="X172" s="489"/>
      <c r="Y172" s="490"/>
    </row>
    <row r="173" spans="1:25" x14ac:dyDescent="0.25">
      <c r="A173" s="72">
        <v>503</v>
      </c>
      <c r="B173" s="20" t="s">
        <v>961</v>
      </c>
      <c r="C173" s="239">
        <v>7838</v>
      </c>
      <c r="D173" s="487">
        <v>21</v>
      </c>
      <c r="E173" s="15">
        <v>24671883.440000001</v>
      </c>
      <c r="F173" s="15">
        <v>117485159.23809524</v>
      </c>
      <c r="G173" s="165">
        <v>0</v>
      </c>
      <c r="I173" s="13">
        <v>23320804.108761907</v>
      </c>
      <c r="J173" s="15">
        <v>1009181.9924973832</v>
      </c>
      <c r="K173" s="18">
        <v>0</v>
      </c>
      <c r="L173" s="18">
        <v>24329986.101259291</v>
      </c>
      <c r="M173" s="18">
        <v>3104.1064176140967</v>
      </c>
      <c r="N173" s="61">
        <v>676.68358238590326</v>
      </c>
      <c r="O173" s="264">
        <v>0</v>
      </c>
      <c r="P173" s="159">
        <v>0</v>
      </c>
      <c r="Q173" s="213">
        <v>541.34686590872263</v>
      </c>
      <c r="R173" s="309">
        <v>4243076.7349925684</v>
      </c>
      <c r="T173" s="271">
        <v>499.22480748913881</v>
      </c>
      <c r="U173" s="272">
        <v>3923407.7620571419</v>
      </c>
      <c r="W173" s="488"/>
      <c r="X173" s="489"/>
      <c r="Y173" s="490"/>
    </row>
    <row r="174" spans="1:25" x14ac:dyDescent="0.25">
      <c r="A174" s="72">
        <v>504</v>
      </c>
      <c r="B174" s="20" t="s">
        <v>962</v>
      </c>
      <c r="C174" s="239">
        <v>1969</v>
      </c>
      <c r="D174" s="487">
        <v>21.5</v>
      </c>
      <c r="E174" s="15">
        <v>5705450.5499999998</v>
      </c>
      <c r="F174" s="15">
        <v>26536979.30232558</v>
      </c>
      <c r="G174" s="165">
        <v>0</v>
      </c>
      <c r="I174" s="13">
        <v>5267590.3915116284</v>
      </c>
      <c r="J174" s="15">
        <v>437675.42485584848</v>
      </c>
      <c r="K174" s="18">
        <v>0</v>
      </c>
      <c r="L174" s="18">
        <v>5705265.8163674772</v>
      </c>
      <c r="M174" s="18">
        <v>2897.5448534116185</v>
      </c>
      <c r="N174" s="61">
        <v>883.24514658838143</v>
      </c>
      <c r="O174" s="264">
        <v>0</v>
      </c>
      <c r="P174" s="159">
        <v>0</v>
      </c>
      <c r="Q174" s="213">
        <v>706.59611727070524</v>
      </c>
      <c r="R174" s="309">
        <v>1391287.7549060185</v>
      </c>
      <c r="T174" s="271">
        <v>743.56295875370563</v>
      </c>
      <c r="U174" s="272">
        <v>1464075.4657860463</v>
      </c>
      <c r="W174" s="488"/>
      <c r="X174" s="489"/>
      <c r="Y174" s="490"/>
    </row>
    <row r="175" spans="1:25" x14ac:dyDescent="0.25">
      <c r="A175" s="72">
        <v>505</v>
      </c>
      <c r="B175" s="20" t="s">
        <v>963</v>
      </c>
      <c r="C175" s="239">
        <v>20803</v>
      </c>
      <c r="D175" s="487">
        <v>20.5</v>
      </c>
      <c r="E175" s="15">
        <v>71719746.079999998</v>
      </c>
      <c r="F175" s="15">
        <v>349852419.902439</v>
      </c>
      <c r="G175" s="165">
        <v>0</v>
      </c>
      <c r="I175" s="13">
        <v>69445705.350634143</v>
      </c>
      <c r="J175" s="15">
        <v>2759841.8348846235</v>
      </c>
      <c r="K175" s="18">
        <v>0</v>
      </c>
      <c r="L175" s="18">
        <v>72205547.185518771</v>
      </c>
      <c r="M175" s="18">
        <v>3470.9199243147032</v>
      </c>
      <c r="N175" s="61">
        <v>309.8700756852968</v>
      </c>
      <c r="O175" s="264">
        <v>0</v>
      </c>
      <c r="P175" s="159">
        <v>0</v>
      </c>
      <c r="Q175" s="213">
        <v>247.89606054823744</v>
      </c>
      <c r="R175" s="309">
        <v>5156981.7475849837</v>
      </c>
      <c r="T175" s="271">
        <v>235.78296240551427</v>
      </c>
      <c r="U175" s="272">
        <v>4877170.5773580624</v>
      </c>
      <c r="W175" s="488"/>
      <c r="X175" s="489"/>
      <c r="Y175" s="490"/>
    </row>
    <row r="176" spans="1:25" x14ac:dyDescent="0.25">
      <c r="A176" s="72">
        <v>507</v>
      </c>
      <c r="B176" s="20" t="s">
        <v>964</v>
      </c>
      <c r="C176" s="239">
        <v>6054</v>
      </c>
      <c r="D176" s="487">
        <v>19.75</v>
      </c>
      <c r="E176" s="15">
        <v>15854394.4</v>
      </c>
      <c r="F176" s="15">
        <v>80275414.683544308</v>
      </c>
      <c r="G176" s="165">
        <v>0</v>
      </c>
      <c r="I176" s="13">
        <v>15934669.814683545</v>
      </c>
      <c r="J176" s="15">
        <v>2216132.2114860984</v>
      </c>
      <c r="K176" s="18">
        <v>0</v>
      </c>
      <c r="L176" s="18">
        <v>18150802.026169643</v>
      </c>
      <c r="M176" s="18">
        <v>2998.1503181647909</v>
      </c>
      <c r="N176" s="61">
        <v>782.6396818352091</v>
      </c>
      <c r="O176" s="264">
        <v>0</v>
      </c>
      <c r="P176" s="159">
        <v>0</v>
      </c>
      <c r="Q176" s="213">
        <v>626.11174546816733</v>
      </c>
      <c r="R176" s="309">
        <v>3790480.5070642852</v>
      </c>
      <c r="T176" s="271">
        <v>611.32532898608804</v>
      </c>
      <c r="U176" s="272">
        <v>3765152.7012253162</v>
      </c>
      <c r="W176" s="488"/>
      <c r="X176" s="489"/>
      <c r="Y176" s="490"/>
    </row>
    <row r="177" spans="1:25" x14ac:dyDescent="0.25">
      <c r="A177" s="72">
        <v>508</v>
      </c>
      <c r="B177" s="20" t="s">
        <v>965</v>
      </c>
      <c r="C177" s="239">
        <v>10256</v>
      </c>
      <c r="D177" s="487">
        <v>22</v>
      </c>
      <c r="E177" s="15">
        <v>34506380.850000001</v>
      </c>
      <c r="F177" s="15">
        <v>156847185.68181819</v>
      </c>
      <c r="G177" s="165">
        <v>0</v>
      </c>
      <c r="I177" s="13">
        <v>31134166.357840911</v>
      </c>
      <c r="J177" s="15">
        <v>2085223.5011497645</v>
      </c>
      <c r="K177" s="18">
        <v>0</v>
      </c>
      <c r="L177" s="18">
        <v>33219389.858990677</v>
      </c>
      <c r="M177" s="18">
        <v>3239.0200720544731</v>
      </c>
      <c r="N177" s="61">
        <v>541.76992794552689</v>
      </c>
      <c r="O177" s="264">
        <v>0</v>
      </c>
      <c r="P177" s="159">
        <v>0</v>
      </c>
      <c r="Q177" s="213">
        <v>433.41594235642151</v>
      </c>
      <c r="R177" s="309">
        <v>4445113.9048074586</v>
      </c>
      <c r="T177" s="271">
        <v>408.18043179692069</v>
      </c>
      <c r="U177" s="272">
        <v>4328345.2987745469</v>
      </c>
      <c r="W177" s="488"/>
      <c r="X177" s="489"/>
      <c r="Y177" s="490"/>
    </row>
    <row r="178" spans="1:25" x14ac:dyDescent="0.25">
      <c r="A178" s="72">
        <v>529</v>
      </c>
      <c r="B178" s="20" t="s">
        <v>966</v>
      </c>
      <c r="C178" s="239">
        <v>19167</v>
      </c>
      <c r="D178" s="487">
        <v>19</v>
      </c>
      <c r="E178" s="15">
        <v>73537899.269999996</v>
      </c>
      <c r="F178" s="15">
        <v>387041575.10526317</v>
      </c>
      <c r="G178" s="165">
        <v>0</v>
      </c>
      <c r="I178" s="13">
        <v>76827752.658394739</v>
      </c>
      <c r="J178" s="15">
        <v>9015323.3362984192</v>
      </c>
      <c r="K178" s="18">
        <v>0</v>
      </c>
      <c r="L178" s="18">
        <v>85843075.99469316</v>
      </c>
      <c r="M178" s="18">
        <v>4478.6912920484774</v>
      </c>
      <c r="N178" s="61">
        <v>-697.90129204847744</v>
      </c>
      <c r="O178" s="264">
        <v>6.5480776773589442</v>
      </c>
      <c r="P178" s="159">
        <v>0.36548077677358942</v>
      </c>
      <c r="Q178" s="213">
        <v>-255.06950632916923</v>
      </c>
      <c r="R178" s="309">
        <v>-4888917.2278111866</v>
      </c>
      <c r="T178" s="271">
        <v>-218.44617233590398</v>
      </c>
      <c r="U178" s="272">
        <v>-4141957.8736610753</v>
      </c>
      <c r="W178" s="488"/>
      <c r="X178" s="489"/>
      <c r="Y178" s="490"/>
    </row>
    <row r="179" spans="1:25" x14ac:dyDescent="0.25">
      <c r="A179" s="72">
        <v>531</v>
      </c>
      <c r="B179" s="20" t="s">
        <v>967</v>
      </c>
      <c r="C179" s="239">
        <v>5521</v>
      </c>
      <c r="D179" s="487">
        <v>21.25</v>
      </c>
      <c r="E179" s="15">
        <v>17499937.75</v>
      </c>
      <c r="F179" s="15">
        <v>82352648.235294119</v>
      </c>
      <c r="G179" s="165">
        <v>0</v>
      </c>
      <c r="I179" s="13">
        <v>16347000.674705883</v>
      </c>
      <c r="J179" s="15">
        <v>558820.56662676961</v>
      </c>
      <c r="K179" s="18">
        <v>0</v>
      </c>
      <c r="L179" s="18">
        <v>16905821.241332654</v>
      </c>
      <c r="M179" s="18">
        <v>3062.0940484210569</v>
      </c>
      <c r="N179" s="61">
        <v>718.6959515789431</v>
      </c>
      <c r="O179" s="264">
        <v>0</v>
      </c>
      <c r="P179" s="159">
        <v>0</v>
      </c>
      <c r="Q179" s="213">
        <v>574.95676126315448</v>
      </c>
      <c r="R179" s="309">
        <v>3174336.2789338757</v>
      </c>
      <c r="T179" s="271">
        <v>573.07854617649468</v>
      </c>
      <c r="U179" s="272">
        <v>3238466.8644433715</v>
      </c>
      <c r="W179" s="488"/>
      <c r="X179" s="489"/>
      <c r="Y179" s="490"/>
    </row>
    <row r="180" spans="1:25" x14ac:dyDescent="0.25">
      <c r="A180" s="72">
        <v>535</v>
      </c>
      <c r="B180" s="20" t="s">
        <v>968</v>
      </c>
      <c r="C180" s="239">
        <v>10815</v>
      </c>
      <c r="D180" s="487">
        <v>21.5</v>
      </c>
      <c r="E180" s="15">
        <v>27950460.98</v>
      </c>
      <c r="F180" s="15">
        <v>130002144.09302326</v>
      </c>
      <c r="G180" s="165">
        <v>0</v>
      </c>
      <c r="I180" s="13">
        <v>25805425.602465119</v>
      </c>
      <c r="J180" s="15">
        <v>1122018.2360034119</v>
      </c>
      <c r="K180" s="18">
        <v>0</v>
      </c>
      <c r="L180" s="18">
        <v>26927443.838468529</v>
      </c>
      <c r="M180" s="18">
        <v>2489.823748355851</v>
      </c>
      <c r="N180" s="61">
        <v>1290.966251644149</v>
      </c>
      <c r="O180" s="264">
        <v>0</v>
      </c>
      <c r="P180" s="159">
        <v>0</v>
      </c>
      <c r="Q180" s="213">
        <v>1032.7730013153193</v>
      </c>
      <c r="R180" s="309">
        <v>11169440.009225179</v>
      </c>
      <c r="T180" s="271">
        <v>1045.351207609501</v>
      </c>
      <c r="U180" s="272">
        <v>11369239.733960932</v>
      </c>
      <c r="W180" s="488"/>
      <c r="X180" s="489"/>
      <c r="Y180" s="490"/>
    </row>
    <row r="181" spans="1:25" x14ac:dyDescent="0.25">
      <c r="A181" s="72">
        <v>536</v>
      </c>
      <c r="B181" s="20" t="s">
        <v>969</v>
      </c>
      <c r="C181" s="239">
        <v>33322</v>
      </c>
      <c r="D181" s="487">
        <v>20.5</v>
      </c>
      <c r="E181" s="15">
        <v>118755420.97</v>
      </c>
      <c r="F181" s="15">
        <v>579294736.43902445</v>
      </c>
      <c r="G181" s="165">
        <v>0</v>
      </c>
      <c r="I181" s="13">
        <v>114990005.18314636</v>
      </c>
      <c r="J181" s="15">
        <v>9014390.6804003306</v>
      </c>
      <c r="K181" s="18">
        <v>0</v>
      </c>
      <c r="L181" s="18">
        <v>124004395.86354668</v>
      </c>
      <c r="M181" s="18">
        <v>3721.3971509377193</v>
      </c>
      <c r="N181" s="61">
        <v>59.392849062280675</v>
      </c>
      <c r="O181" s="264">
        <v>0</v>
      </c>
      <c r="P181" s="159">
        <v>0</v>
      </c>
      <c r="Q181" s="213">
        <v>47.51427924982454</v>
      </c>
      <c r="R181" s="309">
        <v>1583270.8131626532</v>
      </c>
      <c r="T181" s="271">
        <v>101.2561030914294</v>
      </c>
      <c r="U181" s="272">
        <v>3357854.8907179814</v>
      </c>
      <c r="W181" s="488"/>
      <c r="X181" s="489"/>
      <c r="Y181" s="490"/>
    </row>
    <row r="182" spans="1:25" x14ac:dyDescent="0.25">
      <c r="A182" s="72">
        <v>538</v>
      </c>
      <c r="B182" s="20" t="s">
        <v>970</v>
      </c>
      <c r="C182" s="239">
        <v>4813</v>
      </c>
      <c r="D182" s="487">
        <v>21.5</v>
      </c>
      <c r="E182" s="15">
        <v>16453306.67</v>
      </c>
      <c r="F182" s="15">
        <v>76527007.767441854</v>
      </c>
      <c r="G182" s="165">
        <v>0</v>
      </c>
      <c r="I182" s="13">
        <v>15190611.041837208</v>
      </c>
      <c r="J182" s="15">
        <v>432921.97756505024</v>
      </c>
      <c r="K182" s="18">
        <v>0</v>
      </c>
      <c r="L182" s="18">
        <v>15623533.019402258</v>
      </c>
      <c r="M182" s="18">
        <v>3246.1111613135795</v>
      </c>
      <c r="N182" s="61">
        <v>534.67883868642048</v>
      </c>
      <c r="O182" s="264">
        <v>0</v>
      </c>
      <c r="P182" s="159">
        <v>0</v>
      </c>
      <c r="Q182" s="213">
        <v>427.74307094913638</v>
      </c>
      <c r="R182" s="309">
        <v>2058727.4004781933</v>
      </c>
      <c r="T182" s="271">
        <v>399.77492420270687</v>
      </c>
      <c r="U182" s="272">
        <v>1942506.3567009526</v>
      </c>
      <c r="W182" s="488"/>
      <c r="X182" s="489"/>
      <c r="Y182" s="490"/>
    </row>
    <row r="183" spans="1:25" x14ac:dyDescent="0.25">
      <c r="A183" s="72">
        <v>541</v>
      </c>
      <c r="B183" s="20" t="s">
        <v>971</v>
      </c>
      <c r="C183" s="239">
        <v>9983</v>
      </c>
      <c r="D183" s="487">
        <v>20.5</v>
      </c>
      <c r="E183" s="15">
        <v>24955078.489999998</v>
      </c>
      <c r="F183" s="15">
        <v>121127783.1475029</v>
      </c>
      <c r="G183" s="165">
        <v>0</v>
      </c>
      <c r="H183" s="238" t="s">
        <v>12</v>
      </c>
      <c r="I183" s="13">
        <v>24043864.954779323</v>
      </c>
      <c r="J183" s="15">
        <v>3404676.2137086559</v>
      </c>
      <c r="K183" s="18">
        <v>0</v>
      </c>
      <c r="L183" s="18">
        <v>27448541.168487981</v>
      </c>
      <c r="M183" s="18">
        <v>2749.5283149842712</v>
      </c>
      <c r="N183" s="61">
        <v>1031.2616850157287</v>
      </c>
      <c r="O183" s="264">
        <v>0</v>
      </c>
      <c r="P183" s="159">
        <v>0</v>
      </c>
      <c r="Q183" s="213">
        <v>825.00934801258302</v>
      </c>
      <c r="R183" s="309">
        <v>8236068.321209616</v>
      </c>
      <c r="T183" s="271">
        <v>775.43291479447043</v>
      </c>
      <c r="U183" s="272">
        <v>6200361.5866965856</v>
      </c>
      <c r="W183" s="488"/>
      <c r="X183" s="489"/>
      <c r="Y183" s="490"/>
    </row>
    <row r="184" spans="1:25" x14ac:dyDescent="0.25">
      <c r="A184" s="72">
        <v>543</v>
      </c>
      <c r="B184" s="20" t="s">
        <v>972</v>
      </c>
      <c r="C184" s="239">
        <v>42159</v>
      </c>
      <c r="D184" s="487">
        <v>19.5</v>
      </c>
      <c r="E184" s="15">
        <v>167711173.06999999</v>
      </c>
      <c r="F184" s="15">
        <v>860057297.79487181</v>
      </c>
      <c r="G184" s="165">
        <v>0</v>
      </c>
      <c r="I184" s="13">
        <v>170721373.61228207</v>
      </c>
      <c r="J184" s="15">
        <v>7540717.1010741452</v>
      </c>
      <c r="K184" s="18">
        <v>0</v>
      </c>
      <c r="L184" s="18">
        <v>178262090.71335623</v>
      </c>
      <c r="M184" s="18">
        <v>4228.3282505124935</v>
      </c>
      <c r="N184" s="61">
        <v>-447.53825051249351</v>
      </c>
      <c r="O184" s="264">
        <v>6.1037620100676167</v>
      </c>
      <c r="P184" s="159">
        <v>0.36103762010067614</v>
      </c>
      <c r="Q184" s="213">
        <v>-161.57814486905085</v>
      </c>
      <c r="R184" s="309">
        <v>-6811973.0095343143</v>
      </c>
      <c r="T184" s="271">
        <v>-162.88632851532876</v>
      </c>
      <c r="U184" s="272">
        <v>-6824448.5058067292</v>
      </c>
      <c r="W184" s="488"/>
      <c r="X184" s="489"/>
      <c r="Y184" s="490"/>
    </row>
    <row r="185" spans="1:25" x14ac:dyDescent="0.25">
      <c r="A185" s="72">
        <v>545</v>
      </c>
      <c r="B185" s="20" t="s">
        <v>973</v>
      </c>
      <c r="C185" s="239">
        <v>9507</v>
      </c>
      <c r="D185" s="487">
        <v>21</v>
      </c>
      <c r="E185" s="15">
        <v>25940856.030000001</v>
      </c>
      <c r="F185" s="15">
        <v>123527885.85714285</v>
      </c>
      <c r="G185" s="165">
        <v>0</v>
      </c>
      <c r="I185" s="13">
        <v>24520285.342642859</v>
      </c>
      <c r="J185" s="15">
        <v>2592102.9893619185</v>
      </c>
      <c r="K185" s="18">
        <v>0</v>
      </c>
      <c r="L185" s="18">
        <v>27112388.332004778</v>
      </c>
      <c r="M185" s="18">
        <v>2851.8342623335202</v>
      </c>
      <c r="N185" s="61">
        <v>928.95573766647976</v>
      </c>
      <c r="O185" s="264">
        <v>0</v>
      </c>
      <c r="P185" s="159">
        <v>0</v>
      </c>
      <c r="Q185" s="213">
        <v>743.16459013318388</v>
      </c>
      <c r="R185" s="309">
        <v>7065265.7583961794</v>
      </c>
      <c r="T185" s="271">
        <v>668.34071823017621</v>
      </c>
      <c r="U185" s="272">
        <v>6273714.3220266644</v>
      </c>
      <c r="W185" s="488"/>
      <c r="X185" s="489"/>
      <c r="Y185" s="490"/>
    </row>
    <row r="186" spans="1:25" x14ac:dyDescent="0.25">
      <c r="A186" s="72">
        <v>560</v>
      </c>
      <c r="B186" s="20" t="s">
        <v>974</v>
      </c>
      <c r="C186" s="239">
        <v>16221</v>
      </c>
      <c r="D186" s="487">
        <v>20.75</v>
      </c>
      <c r="E186" s="15">
        <v>48656261.810000002</v>
      </c>
      <c r="F186" s="15">
        <v>234488008.72289157</v>
      </c>
      <c r="G186" s="165">
        <v>0</v>
      </c>
      <c r="I186" s="13">
        <v>46545869.73149398</v>
      </c>
      <c r="J186" s="15">
        <v>2326378.8505174783</v>
      </c>
      <c r="K186" s="18">
        <v>0</v>
      </c>
      <c r="L186" s="18">
        <v>48872248.582011461</v>
      </c>
      <c r="M186" s="18">
        <v>3012.8998570995291</v>
      </c>
      <c r="N186" s="61">
        <v>767.89014290047089</v>
      </c>
      <c r="O186" s="264">
        <v>0</v>
      </c>
      <c r="P186" s="159">
        <v>0</v>
      </c>
      <c r="Q186" s="213">
        <v>614.31211432037674</v>
      </c>
      <c r="R186" s="309">
        <v>9964756.8063908312</v>
      </c>
      <c r="T186" s="271">
        <v>577.93184650788351</v>
      </c>
      <c r="U186" s="272">
        <v>9435315.3260877058</v>
      </c>
      <c r="W186" s="488"/>
      <c r="X186" s="489"/>
      <c r="Y186" s="490"/>
    </row>
    <row r="187" spans="1:25" x14ac:dyDescent="0.25">
      <c r="A187" s="72">
        <v>561</v>
      </c>
      <c r="B187" s="20" t="s">
        <v>975</v>
      </c>
      <c r="C187" s="239">
        <v>1382</v>
      </c>
      <c r="D187" s="487">
        <v>19.5</v>
      </c>
      <c r="E187" s="15">
        <v>3504313.72</v>
      </c>
      <c r="F187" s="15">
        <v>17970839.589743588</v>
      </c>
      <c r="G187" s="165">
        <v>0</v>
      </c>
      <c r="I187" s="13">
        <v>3567211.6585641024</v>
      </c>
      <c r="J187" s="15">
        <v>355114.91033739666</v>
      </c>
      <c r="K187" s="18">
        <v>0</v>
      </c>
      <c r="L187" s="18">
        <v>3922326.5689014988</v>
      </c>
      <c r="M187" s="18">
        <v>2838.1523653411714</v>
      </c>
      <c r="N187" s="61">
        <v>942.63763465882857</v>
      </c>
      <c r="O187" s="264">
        <v>0</v>
      </c>
      <c r="P187" s="159">
        <v>0</v>
      </c>
      <c r="Q187" s="213">
        <v>754.11010772706288</v>
      </c>
      <c r="R187" s="309">
        <v>1042180.1688788009</v>
      </c>
      <c r="T187" s="271">
        <v>709.43530231383704</v>
      </c>
      <c r="U187" s="272">
        <v>976892.4112861536</v>
      </c>
      <c r="W187" s="488"/>
      <c r="X187" s="489"/>
      <c r="Y187" s="490"/>
    </row>
    <row r="188" spans="1:25" x14ac:dyDescent="0.25">
      <c r="A188" s="72">
        <v>562</v>
      </c>
      <c r="B188" s="20" t="s">
        <v>183</v>
      </c>
      <c r="C188" s="239">
        <v>9285</v>
      </c>
      <c r="D188" s="487">
        <v>22</v>
      </c>
      <c r="E188" s="15">
        <v>28630016.649999999</v>
      </c>
      <c r="F188" s="15">
        <v>130136439.31818181</v>
      </c>
      <c r="G188" s="165">
        <v>0</v>
      </c>
      <c r="I188" s="13">
        <v>25832083.204659089</v>
      </c>
      <c r="J188" s="15">
        <v>1876215.0931171598</v>
      </c>
      <c r="K188" s="18">
        <v>0</v>
      </c>
      <c r="L188" s="18">
        <v>27708298.297776248</v>
      </c>
      <c r="M188" s="18">
        <v>2984.2001397712706</v>
      </c>
      <c r="N188" s="61">
        <v>796.58986022872932</v>
      </c>
      <c r="O188" s="264">
        <v>0</v>
      </c>
      <c r="P188" s="159">
        <v>0</v>
      </c>
      <c r="Q188" s="213">
        <v>637.2718881829835</v>
      </c>
      <c r="R188" s="309">
        <v>5917069.4817790017</v>
      </c>
      <c r="T188" s="271">
        <v>619.90580067721464</v>
      </c>
      <c r="U188" s="272">
        <v>5832073.7727712356</v>
      </c>
      <c r="W188" s="488"/>
      <c r="X188" s="489"/>
      <c r="Y188" s="490"/>
    </row>
    <row r="189" spans="1:25" x14ac:dyDescent="0.25">
      <c r="A189" s="72">
        <v>563</v>
      </c>
      <c r="B189" s="20" t="s">
        <v>976</v>
      </c>
      <c r="C189" s="239">
        <v>7472</v>
      </c>
      <c r="D189" s="487">
        <v>21.5</v>
      </c>
      <c r="E189" s="15">
        <v>21374141.34</v>
      </c>
      <c r="F189" s="15">
        <v>99414610.883720934</v>
      </c>
      <c r="G189" s="165">
        <v>0</v>
      </c>
      <c r="I189" s="13">
        <v>19733800.260418605</v>
      </c>
      <c r="J189" s="15">
        <v>1101927.0430417731</v>
      </c>
      <c r="K189" s="18">
        <v>0</v>
      </c>
      <c r="L189" s="18">
        <v>20835727.303460378</v>
      </c>
      <c r="M189" s="18">
        <v>2788.5074014267102</v>
      </c>
      <c r="N189" s="61">
        <v>992.28259857328976</v>
      </c>
      <c r="O189" s="264">
        <v>0</v>
      </c>
      <c r="P189" s="159">
        <v>0</v>
      </c>
      <c r="Q189" s="213">
        <v>793.82607885863183</v>
      </c>
      <c r="R189" s="309">
        <v>5931468.4612316974</v>
      </c>
      <c r="T189" s="271">
        <v>770.0225910884343</v>
      </c>
      <c r="U189" s="272">
        <v>5859871.9181829849</v>
      </c>
      <c r="W189" s="488"/>
      <c r="X189" s="489"/>
      <c r="Y189" s="490"/>
    </row>
    <row r="190" spans="1:25" x14ac:dyDescent="0.25">
      <c r="A190" s="72">
        <v>564</v>
      </c>
      <c r="B190" s="20" t="s">
        <v>977</v>
      </c>
      <c r="C190" s="239">
        <v>201810</v>
      </c>
      <c r="D190" s="487">
        <v>20</v>
      </c>
      <c r="E190" s="15">
        <v>677680928.79999995</v>
      </c>
      <c r="F190" s="15">
        <v>3388404643.9999995</v>
      </c>
      <c r="G190" s="165">
        <v>0</v>
      </c>
      <c r="I190" s="13">
        <v>672598321.83399999</v>
      </c>
      <c r="J190" s="15">
        <v>45173610.497794457</v>
      </c>
      <c r="K190" s="18">
        <v>0</v>
      </c>
      <c r="L190" s="18">
        <v>717771932.3317945</v>
      </c>
      <c r="M190" s="18">
        <v>3556.6717820315866</v>
      </c>
      <c r="N190" s="61">
        <v>224.11821796841332</v>
      </c>
      <c r="O190" s="264">
        <v>0</v>
      </c>
      <c r="P190" s="159">
        <v>0</v>
      </c>
      <c r="Q190" s="213">
        <v>179.29457437473067</v>
      </c>
      <c r="R190" s="309">
        <v>36183438.054564394</v>
      </c>
      <c r="T190" s="271">
        <v>193.7126386810327</v>
      </c>
      <c r="U190" s="272">
        <v>38456801.594152018</v>
      </c>
      <c r="W190" s="488"/>
      <c r="X190" s="489"/>
      <c r="Y190" s="490"/>
    </row>
    <row r="191" spans="1:25" x14ac:dyDescent="0.25">
      <c r="A191" s="72">
        <v>576</v>
      </c>
      <c r="B191" s="20" t="s">
        <v>978</v>
      </c>
      <c r="C191" s="239">
        <v>3027</v>
      </c>
      <c r="D191" s="487">
        <v>21</v>
      </c>
      <c r="E191" s="15">
        <v>7883235.8099999996</v>
      </c>
      <c r="F191" s="15">
        <v>37539218.142857142</v>
      </c>
      <c r="G191" s="165">
        <v>0</v>
      </c>
      <c r="I191" s="13">
        <v>7451534.8013571426</v>
      </c>
      <c r="J191" s="15">
        <v>1157711.4087011272</v>
      </c>
      <c r="K191" s="18">
        <v>0</v>
      </c>
      <c r="L191" s="18">
        <v>8609246.21005827</v>
      </c>
      <c r="M191" s="18">
        <v>2844.151374317235</v>
      </c>
      <c r="N191" s="61">
        <v>936.638625682765</v>
      </c>
      <c r="O191" s="264">
        <v>0</v>
      </c>
      <c r="P191" s="159">
        <v>0</v>
      </c>
      <c r="Q191" s="213">
        <v>749.310900546212</v>
      </c>
      <c r="R191" s="309">
        <v>2268164.0959533835</v>
      </c>
      <c r="T191" s="271">
        <v>686.57627709770793</v>
      </c>
      <c r="U191" s="272">
        <v>2157909.2389180958</v>
      </c>
      <c r="W191" s="488"/>
      <c r="X191" s="489"/>
      <c r="Y191" s="490"/>
    </row>
    <row r="192" spans="1:25" x14ac:dyDescent="0.25">
      <c r="A192" s="72">
        <v>577</v>
      </c>
      <c r="B192" s="20" t="s">
        <v>979</v>
      </c>
      <c r="C192" s="239">
        <v>10730</v>
      </c>
      <c r="D192" s="487">
        <v>20.75</v>
      </c>
      <c r="E192" s="15">
        <v>38630790.409999996</v>
      </c>
      <c r="F192" s="15">
        <v>186172483.90361443</v>
      </c>
      <c r="G192" s="165">
        <v>0</v>
      </c>
      <c r="I192" s="13">
        <v>36955238.054867469</v>
      </c>
      <c r="J192" s="15">
        <v>1282321.0960768743</v>
      </c>
      <c r="K192" s="18">
        <v>0</v>
      </c>
      <c r="L192" s="18">
        <v>38237559.150944345</v>
      </c>
      <c r="M192" s="18">
        <v>3563.612222827991</v>
      </c>
      <c r="N192" s="61">
        <v>217.17777717200897</v>
      </c>
      <c r="O192" s="264">
        <v>0</v>
      </c>
      <c r="P192" s="159">
        <v>0</v>
      </c>
      <c r="Q192" s="213">
        <v>173.7422217376072</v>
      </c>
      <c r="R192" s="309">
        <v>1864254.0392445251</v>
      </c>
      <c r="T192" s="271">
        <v>136.09600912849129</v>
      </c>
      <c r="U192" s="272">
        <v>1445339.6169445775</v>
      </c>
      <c r="W192" s="488"/>
      <c r="X192" s="489"/>
      <c r="Y192" s="490"/>
    </row>
    <row r="193" spans="1:25" x14ac:dyDescent="0.25">
      <c r="A193" s="72">
        <v>578</v>
      </c>
      <c r="B193" s="20" t="s">
        <v>980</v>
      </c>
      <c r="C193" s="239">
        <v>3435</v>
      </c>
      <c r="D193" s="487">
        <v>22</v>
      </c>
      <c r="E193" s="15">
        <v>9252676.2200000007</v>
      </c>
      <c r="F193" s="15">
        <v>42057619.181818187</v>
      </c>
      <c r="G193" s="165">
        <v>0</v>
      </c>
      <c r="I193" s="13">
        <v>8348437.4075909108</v>
      </c>
      <c r="J193" s="15">
        <v>588261.55199025548</v>
      </c>
      <c r="K193" s="18">
        <v>0</v>
      </c>
      <c r="L193" s="18">
        <v>8936698.9595811665</v>
      </c>
      <c r="M193" s="18">
        <v>2601.6590857587094</v>
      </c>
      <c r="N193" s="61">
        <v>1179.1309142412906</v>
      </c>
      <c r="O193" s="264">
        <v>0</v>
      </c>
      <c r="P193" s="159">
        <v>0</v>
      </c>
      <c r="Q193" s="213">
        <v>943.30473139303251</v>
      </c>
      <c r="R193" s="309">
        <v>3240251.7523350669</v>
      </c>
      <c r="T193" s="271">
        <v>919.90351836217678</v>
      </c>
      <c r="U193" s="272">
        <v>3208623.4720472726</v>
      </c>
      <c r="W193" s="488"/>
      <c r="X193" s="489"/>
      <c r="Y193" s="490"/>
    </row>
    <row r="194" spans="1:25" x14ac:dyDescent="0.25">
      <c r="A194" s="72">
        <v>580</v>
      </c>
      <c r="B194" s="20" t="s">
        <v>981</v>
      </c>
      <c r="C194" s="239">
        <v>4969</v>
      </c>
      <c r="D194" s="487">
        <v>19.5</v>
      </c>
      <c r="E194" s="15">
        <v>12324313.859999999</v>
      </c>
      <c r="F194" s="15">
        <v>63201609.538461536</v>
      </c>
      <c r="G194" s="165">
        <v>0</v>
      </c>
      <c r="I194" s="13">
        <v>12545519.493384616</v>
      </c>
      <c r="J194" s="15">
        <v>1399065.7172847441</v>
      </c>
      <c r="K194" s="18">
        <v>0</v>
      </c>
      <c r="L194" s="18">
        <v>13944585.210669361</v>
      </c>
      <c r="M194" s="18">
        <v>2806.3162025899296</v>
      </c>
      <c r="N194" s="61">
        <v>974.47379741007035</v>
      </c>
      <c r="O194" s="264">
        <v>0</v>
      </c>
      <c r="P194" s="159">
        <v>0</v>
      </c>
      <c r="Q194" s="213">
        <v>779.57903792805632</v>
      </c>
      <c r="R194" s="309">
        <v>3873728.2394645121</v>
      </c>
      <c r="T194" s="271">
        <v>722.30551727867135</v>
      </c>
      <c r="U194" s="272">
        <v>3781269.3829538445</v>
      </c>
      <c r="W194" s="488"/>
      <c r="X194" s="489"/>
      <c r="Y194" s="490"/>
    </row>
    <row r="195" spans="1:25" x14ac:dyDescent="0.25">
      <c r="A195" s="72">
        <v>581</v>
      </c>
      <c r="B195" s="20" t="s">
        <v>982</v>
      </c>
      <c r="C195" s="239">
        <v>6562</v>
      </c>
      <c r="D195" s="487">
        <v>22</v>
      </c>
      <c r="E195" s="15">
        <v>18846039.18</v>
      </c>
      <c r="F195" s="15">
        <v>85663814.454545453</v>
      </c>
      <c r="G195" s="165">
        <v>0</v>
      </c>
      <c r="I195" s="13">
        <v>17004267.169227272</v>
      </c>
      <c r="J195" s="15">
        <v>2002247.1821532203</v>
      </c>
      <c r="K195" s="18">
        <v>0</v>
      </c>
      <c r="L195" s="18">
        <v>19006514.351380493</v>
      </c>
      <c r="M195" s="18">
        <v>2896.4514403200997</v>
      </c>
      <c r="N195" s="61">
        <v>884.3385596799003</v>
      </c>
      <c r="O195" s="264">
        <v>0</v>
      </c>
      <c r="P195" s="159">
        <v>0</v>
      </c>
      <c r="Q195" s="213">
        <v>707.47084774392033</v>
      </c>
      <c r="R195" s="309">
        <v>4642423.702895605</v>
      </c>
      <c r="T195" s="271">
        <v>691.47766874540798</v>
      </c>
      <c r="U195" s="272">
        <v>4678537.9067314304</v>
      </c>
      <c r="W195" s="488"/>
      <c r="X195" s="489"/>
      <c r="Y195" s="490"/>
    </row>
    <row r="196" spans="1:25" x14ac:dyDescent="0.25">
      <c r="A196" s="72">
        <v>583</v>
      </c>
      <c r="B196" s="20" t="s">
        <v>983</v>
      </c>
      <c r="C196" s="239">
        <v>958</v>
      </c>
      <c r="D196" s="487">
        <v>22.25</v>
      </c>
      <c r="E196" s="15">
        <v>2819334.07</v>
      </c>
      <c r="F196" s="15">
        <v>12671164.359550562</v>
      </c>
      <c r="G196" s="165">
        <v>0</v>
      </c>
      <c r="I196" s="13">
        <v>2515226.1253707865</v>
      </c>
      <c r="J196" s="15">
        <v>345513.97571862623</v>
      </c>
      <c r="K196" s="18">
        <v>0</v>
      </c>
      <c r="L196" s="18">
        <v>2860740.1010894128</v>
      </c>
      <c r="M196" s="18">
        <v>2986.1587694043974</v>
      </c>
      <c r="N196" s="61">
        <v>794.63123059560257</v>
      </c>
      <c r="O196" s="264">
        <v>0</v>
      </c>
      <c r="P196" s="159">
        <v>0</v>
      </c>
      <c r="Q196" s="213">
        <v>635.70498447648208</v>
      </c>
      <c r="R196" s="309">
        <v>609005.37512846978</v>
      </c>
      <c r="T196" s="271">
        <v>545.05084575423643</v>
      </c>
      <c r="U196" s="272">
        <v>522158.71023255849</v>
      </c>
      <c r="W196" s="488"/>
      <c r="X196" s="489"/>
      <c r="Y196" s="490"/>
    </row>
    <row r="197" spans="1:25" x14ac:dyDescent="0.25">
      <c r="A197" s="72">
        <v>584</v>
      </c>
      <c r="B197" s="20" t="s">
        <v>984</v>
      </c>
      <c r="C197" s="239">
        <v>2860</v>
      </c>
      <c r="D197" s="487">
        <v>21.5</v>
      </c>
      <c r="E197" s="15">
        <v>6255813.6600000001</v>
      </c>
      <c r="F197" s="15">
        <v>29096807.720930234</v>
      </c>
      <c r="G197" s="165">
        <v>0</v>
      </c>
      <c r="I197" s="13">
        <v>5775716.3326046513</v>
      </c>
      <c r="J197" s="15">
        <v>608578.80982557125</v>
      </c>
      <c r="K197" s="18">
        <v>0</v>
      </c>
      <c r="L197" s="18">
        <v>6384295.1424302226</v>
      </c>
      <c r="M197" s="18">
        <v>2232.2710288217563</v>
      </c>
      <c r="N197" s="61">
        <v>1548.5189711782436</v>
      </c>
      <c r="O197" s="264">
        <v>0</v>
      </c>
      <c r="P197" s="159">
        <v>0</v>
      </c>
      <c r="Q197" s="213">
        <v>1238.8151769425949</v>
      </c>
      <c r="R197" s="309">
        <v>3543011.4060558216</v>
      </c>
      <c r="T197" s="271">
        <v>1180.3025544020406</v>
      </c>
      <c r="U197" s="272">
        <v>3459466.786952381</v>
      </c>
      <c r="W197" s="488"/>
      <c r="X197" s="489"/>
      <c r="Y197" s="490"/>
    </row>
    <row r="198" spans="1:25" x14ac:dyDescent="0.25">
      <c r="A198" s="72">
        <v>588</v>
      </c>
      <c r="B198" s="20" t="s">
        <v>985</v>
      </c>
      <c r="C198" s="239">
        <v>1739</v>
      </c>
      <c r="D198" s="487">
        <v>21.5</v>
      </c>
      <c r="E198" s="15">
        <v>4107955.12</v>
      </c>
      <c r="F198" s="15">
        <v>19106768</v>
      </c>
      <c r="G198" s="165">
        <v>0</v>
      </c>
      <c r="I198" s="13">
        <v>3792693.4480000003</v>
      </c>
      <c r="J198" s="15">
        <v>790008.22523073445</v>
      </c>
      <c r="K198" s="18">
        <v>0</v>
      </c>
      <c r="L198" s="18">
        <v>4582701.6732307347</v>
      </c>
      <c r="M198" s="18">
        <v>2635.2511059406179</v>
      </c>
      <c r="N198" s="61">
        <v>1145.5388940593821</v>
      </c>
      <c r="O198" s="264">
        <v>0</v>
      </c>
      <c r="P198" s="159">
        <v>0</v>
      </c>
      <c r="Q198" s="213">
        <v>916.43111524750566</v>
      </c>
      <c r="R198" s="309">
        <v>1593673.7094154123</v>
      </c>
      <c r="T198" s="271">
        <v>916.30458255313579</v>
      </c>
      <c r="U198" s="272">
        <v>1664925.4264990478</v>
      </c>
      <c r="W198" s="488"/>
      <c r="X198" s="489"/>
      <c r="Y198" s="490"/>
    </row>
    <row r="199" spans="1:25" x14ac:dyDescent="0.25">
      <c r="A199" s="72">
        <v>592</v>
      </c>
      <c r="B199" s="20" t="s">
        <v>986</v>
      </c>
      <c r="C199" s="239">
        <v>3920</v>
      </c>
      <c r="D199" s="487">
        <v>21.75</v>
      </c>
      <c r="E199" s="15">
        <v>11069317.140000001</v>
      </c>
      <c r="F199" s="15">
        <v>50893412.137931034</v>
      </c>
      <c r="G199" s="165">
        <v>0</v>
      </c>
      <c r="I199" s="13">
        <v>10102342.309379311</v>
      </c>
      <c r="J199" s="15">
        <v>1160554.7368839157</v>
      </c>
      <c r="K199" s="18">
        <v>0</v>
      </c>
      <c r="L199" s="18">
        <v>11262897.046263227</v>
      </c>
      <c r="M199" s="18">
        <v>2873.1880220059252</v>
      </c>
      <c r="N199" s="61">
        <v>907.60197799407479</v>
      </c>
      <c r="O199" s="264">
        <v>0</v>
      </c>
      <c r="P199" s="159">
        <v>0</v>
      </c>
      <c r="Q199" s="213">
        <v>726.08158239525983</v>
      </c>
      <c r="R199" s="309">
        <v>2846239.8029894186</v>
      </c>
      <c r="T199" s="271">
        <v>744.4709186605611</v>
      </c>
      <c r="U199" s="272">
        <v>2983839.441991529</v>
      </c>
      <c r="W199" s="488"/>
      <c r="X199" s="489"/>
      <c r="Y199" s="490"/>
    </row>
    <row r="200" spans="1:25" x14ac:dyDescent="0.25">
      <c r="A200" s="72">
        <v>593</v>
      </c>
      <c r="B200" s="20" t="s">
        <v>987</v>
      </c>
      <c r="C200" s="239">
        <v>18220</v>
      </c>
      <c r="D200" s="487">
        <v>22</v>
      </c>
      <c r="E200" s="15">
        <v>57185919.920000002</v>
      </c>
      <c r="F200" s="15">
        <v>259935999.63636363</v>
      </c>
      <c r="G200" s="165">
        <v>0</v>
      </c>
      <c r="I200" s="13">
        <v>51597295.927818179</v>
      </c>
      <c r="J200" s="15">
        <v>4442755.6032762136</v>
      </c>
      <c r="K200" s="18">
        <v>0</v>
      </c>
      <c r="L200" s="18">
        <v>56040051.531094395</v>
      </c>
      <c r="M200" s="18">
        <v>3075.743772288386</v>
      </c>
      <c r="N200" s="61">
        <v>705.04622771161394</v>
      </c>
      <c r="O200" s="264">
        <v>0</v>
      </c>
      <c r="P200" s="159">
        <v>0</v>
      </c>
      <c r="Q200" s="213">
        <v>564.03698216929115</v>
      </c>
      <c r="R200" s="309">
        <v>10276753.815124486</v>
      </c>
      <c r="T200" s="271">
        <v>520.64038602124674</v>
      </c>
      <c r="U200" s="272">
        <v>9788559.8975854591</v>
      </c>
      <c r="W200" s="488"/>
      <c r="X200" s="489"/>
      <c r="Y200" s="490"/>
    </row>
    <row r="201" spans="1:25" x14ac:dyDescent="0.25">
      <c r="A201" s="72">
        <v>595</v>
      </c>
      <c r="B201" s="20" t="s">
        <v>988</v>
      </c>
      <c r="C201" s="239">
        <v>4624</v>
      </c>
      <c r="D201" s="487">
        <v>21.75</v>
      </c>
      <c r="E201" s="15">
        <v>11027637.65</v>
      </c>
      <c r="F201" s="15">
        <v>50701782.298850574</v>
      </c>
      <c r="G201" s="165">
        <v>0</v>
      </c>
      <c r="I201" s="13">
        <v>10064303.786321839</v>
      </c>
      <c r="J201" s="15">
        <v>1424480.8670960364</v>
      </c>
      <c r="K201" s="18">
        <v>0</v>
      </c>
      <c r="L201" s="18">
        <v>11488784.653417876</v>
      </c>
      <c r="M201" s="18">
        <v>2484.5987572270492</v>
      </c>
      <c r="N201" s="61">
        <v>1296.1912427729508</v>
      </c>
      <c r="O201" s="264">
        <v>0</v>
      </c>
      <c r="P201" s="159">
        <v>0</v>
      </c>
      <c r="Q201" s="213">
        <v>1036.9529942183606</v>
      </c>
      <c r="R201" s="309">
        <v>4794870.6452656994</v>
      </c>
      <c r="T201" s="271">
        <v>1036.6733367999593</v>
      </c>
      <c r="U201" s="272">
        <v>4913831.6164318072</v>
      </c>
      <c r="W201" s="488"/>
      <c r="X201" s="489"/>
      <c r="Y201" s="490"/>
    </row>
    <row r="202" spans="1:25" x14ac:dyDescent="0.25">
      <c r="A202" s="72">
        <v>598</v>
      </c>
      <c r="B202" s="20" t="s">
        <v>989</v>
      </c>
      <c r="C202" s="239">
        <v>19379</v>
      </c>
      <c r="D202" s="487">
        <v>21.25</v>
      </c>
      <c r="E202" s="15">
        <v>67032157.079999998</v>
      </c>
      <c r="F202" s="15">
        <v>315445445.08235294</v>
      </c>
      <c r="G202" s="165">
        <v>0</v>
      </c>
      <c r="I202" s="13">
        <v>62615920.848847061</v>
      </c>
      <c r="J202" s="15">
        <v>6217946.80351754</v>
      </c>
      <c r="K202" s="18">
        <v>0</v>
      </c>
      <c r="L202" s="18">
        <v>68833867.652364597</v>
      </c>
      <c r="M202" s="18">
        <v>3551.9824372962794</v>
      </c>
      <c r="N202" s="61">
        <v>228.80756270372058</v>
      </c>
      <c r="O202" s="264">
        <v>0</v>
      </c>
      <c r="P202" s="159">
        <v>0</v>
      </c>
      <c r="Q202" s="213">
        <v>183.04605016297648</v>
      </c>
      <c r="R202" s="309">
        <v>3547249.4061083212</v>
      </c>
      <c r="T202" s="271">
        <v>168.12595360923916</v>
      </c>
      <c r="U202" s="272">
        <v>3267696.0343491724</v>
      </c>
      <c r="W202" s="488"/>
      <c r="X202" s="489"/>
      <c r="Y202" s="490"/>
    </row>
    <row r="203" spans="1:25" x14ac:dyDescent="0.25">
      <c r="A203" s="72">
        <v>599</v>
      </c>
      <c r="B203" s="20" t="s">
        <v>990</v>
      </c>
      <c r="C203" s="239">
        <v>11084</v>
      </c>
      <c r="D203" s="487">
        <v>20.5</v>
      </c>
      <c r="E203" s="15">
        <v>30159621.989999998</v>
      </c>
      <c r="F203" s="15">
        <v>147120107.2682927</v>
      </c>
      <c r="G203" s="165">
        <v>0</v>
      </c>
      <c r="I203" s="13">
        <v>29203341.292756103</v>
      </c>
      <c r="J203" s="15">
        <v>2615620.3743445948</v>
      </c>
      <c r="K203" s="18">
        <v>0</v>
      </c>
      <c r="L203" s="18">
        <v>31818961.667100698</v>
      </c>
      <c r="M203" s="18">
        <v>2870.7110850866743</v>
      </c>
      <c r="N203" s="61">
        <v>910.07891491332566</v>
      </c>
      <c r="O203" s="264">
        <v>0</v>
      </c>
      <c r="P203" s="159">
        <v>0</v>
      </c>
      <c r="Q203" s="213">
        <v>728.06313193066057</v>
      </c>
      <c r="R203" s="309">
        <v>8069851.7543194415</v>
      </c>
      <c r="T203" s="271">
        <v>624.9027562917363</v>
      </c>
      <c r="U203" s="272">
        <v>6954542.774770733</v>
      </c>
      <c r="W203" s="488"/>
      <c r="X203" s="489"/>
      <c r="Y203" s="490"/>
    </row>
    <row r="204" spans="1:25" x14ac:dyDescent="0.25">
      <c r="A204" s="72">
        <v>601</v>
      </c>
      <c r="B204" s="20" t="s">
        <v>991</v>
      </c>
      <c r="C204" s="239">
        <v>4127</v>
      </c>
      <c r="D204" s="487">
        <v>21</v>
      </c>
      <c r="E204" s="15">
        <v>9661312.0299999993</v>
      </c>
      <c r="F204" s="15">
        <v>46006247.761904754</v>
      </c>
      <c r="G204" s="165">
        <v>0</v>
      </c>
      <c r="I204" s="13">
        <v>9132240.1807380933</v>
      </c>
      <c r="J204" s="15">
        <v>1553236.6137577759</v>
      </c>
      <c r="K204" s="18">
        <v>0</v>
      </c>
      <c r="L204" s="18">
        <v>10685476.794495869</v>
      </c>
      <c r="M204" s="18">
        <v>2589.1632649614417</v>
      </c>
      <c r="N204" s="61">
        <v>1191.6267350385583</v>
      </c>
      <c r="O204" s="264">
        <v>0</v>
      </c>
      <c r="P204" s="159">
        <v>0</v>
      </c>
      <c r="Q204" s="213">
        <v>953.30138803084674</v>
      </c>
      <c r="R204" s="309">
        <v>3934274.8284033043</v>
      </c>
      <c r="T204" s="271">
        <v>940.00494716440483</v>
      </c>
      <c r="U204" s="272">
        <v>3967760.8819809528</v>
      </c>
      <c r="W204" s="488"/>
      <c r="X204" s="489"/>
      <c r="Y204" s="490"/>
    </row>
    <row r="205" spans="1:25" x14ac:dyDescent="0.25">
      <c r="A205" s="72">
        <v>604</v>
      </c>
      <c r="B205" s="20" t="s">
        <v>992</v>
      </c>
      <c r="C205" s="239">
        <v>19237</v>
      </c>
      <c r="D205" s="487">
        <v>20</v>
      </c>
      <c r="E205" s="15">
        <v>78624953.540000007</v>
      </c>
      <c r="F205" s="15">
        <v>393124767.70000005</v>
      </c>
      <c r="G205" s="165">
        <v>0</v>
      </c>
      <c r="I205" s="13">
        <v>78035266.388450012</v>
      </c>
      <c r="J205" s="15">
        <v>3805630.4791859169</v>
      </c>
      <c r="K205" s="18">
        <v>0</v>
      </c>
      <c r="L205" s="18">
        <v>81840896.867635936</v>
      </c>
      <c r="M205" s="18">
        <v>4254.3482282911027</v>
      </c>
      <c r="N205" s="61">
        <v>-473.55822829110275</v>
      </c>
      <c r="O205" s="264">
        <v>6.160274879281058</v>
      </c>
      <c r="P205" s="159">
        <v>0.36160274879281057</v>
      </c>
      <c r="Q205" s="213">
        <v>-171.23995706351607</v>
      </c>
      <c r="R205" s="309">
        <v>-3294143.0540308589</v>
      </c>
      <c r="T205" s="271">
        <v>-154.67968297749559</v>
      </c>
      <c r="U205" s="272">
        <v>-2925456.844153374</v>
      </c>
      <c r="W205" s="488"/>
      <c r="X205" s="489"/>
      <c r="Y205" s="490"/>
    </row>
    <row r="206" spans="1:25" x14ac:dyDescent="0.25">
      <c r="A206" s="72">
        <v>607</v>
      </c>
      <c r="B206" s="20" t="s">
        <v>993</v>
      </c>
      <c r="C206" s="239">
        <v>4414</v>
      </c>
      <c r="D206" s="487">
        <v>20.25</v>
      </c>
      <c r="E206" s="15">
        <v>9605974.1500000004</v>
      </c>
      <c r="F206" s="15">
        <v>47436909.382716052</v>
      </c>
      <c r="G206" s="165">
        <v>0</v>
      </c>
      <c r="I206" s="13">
        <v>9416226.5124691371</v>
      </c>
      <c r="J206" s="15">
        <v>1126823.3131185409</v>
      </c>
      <c r="K206" s="18">
        <v>0</v>
      </c>
      <c r="L206" s="18">
        <v>10543049.825587679</v>
      </c>
      <c r="M206" s="18">
        <v>2388.5477629333209</v>
      </c>
      <c r="N206" s="61">
        <v>1392.2422370666791</v>
      </c>
      <c r="O206" s="264">
        <v>0</v>
      </c>
      <c r="P206" s="159">
        <v>0</v>
      </c>
      <c r="Q206" s="213">
        <v>1113.7937896533433</v>
      </c>
      <c r="R206" s="309">
        <v>4916285.7875298578</v>
      </c>
      <c r="T206" s="271">
        <v>1069.2189883506217</v>
      </c>
      <c r="U206" s="272">
        <v>4871361.7109254319</v>
      </c>
      <c r="W206" s="488"/>
      <c r="X206" s="489"/>
      <c r="Y206" s="490"/>
    </row>
    <row r="207" spans="1:25" x14ac:dyDescent="0.25">
      <c r="A207" s="72">
        <v>608</v>
      </c>
      <c r="B207" s="20" t="s">
        <v>994</v>
      </c>
      <c r="C207" s="239">
        <v>2166</v>
      </c>
      <c r="D207" s="487">
        <v>20.5</v>
      </c>
      <c r="E207" s="15">
        <v>5463013.0499999998</v>
      </c>
      <c r="F207" s="15">
        <v>26648844.146341462</v>
      </c>
      <c r="G207" s="165">
        <v>0</v>
      </c>
      <c r="I207" s="13">
        <v>5289795.56304878</v>
      </c>
      <c r="J207" s="15">
        <v>533816.42709559633</v>
      </c>
      <c r="K207" s="18">
        <v>0</v>
      </c>
      <c r="L207" s="18">
        <v>5823611.9901443766</v>
      </c>
      <c r="M207" s="18">
        <v>2688.648194895834</v>
      </c>
      <c r="N207" s="61">
        <v>1092.141805104166</v>
      </c>
      <c r="O207" s="264">
        <v>0</v>
      </c>
      <c r="P207" s="159">
        <v>0</v>
      </c>
      <c r="Q207" s="213">
        <v>873.71344408333289</v>
      </c>
      <c r="R207" s="309">
        <v>1892463.3198844991</v>
      </c>
      <c r="T207" s="271">
        <v>897.48957413066239</v>
      </c>
      <c r="U207" s="272">
        <v>2010376.6460526837</v>
      </c>
      <c r="W207" s="488"/>
      <c r="X207" s="489"/>
      <c r="Y207" s="490"/>
    </row>
    <row r="208" spans="1:25" x14ac:dyDescent="0.25">
      <c r="A208" s="72">
        <v>609</v>
      </c>
      <c r="B208" s="20" t="s">
        <v>995</v>
      </c>
      <c r="C208" s="239">
        <v>84587</v>
      </c>
      <c r="D208" s="487">
        <v>19.75</v>
      </c>
      <c r="E208" s="15">
        <v>266014438.22</v>
      </c>
      <c r="F208" s="15">
        <v>1346908547.949367</v>
      </c>
      <c r="G208" s="165">
        <v>0</v>
      </c>
      <c r="I208" s="13">
        <v>267361346.76794937</v>
      </c>
      <c r="J208" s="15">
        <v>16508373.202059161</v>
      </c>
      <c r="K208" s="18">
        <v>0</v>
      </c>
      <c r="L208" s="18">
        <v>283869719.97000855</v>
      </c>
      <c r="M208" s="18">
        <v>3355.9497318737931</v>
      </c>
      <c r="N208" s="61">
        <v>424.84026812620687</v>
      </c>
      <c r="O208" s="264">
        <v>0</v>
      </c>
      <c r="P208" s="159">
        <v>0</v>
      </c>
      <c r="Q208" s="213">
        <v>339.87221450096553</v>
      </c>
      <c r="R208" s="309">
        <v>28748771.007993169</v>
      </c>
      <c r="T208" s="271">
        <v>326.74950413654699</v>
      </c>
      <c r="U208" s="272">
        <v>27892317.921608061</v>
      </c>
      <c r="W208" s="488"/>
      <c r="X208" s="489"/>
      <c r="Y208" s="490"/>
    </row>
    <row r="209" spans="1:25" x14ac:dyDescent="0.25">
      <c r="A209" s="72">
        <v>611</v>
      </c>
      <c r="B209" s="20" t="s">
        <v>996</v>
      </c>
      <c r="C209" s="239">
        <v>5121</v>
      </c>
      <c r="D209" s="487">
        <v>20.5</v>
      </c>
      <c r="E209" s="15">
        <v>18090319.960000001</v>
      </c>
      <c r="F209" s="15">
        <v>88245463.219512194</v>
      </c>
      <c r="G209" s="165">
        <v>0</v>
      </c>
      <c r="I209" s="13">
        <v>17516724.449073173</v>
      </c>
      <c r="J209" s="15">
        <v>721562.013938713</v>
      </c>
      <c r="K209" s="18">
        <v>0</v>
      </c>
      <c r="L209" s="18">
        <v>18238286.463011887</v>
      </c>
      <c r="M209" s="18">
        <v>3561.469725251296</v>
      </c>
      <c r="N209" s="61">
        <v>219.32027474870392</v>
      </c>
      <c r="O209" s="264">
        <v>0</v>
      </c>
      <c r="P209" s="159">
        <v>0</v>
      </c>
      <c r="Q209" s="213">
        <v>175.45621979896316</v>
      </c>
      <c r="R209" s="309">
        <v>898511.30159049039</v>
      </c>
      <c r="T209" s="271">
        <v>224.15919722450892</v>
      </c>
      <c r="U209" s="272">
        <v>1148815.8857756082</v>
      </c>
      <c r="W209" s="488"/>
      <c r="X209" s="489"/>
      <c r="Y209" s="490"/>
    </row>
    <row r="210" spans="1:25" x14ac:dyDescent="0.25">
      <c r="A210" s="72">
        <v>614</v>
      </c>
      <c r="B210" s="20" t="s">
        <v>997</v>
      </c>
      <c r="C210" s="239">
        <v>3310</v>
      </c>
      <c r="D210" s="487">
        <v>21.75</v>
      </c>
      <c r="E210" s="15">
        <v>7985520.7000000002</v>
      </c>
      <c r="F210" s="15">
        <v>36715037.701149426</v>
      </c>
      <c r="G210" s="165">
        <v>0</v>
      </c>
      <c r="I210" s="13">
        <v>7287934.9836781612</v>
      </c>
      <c r="J210" s="15">
        <v>650186.73207706795</v>
      </c>
      <c r="K210" s="18">
        <v>0</v>
      </c>
      <c r="L210" s="18">
        <v>7938121.7157552289</v>
      </c>
      <c r="M210" s="18">
        <v>2398.2240833097367</v>
      </c>
      <c r="N210" s="61">
        <v>1382.5659166902633</v>
      </c>
      <c r="O210" s="264">
        <v>0</v>
      </c>
      <c r="P210" s="159">
        <v>0</v>
      </c>
      <c r="Q210" s="213">
        <v>1106.0527333522107</v>
      </c>
      <c r="R210" s="309">
        <v>3661034.5473958175</v>
      </c>
      <c r="T210" s="271">
        <v>1012.8022363874261</v>
      </c>
      <c r="U210" s="272">
        <v>3521513.3759190803</v>
      </c>
      <c r="W210" s="488"/>
      <c r="X210" s="489"/>
      <c r="Y210" s="490"/>
    </row>
    <row r="211" spans="1:25" x14ac:dyDescent="0.25">
      <c r="A211" s="72">
        <v>615</v>
      </c>
      <c r="B211" s="20" t="s">
        <v>998</v>
      </c>
      <c r="C211" s="239">
        <v>8103</v>
      </c>
      <c r="D211" s="487">
        <v>20.5</v>
      </c>
      <c r="E211" s="15">
        <v>18122242.219999999</v>
      </c>
      <c r="F211" s="15">
        <v>88401181.560975611</v>
      </c>
      <c r="G211" s="165">
        <v>0</v>
      </c>
      <c r="I211" s="13">
        <v>17547634.539853659</v>
      </c>
      <c r="J211" s="15">
        <v>2580652.2318942677</v>
      </c>
      <c r="K211" s="18">
        <v>0</v>
      </c>
      <c r="L211" s="18">
        <v>20128286.771747924</v>
      </c>
      <c r="M211" s="18">
        <v>2484.0536556519714</v>
      </c>
      <c r="N211" s="61">
        <v>1296.7363443480285</v>
      </c>
      <c r="O211" s="264">
        <v>0</v>
      </c>
      <c r="P211" s="159">
        <v>0</v>
      </c>
      <c r="Q211" s="213">
        <v>1037.3890754784229</v>
      </c>
      <c r="R211" s="309">
        <v>8405963.6786016617</v>
      </c>
      <c r="T211" s="271">
        <v>1004.7126939866544</v>
      </c>
      <c r="U211" s="272">
        <v>8295912.7142478051</v>
      </c>
      <c r="W211" s="488"/>
      <c r="X211" s="489"/>
      <c r="Y211" s="490"/>
    </row>
    <row r="212" spans="1:25" x14ac:dyDescent="0.25">
      <c r="A212" s="72">
        <v>616</v>
      </c>
      <c r="B212" s="20" t="s">
        <v>999</v>
      </c>
      <c r="C212" s="239">
        <v>1940</v>
      </c>
      <c r="D212" s="487">
        <v>21.5</v>
      </c>
      <c r="E212" s="15">
        <v>6071639.2699999996</v>
      </c>
      <c r="F212" s="15">
        <v>28240182.651162792</v>
      </c>
      <c r="G212" s="165">
        <v>0</v>
      </c>
      <c r="I212" s="13">
        <v>5605676.2562558148</v>
      </c>
      <c r="J212" s="15">
        <v>265943.56559784629</v>
      </c>
      <c r="K212" s="18">
        <v>0</v>
      </c>
      <c r="L212" s="18">
        <v>5871619.821853661</v>
      </c>
      <c r="M212" s="18">
        <v>3026.6081555946707</v>
      </c>
      <c r="N212" s="61">
        <v>754.18184440532923</v>
      </c>
      <c r="O212" s="264">
        <v>0</v>
      </c>
      <c r="P212" s="159">
        <v>0</v>
      </c>
      <c r="Q212" s="213">
        <v>603.34547552426341</v>
      </c>
      <c r="R212" s="309">
        <v>1170490.2225170711</v>
      </c>
      <c r="T212" s="271">
        <v>431.53708654582374</v>
      </c>
      <c r="U212" s="272">
        <v>850559.59758181858</v>
      </c>
      <c r="W212" s="488"/>
      <c r="X212" s="489"/>
      <c r="Y212" s="490"/>
    </row>
    <row r="213" spans="1:25" x14ac:dyDescent="0.25">
      <c r="A213" s="72">
        <v>619</v>
      </c>
      <c r="B213" s="20" t="s">
        <v>1000</v>
      </c>
      <c r="C213" s="239">
        <v>2949</v>
      </c>
      <c r="D213" s="487">
        <v>22</v>
      </c>
      <c r="E213" s="15">
        <v>7811718.4100000001</v>
      </c>
      <c r="F213" s="15">
        <v>35507810.954545453</v>
      </c>
      <c r="G213" s="165">
        <v>0</v>
      </c>
      <c r="I213" s="13">
        <v>7048300.4744772725</v>
      </c>
      <c r="J213" s="15">
        <v>462492.03748936311</v>
      </c>
      <c r="K213" s="18">
        <v>0</v>
      </c>
      <c r="L213" s="18">
        <v>7510792.5119666355</v>
      </c>
      <c r="M213" s="18">
        <v>2546.8947141290728</v>
      </c>
      <c r="N213" s="61">
        <v>1233.8952858709272</v>
      </c>
      <c r="O213" s="264">
        <v>0</v>
      </c>
      <c r="P213" s="159">
        <v>0</v>
      </c>
      <c r="Q213" s="213">
        <v>987.11622869674181</v>
      </c>
      <c r="R213" s="309">
        <v>2911005.7584266914</v>
      </c>
      <c r="T213" s="271">
        <v>954.16454671924475</v>
      </c>
      <c r="U213" s="272">
        <v>2909247.7029469772</v>
      </c>
      <c r="W213" s="488"/>
      <c r="X213" s="489"/>
      <c r="Y213" s="490"/>
    </row>
    <row r="214" spans="1:25" x14ac:dyDescent="0.25">
      <c r="A214" s="72">
        <v>620</v>
      </c>
      <c r="B214" s="20" t="s">
        <v>1001</v>
      </c>
      <c r="C214" s="239">
        <v>2669</v>
      </c>
      <c r="D214" s="487">
        <v>21.5</v>
      </c>
      <c r="E214" s="15">
        <v>6454505.0599999996</v>
      </c>
      <c r="F214" s="15">
        <v>30020953.767441861</v>
      </c>
      <c r="G214" s="165">
        <v>0</v>
      </c>
      <c r="I214" s="13">
        <v>5959159.3228372093</v>
      </c>
      <c r="J214" s="15">
        <v>1215222.6075921163</v>
      </c>
      <c r="K214" s="18">
        <v>0</v>
      </c>
      <c r="L214" s="18">
        <v>7174381.9304293254</v>
      </c>
      <c r="M214" s="18">
        <v>2688.0411878716095</v>
      </c>
      <c r="N214" s="61">
        <v>1092.7488121283905</v>
      </c>
      <c r="O214" s="264">
        <v>0</v>
      </c>
      <c r="P214" s="159">
        <v>0</v>
      </c>
      <c r="Q214" s="213">
        <v>874.19904970271239</v>
      </c>
      <c r="R214" s="309">
        <v>2333237.2636565394</v>
      </c>
      <c r="T214" s="271">
        <v>789.43196010321049</v>
      </c>
      <c r="U214" s="272">
        <v>2191463.1212465125</v>
      </c>
      <c r="W214" s="488"/>
      <c r="X214" s="489"/>
      <c r="Y214" s="490"/>
    </row>
    <row r="215" spans="1:25" x14ac:dyDescent="0.25">
      <c r="A215" s="72">
        <v>623</v>
      </c>
      <c r="B215" s="20" t="s">
        <v>1002</v>
      </c>
      <c r="C215" s="239">
        <v>2208</v>
      </c>
      <c r="D215" s="487">
        <v>20</v>
      </c>
      <c r="E215" s="15">
        <v>5918639.7400000002</v>
      </c>
      <c r="F215" s="15">
        <v>29593198.699999999</v>
      </c>
      <c r="G215" s="165">
        <v>0</v>
      </c>
      <c r="I215" s="13">
        <v>5874249.9419499999</v>
      </c>
      <c r="J215" s="15">
        <v>1422493.4876437602</v>
      </c>
      <c r="K215" s="18">
        <v>0</v>
      </c>
      <c r="L215" s="18">
        <v>7296743.4295937605</v>
      </c>
      <c r="M215" s="18">
        <v>3304.6845242725367</v>
      </c>
      <c r="N215" s="61">
        <v>476.10547572746327</v>
      </c>
      <c r="O215" s="264">
        <v>0</v>
      </c>
      <c r="P215" s="159">
        <v>0</v>
      </c>
      <c r="Q215" s="213">
        <v>380.88438058197062</v>
      </c>
      <c r="R215" s="309">
        <v>840992.71232499112</v>
      </c>
      <c r="T215" s="271">
        <v>460.85780294755023</v>
      </c>
      <c r="U215" s="272">
        <v>1041538.6346614636</v>
      </c>
      <c r="W215" s="488"/>
      <c r="X215" s="489"/>
      <c r="Y215" s="490"/>
    </row>
    <row r="216" spans="1:25" x14ac:dyDescent="0.25">
      <c r="A216" s="72">
        <v>624</v>
      </c>
      <c r="B216" s="20" t="s">
        <v>212</v>
      </c>
      <c r="C216" s="239">
        <v>5264</v>
      </c>
      <c r="D216" s="487">
        <v>20.25</v>
      </c>
      <c r="E216" s="15">
        <v>17940938.800000001</v>
      </c>
      <c r="F216" s="15">
        <v>88597228.641975313</v>
      </c>
      <c r="G216" s="165">
        <v>0</v>
      </c>
      <c r="I216" s="13">
        <v>17586549.885432102</v>
      </c>
      <c r="J216" s="15">
        <v>783432.79831774835</v>
      </c>
      <c r="K216" s="18">
        <v>0</v>
      </c>
      <c r="L216" s="18">
        <v>18369982.683749851</v>
      </c>
      <c r="M216" s="18">
        <v>3489.7383517761873</v>
      </c>
      <c r="N216" s="61">
        <v>291.05164822381266</v>
      </c>
      <c r="O216" s="264">
        <v>0</v>
      </c>
      <c r="P216" s="159">
        <v>0</v>
      </c>
      <c r="Q216" s="213">
        <v>232.84131857905015</v>
      </c>
      <c r="R216" s="309">
        <v>1225676.70100012</v>
      </c>
      <c r="T216" s="271">
        <v>244.38568957083555</v>
      </c>
      <c r="U216" s="272">
        <v>1300376.254206416</v>
      </c>
      <c r="W216" s="488"/>
      <c r="X216" s="489"/>
      <c r="Y216" s="490"/>
    </row>
    <row r="217" spans="1:25" x14ac:dyDescent="0.25">
      <c r="A217" s="72">
        <v>625</v>
      </c>
      <c r="B217" s="20" t="s">
        <v>1003</v>
      </c>
      <c r="C217" s="239">
        <v>3189</v>
      </c>
      <c r="D217" s="487">
        <v>20.25</v>
      </c>
      <c r="E217" s="15">
        <v>8944329.2400000002</v>
      </c>
      <c r="F217" s="15">
        <v>44169527.111111112</v>
      </c>
      <c r="G217" s="165">
        <v>0</v>
      </c>
      <c r="I217" s="13">
        <v>8767651.1315555554</v>
      </c>
      <c r="J217" s="15">
        <v>575922.76154411491</v>
      </c>
      <c r="K217" s="18">
        <v>0</v>
      </c>
      <c r="L217" s="18">
        <v>9343573.8930996694</v>
      </c>
      <c r="M217" s="18">
        <v>2929.9385052052899</v>
      </c>
      <c r="N217" s="61">
        <v>850.85149479471011</v>
      </c>
      <c r="O217" s="264">
        <v>0</v>
      </c>
      <c r="P217" s="159">
        <v>0</v>
      </c>
      <c r="Q217" s="213">
        <v>680.68119583576811</v>
      </c>
      <c r="R217" s="309">
        <v>2170692.3335202644</v>
      </c>
      <c r="T217" s="271">
        <v>645.98980265830039</v>
      </c>
      <c r="U217" s="272">
        <v>2074273.2563358026</v>
      </c>
      <c r="W217" s="488"/>
      <c r="X217" s="489"/>
      <c r="Y217" s="490"/>
    </row>
    <row r="218" spans="1:25" x14ac:dyDescent="0.25">
      <c r="A218" s="72">
        <v>626</v>
      </c>
      <c r="B218" s="20" t="s">
        <v>214</v>
      </c>
      <c r="C218" s="239">
        <v>5337</v>
      </c>
      <c r="D218" s="487">
        <v>20.75</v>
      </c>
      <c r="E218" s="15">
        <v>14418504.01</v>
      </c>
      <c r="F218" s="15">
        <v>69486766.313253015</v>
      </c>
      <c r="G218" s="165">
        <v>0</v>
      </c>
      <c r="I218" s="13">
        <v>13793123.113180725</v>
      </c>
      <c r="J218" s="15">
        <v>4742653.8916296652</v>
      </c>
      <c r="K218" s="18">
        <v>0</v>
      </c>
      <c r="L218" s="18">
        <v>18535777.004810389</v>
      </c>
      <c r="M218" s="18">
        <v>3473.0704524658777</v>
      </c>
      <c r="N218" s="61">
        <v>307.71954753412228</v>
      </c>
      <c r="O218" s="264">
        <v>0</v>
      </c>
      <c r="P218" s="159">
        <v>0</v>
      </c>
      <c r="Q218" s="213">
        <v>246.17563802729785</v>
      </c>
      <c r="R218" s="309">
        <v>1313839.3801516886</v>
      </c>
      <c r="T218" s="271">
        <v>67.187784929052214</v>
      </c>
      <c r="U218" s="272">
        <v>369868.75603443244</v>
      </c>
      <c r="W218" s="488"/>
      <c r="X218" s="489"/>
      <c r="Y218" s="490"/>
    </row>
    <row r="219" spans="1:25" x14ac:dyDescent="0.25">
      <c r="A219" s="72">
        <v>630</v>
      </c>
      <c r="B219" s="20" t="s">
        <v>1004</v>
      </c>
      <c r="C219" s="239">
        <v>1579</v>
      </c>
      <c r="D219" s="487">
        <v>19.75</v>
      </c>
      <c r="E219" s="15">
        <v>3681933.25</v>
      </c>
      <c r="F219" s="15">
        <v>18642700</v>
      </c>
      <c r="G219" s="165">
        <v>0</v>
      </c>
      <c r="I219" s="13">
        <v>3700575.95</v>
      </c>
      <c r="J219" s="15">
        <v>621421.17545116669</v>
      </c>
      <c r="K219" s="18">
        <v>0</v>
      </c>
      <c r="L219" s="18">
        <v>4321997.1254511671</v>
      </c>
      <c r="M219" s="18">
        <v>2737.1736069988392</v>
      </c>
      <c r="N219" s="61">
        <v>1043.6163930011608</v>
      </c>
      <c r="O219" s="264">
        <v>0</v>
      </c>
      <c r="P219" s="159">
        <v>0</v>
      </c>
      <c r="Q219" s="213">
        <v>834.89311440092865</v>
      </c>
      <c r="R219" s="309">
        <v>1318296.2276390663</v>
      </c>
      <c r="T219" s="271">
        <v>802.6170808859963</v>
      </c>
      <c r="U219" s="272">
        <v>1273753.3073660762</v>
      </c>
      <c r="W219" s="488"/>
      <c r="X219" s="489"/>
      <c r="Y219" s="490"/>
    </row>
    <row r="220" spans="1:25" x14ac:dyDescent="0.25">
      <c r="A220" s="72">
        <v>631</v>
      </c>
      <c r="B220" s="20" t="s">
        <v>1005</v>
      </c>
      <c r="C220" s="239">
        <v>2077</v>
      </c>
      <c r="D220" s="487">
        <v>21.75</v>
      </c>
      <c r="E220" s="15">
        <v>7216510.1900000004</v>
      </c>
      <c r="F220" s="15">
        <v>33179357.195402298</v>
      </c>
      <c r="G220" s="165">
        <v>0</v>
      </c>
      <c r="I220" s="13">
        <v>6586102.4032873567</v>
      </c>
      <c r="J220" s="15">
        <v>305559.49859132309</v>
      </c>
      <c r="K220" s="18">
        <v>0</v>
      </c>
      <c r="L220" s="18">
        <v>6891661.9018786801</v>
      </c>
      <c r="M220" s="18">
        <v>3318.0846903604624</v>
      </c>
      <c r="N220" s="61">
        <v>462.70530963953752</v>
      </c>
      <c r="O220" s="264">
        <v>0</v>
      </c>
      <c r="P220" s="159">
        <v>0</v>
      </c>
      <c r="Q220" s="213">
        <v>370.16424771163003</v>
      </c>
      <c r="R220" s="309">
        <v>768831.14249705558</v>
      </c>
      <c r="T220" s="271">
        <v>398.76904102015362</v>
      </c>
      <c r="U220" s="272">
        <v>851770.67161904811</v>
      </c>
      <c r="W220" s="488"/>
      <c r="X220" s="489"/>
      <c r="Y220" s="490"/>
    </row>
    <row r="221" spans="1:25" x14ac:dyDescent="0.25">
      <c r="A221" s="72">
        <v>635</v>
      </c>
      <c r="B221" s="20" t="s">
        <v>1006</v>
      </c>
      <c r="C221" s="239">
        <v>6567</v>
      </c>
      <c r="D221" s="487">
        <v>21</v>
      </c>
      <c r="E221" s="15">
        <v>19299603.870000001</v>
      </c>
      <c r="F221" s="15">
        <v>91902875.571428567</v>
      </c>
      <c r="G221" s="165">
        <v>0</v>
      </c>
      <c r="I221" s="13">
        <v>18242720.80092857</v>
      </c>
      <c r="J221" s="15">
        <v>1180612.00167528</v>
      </c>
      <c r="K221" s="18">
        <v>0</v>
      </c>
      <c r="L221" s="18">
        <v>19423332.802603852</v>
      </c>
      <c r="M221" s="18">
        <v>2957.7178015233521</v>
      </c>
      <c r="N221" s="61">
        <v>823.07219847664783</v>
      </c>
      <c r="O221" s="264">
        <v>0</v>
      </c>
      <c r="P221" s="159">
        <v>0</v>
      </c>
      <c r="Q221" s="213">
        <v>658.45775878131826</v>
      </c>
      <c r="R221" s="309">
        <v>4324092.1019169167</v>
      </c>
      <c r="T221" s="271">
        <v>620.62528419584021</v>
      </c>
      <c r="U221" s="272">
        <v>4143294.3972914293</v>
      </c>
      <c r="W221" s="488"/>
      <c r="X221" s="489"/>
      <c r="Y221" s="490"/>
    </row>
    <row r="222" spans="1:25" x14ac:dyDescent="0.25">
      <c r="A222" s="72">
        <v>636</v>
      </c>
      <c r="B222" s="20" t="s">
        <v>1007</v>
      </c>
      <c r="C222" s="239">
        <v>8422</v>
      </c>
      <c r="D222" s="487">
        <v>21.25</v>
      </c>
      <c r="E222" s="15">
        <v>23932087.670000002</v>
      </c>
      <c r="F222" s="15">
        <v>112621589.03529412</v>
      </c>
      <c r="G222" s="165">
        <v>0</v>
      </c>
      <c r="I222" s="13">
        <v>22355385.423505884</v>
      </c>
      <c r="J222" s="15">
        <v>1638902.6622097248</v>
      </c>
      <c r="K222" s="18">
        <v>0</v>
      </c>
      <c r="L222" s="18">
        <v>23994288.085715607</v>
      </c>
      <c r="M222" s="18">
        <v>2849.0011975440048</v>
      </c>
      <c r="N222" s="61">
        <v>931.78880245599521</v>
      </c>
      <c r="O222" s="264">
        <v>0</v>
      </c>
      <c r="P222" s="159">
        <v>0</v>
      </c>
      <c r="Q222" s="213">
        <v>745.43104196479624</v>
      </c>
      <c r="R222" s="309">
        <v>6278020.2354275137</v>
      </c>
      <c r="T222" s="271">
        <v>724.36642596952299</v>
      </c>
      <c r="U222" s="272">
        <v>6202025.3391510556</v>
      </c>
      <c r="W222" s="488"/>
      <c r="X222" s="489"/>
      <c r="Y222" s="490"/>
    </row>
    <row r="223" spans="1:25" x14ac:dyDescent="0.25">
      <c r="A223" s="72">
        <v>638</v>
      </c>
      <c r="B223" s="20" t="s">
        <v>1008</v>
      </c>
      <c r="C223" s="239">
        <v>50159</v>
      </c>
      <c r="D223" s="487">
        <v>19.75</v>
      </c>
      <c r="E223" s="15">
        <v>192334041.69</v>
      </c>
      <c r="F223" s="15">
        <v>973843249.06329119</v>
      </c>
      <c r="G223" s="165">
        <v>0</v>
      </c>
      <c r="I223" s="13">
        <v>193307884.93906331</v>
      </c>
      <c r="J223" s="15">
        <v>21670234.34598932</v>
      </c>
      <c r="K223" s="18">
        <v>0</v>
      </c>
      <c r="L223" s="18">
        <v>214978119.28505263</v>
      </c>
      <c r="M223" s="18">
        <v>4285.9331183845898</v>
      </c>
      <c r="N223" s="61">
        <v>-505.1431183845898</v>
      </c>
      <c r="O223" s="264">
        <v>6.2248417918661509</v>
      </c>
      <c r="P223" s="159">
        <v>0.36224841791866147</v>
      </c>
      <c r="Q223" s="213">
        <v>-182.98729545731678</v>
      </c>
      <c r="R223" s="309">
        <v>-9178459.7528435513</v>
      </c>
      <c r="T223" s="271">
        <v>-158.11936156141297</v>
      </c>
      <c r="U223" s="272">
        <v>-7894583.4840382272</v>
      </c>
      <c r="W223" s="488"/>
      <c r="X223" s="489"/>
      <c r="Y223" s="490"/>
    </row>
    <row r="224" spans="1:25" x14ac:dyDescent="0.25">
      <c r="A224" s="72">
        <v>678</v>
      </c>
      <c r="B224" s="20" t="s">
        <v>1009</v>
      </c>
      <c r="C224" s="239">
        <v>25001</v>
      </c>
      <c r="D224" s="487">
        <v>21</v>
      </c>
      <c r="E224" s="15">
        <v>81728128.280000001</v>
      </c>
      <c r="F224" s="15">
        <v>389181563.23809522</v>
      </c>
      <c r="G224" s="165">
        <v>0</v>
      </c>
      <c r="I224" s="13">
        <v>77252540.302761912</v>
      </c>
      <c r="J224" s="15">
        <v>3260130.9604131812</v>
      </c>
      <c r="K224" s="18">
        <v>0</v>
      </c>
      <c r="L224" s="18">
        <v>80512671.2631751</v>
      </c>
      <c r="M224" s="18">
        <v>3220.378035405588</v>
      </c>
      <c r="N224" s="61">
        <v>560.41196459441198</v>
      </c>
      <c r="O224" s="264">
        <v>0</v>
      </c>
      <c r="P224" s="159">
        <v>0</v>
      </c>
      <c r="Q224" s="213">
        <v>448.32957167552962</v>
      </c>
      <c r="R224" s="309">
        <v>11208687.621459916</v>
      </c>
      <c r="T224" s="271">
        <v>422.67635601994482</v>
      </c>
      <c r="U224" s="272">
        <v>10636650.499241911</v>
      </c>
      <c r="W224" s="488"/>
      <c r="X224" s="489"/>
      <c r="Y224" s="490"/>
    </row>
    <row r="225" spans="1:25" x14ac:dyDescent="0.25">
      <c r="A225" s="72">
        <v>680</v>
      </c>
      <c r="B225" s="20" t="s">
        <v>1010</v>
      </c>
      <c r="C225" s="239">
        <v>24234</v>
      </c>
      <c r="D225" s="487">
        <v>19.75</v>
      </c>
      <c r="E225" s="15">
        <v>85623613.549999997</v>
      </c>
      <c r="F225" s="15">
        <v>433537283.79746836</v>
      </c>
      <c r="G225" s="165">
        <v>0</v>
      </c>
      <c r="I225" s="13">
        <v>86057150.83379747</v>
      </c>
      <c r="J225" s="15">
        <v>5587053.9524006601</v>
      </c>
      <c r="K225" s="18">
        <v>0</v>
      </c>
      <c r="L225" s="18">
        <v>91644204.786198124</v>
      </c>
      <c r="M225" s="18">
        <v>3781.6375664850261</v>
      </c>
      <c r="N225" s="61">
        <v>-0.84756648502616372</v>
      </c>
      <c r="O225" s="264">
        <v>-0.16538599439599444</v>
      </c>
      <c r="P225" s="159">
        <v>0.29834614005604004</v>
      </c>
      <c r="Q225" s="213">
        <v>-0.25286818924842142</v>
      </c>
      <c r="R225" s="309">
        <v>-6128.0076982462442</v>
      </c>
      <c r="T225" s="271">
        <v>-9.6185190603571513</v>
      </c>
      <c r="U225" s="272">
        <v>-233633.8279760752</v>
      </c>
      <c r="W225" s="488"/>
      <c r="X225" s="489"/>
      <c r="Y225" s="490"/>
    </row>
    <row r="226" spans="1:25" x14ac:dyDescent="0.25">
      <c r="A226" s="72">
        <v>681</v>
      </c>
      <c r="B226" s="20" t="s">
        <v>1011</v>
      </c>
      <c r="C226" s="239">
        <v>3553</v>
      </c>
      <c r="D226" s="487">
        <v>21</v>
      </c>
      <c r="E226" s="15">
        <v>8865357.1999999993</v>
      </c>
      <c r="F226" s="15">
        <v>42215986.666666664</v>
      </c>
      <c r="G226" s="165">
        <v>0</v>
      </c>
      <c r="I226" s="13">
        <v>8379873.3533333335</v>
      </c>
      <c r="J226" s="15">
        <v>1043138.5591752862</v>
      </c>
      <c r="K226" s="18">
        <v>0</v>
      </c>
      <c r="L226" s="18">
        <v>9423011.9125086199</v>
      </c>
      <c r="M226" s="18">
        <v>2652.1283176213396</v>
      </c>
      <c r="N226" s="61">
        <v>1128.6616823786603</v>
      </c>
      <c r="O226" s="264">
        <v>0</v>
      </c>
      <c r="P226" s="159">
        <v>0</v>
      </c>
      <c r="Q226" s="213">
        <v>902.92934590292828</v>
      </c>
      <c r="R226" s="309">
        <v>3208107.965993104</v>
      </c>
      <c r="T226" s="271">
        <v>871.58729978347367</v>
      </c>
      <c r="U226" s="272">
        <v>3253635.390091707</v>
      </c>
      <c r="W226" s="488"/>
      <c r="X226" s="489"/>
      <c r="Y226" s="490"/>
    </row>
    <row r="227" spans="1:25" x14ac:dyDescent="0.25">
      <c r="A227" s="72">
        <v>683</v>
      </c>
      <c r="B227" s="20" t="s">
        <v>1012</v>
      </c>
      <c r="C227" s="239">
        <v>3972</v>
      </c>
      <c r="D227" s="487">
        <v>19.75</v>
      </c>
      <c r="E227" s="15">
        <v>8172314.5599999996</v>
      </c>
      <c r="F227" s="15">
        <v>41378807.898734175</v>
      </c>
      <c r="G227" s="165">
        <v>0</v>
      </c>
      <c r="I227" s="13">
        <v>8213693.3678987343</v>
      </c>
      <c r="J227" s="15">
        <v>589745.72504753608</v>
      </c>
      <c r="K227" s="18">
        <v>0</v>
      </c>
      <c r="L227" s="18">
        <v>8803439.0929462705</v>
      </c>
      <c r="M227" s="18">
        <v>2216.3743939945293</v>
      </c>
      <c r="N227" s="61">
        <v>1564.4156060054706</v>
      </c>
      <c r="O227" s="264">
        <v>0</v>
      </c>
      <c r="P227" s="159">
        <v>0</v>
      </c>
      <c r="Q227" s="213">
        <v>1251.5324848043765</v>
      </c>
      <c r="R227" s="309">
        <v>4971087.0296429833</v>
      </c>
      <c r="T227" s="271">
        <v>1162.0410779852634</v>
      </c>
      <c r="U227" s="272">
        <v>4671405.1335007586</v>
      </c>
      <c r="W227" s="488"/>
      <c r="X227" s="489"/>
      <c r="Y227" s="490"/>
    </row>
    <row r="228" spans="1:25" x14ac:dyDescent="0.25">
      <c r="A228" s="72">
        <v>684</v>
      </c>
      <c r="B228" s="20" t="s">
        <v>1013</v>
      </c>
      <c r="C228" s="239">
        <v>39620</v>
      </c>
      <c r="D228" s="487">
        <v>20</v>
      </c>
      <c r="E228" s="15">
        <v>147719621.63</v>
      </c>
      <c r="F228" s="15">
        <v>738598108.14999998</v>
      </c>
      <c r="G228" s="165">
        <v>0</v>
      </c>
      <c r="I228" s="13">
        <v>146611724.46777502</v>
      </c>
      <c r="J228" s="15">
        <v>16307409.827010673</v>
      </c>
      <c r="K228" s="18">
        <v>0</v>
      </c>
      <c r="L228" s="18">
        <v>162919134.29478568</v>
      </c>
      <c r="M228" s="18">
        <v>4112.0427636240711</v>
      </c>
      <c r="N228" s="61">
        <v>-331.25276362407112</v>
      </c>
      <c r="O228" s="264">
        <v>5.8028817202816931</v>
      </c>
      <c r="P228" s="159">
        <v>0.35802881720281693</v>
      </c>
      <c r="Q228" s="213">
        <v>-118.59803515549048</v>
      </c>
      <c r="R228" s="309">
        <v>-4698854.1528605325</v>
      </c>
      <c r="T228" s="271">
        <v>-187.52290501053861</v>
      </c>
      <c r="U228" s="272">
        <v>-7465099.3255645316</v>
      </c>
      <c r="W228" s="488"/>
      <c r="X228" s="489"/>
      <c r="Y228" s="490"/>
    </row>
    <row r="229" spans="1:25" x14ac:dyDescent="0.25">
      <c r="A229" s="72">
        <v>686</v>
      </c>
      <c r="B229" s="20" t="s">
        <v>1014</v>
      </c>
      <c r="C229" s="239">
        <v>3255</v>
      </c>
      <c r="D229" s="487">
        <v>22</v>
      </c>
      <c r="E229" s="15">
        <v>8655371.8300000001</v>
      </c>
      <c r="F229" s="15">
        <v>39342599.227272727</v>
      </c>
      <c r="G229" s="165">
        <v>0</v>
      </c>
      <c r="I229" s="13">
        <v>7809505.9466136368</v>
      </c>
      <c r="J229" s="15">
        <v>717164.07486687822</v>
      </c>
      <c r="K229" s="18">
        <v>0</v>
      </c>
      <c r="L229" s="18">
        <v>8526670.0214805156</v>
      </c>
      <c r="M229" s="18">
        <v>2619.5606824824931</v>
      </c>
      <c r="N229" s="61">
        <v>1161.2293175175068</v>
      </c>
      <c r="O229" s="264">
        <v>0</v>
      </c>
      <c r="P229" s="159">
        <v>0</v>
      </c>
      <c r="Q229" s="213">
        <v>928.98345401400547</v>
      </c>
      <c r="R229" s="309">
        <v>3023841.142815588</v>
      </c>
      <c r="T229" s="271">
        <v>892.13733943247144</v>
      </c>
      <c r="U229" s="272">
        <v>2946729.6321454532</v>
      </c>
      <c r="W229" s="488"/>
      <c r="X229" s="489"/>
      <c r="Y229" s="490"/>
    </row>
    <row r="230" spans="1:25" x14ac:dyDescent="0.25">
      <c r="A230" s="72">
        <v>687</v>
      </c>
      <c r="B230" s="20" t="s">
        <v>1015</v>
      </c>
      <c r="C230" s="239">
        <v>1698</v>
      </c>
      <c r="D230" s="487">
        <v>22</v>
      </c>
      <c r="E230" s="15">
        <v>3820215.9</v>
      </c>
      <c r="F230" s="15">
        <v>17364617.727272727</v>
      </c>
      <c r="G230" s="165">
        <v>0</v>
      </c>
      <c r="I230" s="13">
        <v>3446876.6188636366</v>
      </c>
      <c r="J230" s="15">
        <v>1352859.7903921306</v>
      </c>
      <c r="K230" s="18">
        <v>0</v>
      </c>
      <c r="L230" s="18">
        <v>4799736.4092557672</v>
      </c>
      <c r="M230" s="18">
        <v>2826.6998876653515</v>
      </c>
      <c r="N230" s="61">
        <v>954.09011233464844</v>
      </c>
      <c r="O230" s="264">
        <v>0</v>
      </c>
      <c r="P230" s="159">
        <v>0</v>
      </c>
      <c r="Q230" s="213">
        <v>763.27208986771882</v>
      </c>
      <c r="R230" s="309">
        <v>1296036.0085953865</v>
      </c>
      <c r="T230" s="271">
        <v>728.07834589467348</v>
      </c>
      <c r="U230" s="272">
        <v>1264672.0868190478</v>
      </c>
      <c r="W230" s="488"/>
      <c r="X230" s="489"/>
      <c r="Y230" s="490"/>
    </row>
    <row r="231" spans="1:25" x14ac:dyDescent="0.25">
      <c r="A231" s="72">
        <v>689</v>
      </c>
      <c r="B231" s="20" t="s">
        <v>1016</v>
      </c>
      <c r="C231" s="239">
        <v>3436</v>
      </c>
      <c r="D231" s="487">
        <v>20.25</v>
      </c>
      <c r="E231" s="15">
        <v>10198670.439999999</v>
      </c>
      <c r="F231" s="15">
        <v>50363804.641975306</v>
      </c>
      <c r="G231" s="165">
        <v>0</v>
      </c>
      <c r="I231" s="13">
        <v>9997215.2214320991</v>
      </c>
      <c r="J231" s="15">
        <v>1368138.8993339096</v>
      </c>
      <c r="K231" s="18">
        <v>0</v>
      </c>
      <c r="L231" s="18">
        <v>11365354.120766008</v>
      </c>
      <c r="M231" s="18">
        <v>3307.7282074406312</v>
      </c>
      <c r="N231" s="61">
        <v>473.06179255936877</v>
      </c>
      <c r="O231" s="264">
        <v>0</v>
      </c>
      <c r="P231" s="159">
        <v>0</v>
      </c>
      <c r="Q231" s="213">
        <v>378.44943404749506</v>
      </c>
      <c r="R231" s="309">
        <v>1300352.2553871931</v>
      </c>
      <c r="T231" s="271">
        <v>362.37293004930439</v>
      </c>
      <c r="U231" s="272">
        <v>1281713.0535843896</v>
      </c>
      <c r="W231" s="488"/>
      <c r="X231" s="489"/>
      <c r="Y231" s="490"/>
    </row>
    <row r="232" spans="1:25" x14ac:dyDescent="0.25">
      <c r="A232" s="72">
        <v>691</v>
      </c>
      <c r="B232" s="20" t="s">
        <v>1017</v>
      </c>
      <c r="C232" s="239">
        <v>2813</v>
      </c>
      <c r="D232" s="487">
        <v>22.5</v>
      </c>
      <c r="E232" s="15">
        <v>7238581.2400000002</v>
      </c>
      <c r="F232" s="15">
        <v>32171472.177777778</v>
      </c>
      <c r="G232" s="165">
        <v>0</v>
      </c>
      <c r="I232" s="13">
        <v>6386037.2272888897</v>
      </c>
      <c r="J232" s="15">
        <v>365823.48908029235</v>
      </c>
      <c r="K232" s="18">
        <v>0</v>
      </c>
      <c r="L232" s="18">
        <v>6751860.7163691819</v>
      </c>
      <c r="M232" s="18">
        <v>2400.2348796193323</v>
      </c>
      <c r="N232" s="61">
        <v>1380.5551203806676</v>
      </c>
      <c r="O232" s="264">
        <v>0</v>
      </c>
      <c r="P232" s="159">
        <v>0</v>
      </c>
      <c r="Q232" s="213">
        <v>1104.4440963045342</v>
      </c>
      <c r="R232" s="309">
        <v>3106801.2429046547</v>
      </c>
      <c r="T232" s="271">
        <v>1085.4514482415027</v>
      </c>
      <c r="U232" s="272">
        <v>3141296.4912109086</v>
      </c>
      <c r="W232" s="488"/>
      <c r="X232" s="489"/>
      <c r="Y232" s="490"/>
    </row>
    <row r="233" spans="1:25" x14ac:dyDescent="0.25">
      <c r="A233" s="72">
        <v>694</v>
      </c>
      <c r="B233" s="20" t="s">
        <v>1018</v>
      </c>
      <c r="C233" s="239">
        <v>29021</v>
      </c>
      <c r="D233" s="487">
        <v>20.5</v>
      </c>
      <c r="E233" s="15">
        <v>103624973.05</v>
      </c>
      <c r="F233" s="15">
        <v>505487673.41463417</v>
      </c>
      <c r="G233" s="165">
        <v>0</v>
      </c>
      <c r="I233" s="13">
        <v>100339303.17280489</v>
      </c>
      <c r="J233" s="15">
        <v>7998735.0455007851</v>
      </c>
      <c r="K233" s="18">
        <v>0</v>
      </c>
      <c r="L233" s="18">
        <v>108338038.21830568</v>
      </c>
      <c r="M233" s="18">
        <v>3733.0911484203052</v>
      </c>
      <c r="N233" s="61">
        <v>47.698851579694747</v>
      </c>
      <c r="O233" s="264">
        <v>0</v>
      </c>
      <c r="P233" s="159">
        <v>0</v>
      </c>
      <c r="Q233" s="213">
        <v>38.159081263755802</v>
      </c>
      <c r="R233" s="309">
        <v>1107414.6973554571</v>
      </c>
      <c r="T233" s="271">
        <v>21.365000332491764</v>
      </c>
      <c r="U233" s="272">
        <v>625332.1947317014</v>
      </c>
      <c r="W233" s="488"/>
      <c r="X233" s="489"/>
      <c r="Y233" s="490"/>
    </row>
    <row r="234" spans="1:25" x14ac:dyDescent="0.25">
      <c r="A234" s="72">
        <v>697</v>
      </c>
      <c r="B234" s="20" t="s">
        <v>1019</v>
      </c>
      <c r="C234" s="239">
        <v>1317</v>
      </c>
      <c r="D234" s="487">
        <v>21.5</v>
      </c>
      <c r="E234" s="15">
        <v>3635351.02</v>
      </c>
      <c r="F234" s="15">
        <v>16908609.395348836</v>
      </c>
      <c r="G234" s="165">
        <v>0</v>
      </c>
      <c r="I234" s="13">
        <v>3356358.9649767443</v>
      </c>
      <c r="J234" s="15">
        <v>438738.81484483305</v>
      </c>
      <c r="K234" s="18">
        <v>0</v>
      </c>
      <c r="L234" s="18">
        <v>3795097.7798215775</v>
      </c>
      <c r="M234" s="18">
        <v>2881.6232193026403</v>
      </c>
      <c r="N234" s="61">
        <v>899.16678069735963</v>
      </c>
      <c r="O234" s="264">
        <v>0</v>
      </c>
      <c r="P234" s="159">
        <v>0</v>
      </c>
      <c r="Q234" s="213">
        <v>719.33342455788772</v>
      </c>
      <c r="R234" s="309">
        <v>947362.1201427381</v>
      </c>
      <c r="T234" s="271">
        <v>695.69359057786642</v>
      </c>
      <c r="U234" s="272">
        <v>939882.04087069747</v>
      </c>
      <c r="W234" s="488"/>
      <c r="X234" s="489"/>
      <c r="Y234" s="490"/>
    </row>
    <row r="235" spans="1:25" x14ac:dyDescent="0.25">
      <c r="A235" s="72">
        <v>698</v>
      </c>
      <c r="B235" s="20" t="s">
        <v>1020</v>
      </c>
      <c r="C235" s="239">
        <v>62420</v>
      </c>
      <c r="D235" s="487">
        <v>21</v>
      </c>
      <c r="E235" s="15">
        <v>208167411.03</v>
      </c>
      <c r="F235" s="15">
        <v>991273385.85714281</v>
      </c>
      <c r="G235" s="165">
        <v>0</v>
      </c>
      <c r="I235" s="13">
        <v>196767767.09264284</v>
      </c>
      <c r="J235" s="15">
        <v>10228519.657677783</v>
      </c>
      <c r="K235" s="18">
        <v>0</v>
      </c>
      <c r="L235" s="18">
        <v>206996286.75032061</v>
      </c>
      <c r="M235" s="18">
        <v>3316.1853051957805</v>
      </c>
      <c r="N235" s="61">
        <v>464.60469480421943</v>
      </c>
      <c r="O235" s="264">
        <v>0</v>
      </c>
      <c r="P235" s="159">
        <v>0</v>
      </c>
      <c r="Q235" s="213">
        <v>371.68375584337559</v>
      </c>
      <c r="R235" s="309">
        <v>23200500.039743505</v>
      </c>
      <c r="T235" s="271">
        <v>317.76246085633869</v>
      </c>
      <c r="U235" s="272">
        <v>19649795.054434273</v>
      </c>
      <c r="W235" s="488"/>
      <c r="X235" s="489"/>
      <c r="Y235" s="490"/>
    </row>
    <row r="236" spans="1:25" x14ac:dyDescent="0.25">
      <c r="A236" s="72">
        <v>700</v>
      </c>
      <c r="B236" s="20" t="s">
        <v>1021</v>
      </c>
      <c r="C236" s="239">
        <v>5218</v>
      </c>
      <c r="D236" s="487">
        <v>20.5</v>
      </c>
      <c r="E236" s="15">
        <v>17229227.710000001</v>
      </c>
      <c r="F236" s="15">
        <v>84045013.219512194</v>
      </c>
      <c r="G236" s="165">
        <v>0</v>
      </c>
      <c r="I236" s="13">
        <v>16682935.124073172</v>
      </c>
      <c r="J236" s="15">
        <v>1984597.1579212793</v>
      </c>
      <c r="K236" s="18">
        <v>0</v>
      </c>
      <c r="L236" s="18">
        <v>18667532.281994451</v>
      </c>
      <c r="M236" s="18">
        <v>3577.5263093128501</v>
      </c>
      <c r="N236" s="61">
        <v>203.26369068714985</v>
      </c>
      <c r="O236" s="264">
        <v>0</v>
      </c>
      <c r="P236" s="159">
        <v>0</v>
      </c>
      <c r="Q236" s="213">
        <v>162.61095254971988</v>
      </c>
      <c r="R236" s="309">
        <v>848503.95040443831</v>
      </c>
      <c r="T236" s="271">
        <v>173.22113386056409</v>
      </c>
      <c r="U236" s="272">
        <v>920150.66306731652</v>
      </c>
      <c r="W236" s="488"/>
      <c r="X236" s="489"/>
      <c r="Y236" s="490"/>
    </row>
    <row r="237" spans="1:25" x14ac:dyDescent="0.25">
      <c r="A237" s="72">
        <v>702</v>
      </c>
      <c r="B237" s="20" t="s">
        <v>1022</v>
      </c>
      <c r="C237" s="239">
        <v>4459</v>
      </c>
      <c r="D237" s="487">
        <v>22</v>
      </c>
      <c r="E237" s="15">
        <v>12912223.82</v>
      </c>
      <c r="F237" s="15">
        <v>58691926.454545453</v>
      </c>
      <c r="G237" s="165">
        <v>0</v>
      </c>
      <c r="I237" s="13">
        <v>11650347.401227273</v>
      </c>
      <c r="J237" s="15">
        <v>1770441.993971813</v>
      </c>
      <c r="K237" s="18">
        <v>0</v>
      </c>
      <c r="L237" s="18">
        <v>13420789.395199087</v>
      </c>
      <c r="M237" s="18">
        <v>3009.8204519396918</v>
      </c>
      <c r="N237" s="61">
        <v>770.96954806030817</v>
      </c>
      <c r="O237" s="264">
        <v>0</v>
      </c>
      <c r="P237" s="159">
        <v>0</v>
      </c>
      <c r="Q237" s="213">
        <v>616.77563844824658</v>
      </c>
      <c r="R237" s="309">
        <v>2750202.5718407314</v>
      </c>
      <c r="T237" s="271">
        <v>630.43244312059653</v>
      </c>
      <c r="U237" s="272">
        <v>2914489.1845465177</v>
      </c>
      <c r="W237" s="488"/>
      <c r="X237" s="489"/>
      <c r="Y237" s="490"/>
    </row>
    <row r="238" spans="1:25" x14ac:dyDescent="0.25">
      <c r="A238" s="72">
        <v>704</v>
      </c>
      <c r="B238" s="20" t="s">
        <v>1023</v>
      </c>
      <c r="C238" s="239">
        <v>6263</v>
      </c>
      <c r="D238" s="487">
        <v>19.75</v>
      </c>
      <c r="E238" s="15">
        <v>22180413.91</v>
      </c>
      <c r="F238" s="15">
        <v>112305893.21518987</v>
      </c>
      <c r="G238" s="165">
        <v>0</v>
      </c>
      <c r="I238" s="13">
        <v>22292719.803215191</v>
      </c>
      <c r="J238" s="15">
        <v>1243940.7754149709</v>
      </c>
      <c r="K238" s="18">
        <v>0</v>
      </c>
      <c r="L238" s="18">
        <v>23536660.578630161</v>
      </c>
      <c r="M238" s="18">
        <v>3758.0489507632383</v>
      </c>
      <c r="N238" s="61">
        <v>22.741049236761683</v>
      </c>
      <c r="O238" s="264">
        <v>0</v>
      </c>
      <c r="P238" s="159">
        <v>0</v>
      </c>
      <c r="Q238" s="213">
        <v>18.192839389409347</v>
      </c>
      <c r="R238" s="309">
        <v>113941.75309587074</v>
      </c>
      <c r="T238" s="271">
        <v>27.515641991008671</v>
      </c>
      <c r="U238" s="272">
        <v>168120.57256506299</v>
      </c>
      <c r="W238" s="488"/>
      <c r="X238" s="489"/>
      <c r="Y238" s="490"/>
    </row>
    <row r="239" spans="1:25" x14ac:dyDescent="0.25">
      <c r="A239" s="72">
        <v>707</v>
      </c>
      <c r="B239" s="20" t="s">
        <v>1024</v>
      </c>
      <c r="C239" s="239">
        <v>2240</v>
      </c>
      <c r="D239" s="487">
        <v>21.5</v>
      </c>
      <c r="E239" s="15">
        <v>4775080.2699999996</v>
      </c>
      <c r="F239" s="15">
        <v>22209675.674418602</v>
      </c>
      <c r="G239" s="165">
        <v>0</v>
      </c>
      <c r="I239" s="13">
        <v>4408620.6213720925</v>
      </c>
      <c r="J239" s="15">
        <v>476287.89533501049</v>
      </c>
      <c r="K239" s="18">
        <v>0</v>
      </c>
      <c r="L239" s="18">
        <v>4884908.5167071028</v>
      </c>
      <c r="M239" s="18">
        <v>2180.7627306728136</v>
      </c>
      <c r="N239" s="61">
        <v>1600.0272693271863</v>
      </c>
      <c r="O239" s="264">
        <v>0</v>
      </c>
      <c r="P239" s="159">
        <v>0</v>
      </c>
      <c r="Q239" s="213">
        <v>1280.0218154617492</v>
      </c>
      <c r="R239" s="309">
        <v>2867248.8666343181</v>
      </c>
      <c r="T239" s="271">
        <v>1219.5333240112068</v>
      </c>
      <c r="U239" s="272">
        <v>2864683.7781023248</v>
      </c>
      <c r="W239" s="488"/>
      <c r="X239" s="489"/>
      <c r="Y239" s="490"/>
    </row>
    <row r="240" spans="1:25" x14ac:dyDescent="0.25">
      <c r="A240" s="72">
        <v>710</v>
      </c>
      <c r="B240" s="20" t="s">
        <v>236</v>
      </c>
      <c r="C240" s="239">
        <v>27851</v>
      </c>
      <c r="D240" s="487">
        <v>22</v>
      </c>
      <c r="E240" s="15">
        <v>98360738</v>
      </c>
      <c r="F240" s="15">
        <v>447094263.63636363</v>
      </c>
      <c r="G240" s="165">
        <v>0</v>
      </c>
      <c r="I240" s="13">
        <v>88748211.331818178</v>
      </c>
      <c r="J240" s="15">
        <v>4425959.1306757983</v>
      </c>
      <c r="K240" s="18">
        <v>0</v>
      </c>
      <c r="L240" s="18">
        <v>93174170.462493971</v>
      </c>
      <c r="M240" s="18">
        <v>3345.4515264261236</v>
      </c>
      <c r="N240" s="61">
        <v>435.3384735738764</v>
      </c>
      <c r="O240" s="264">
        <v>0</v>
      </c>
      <c r="P240" s="159">
        <v>0</v>
      </c>
      <c r="Q240" s="213">
        <v>348.27077885910114</v>
      </c>
      <c r="R240" s="309">
        <v>9699689.4620048255</v>
      </c>
      <c r="T240" s="271">
        <v>337.21051846851555</v>
      </c>
      <c r="U240" s="272">
        <v>9578464.7770981845</v>
      </c>
      <c r="W240" s="488"/>
      <c r="X240" s="489"/>
      <c r="Y240" s="490"/>
    </row>
    <row r="241" spans="1:25" x14ac:dyDescent="0.25">
      <c r="A241" s="72">
        <v>729</v>
      </c>
      <c r="B241" s="20" t="s">
        <v>1025</v>
      </c>
      <c r="C241" s="239">
        <v>9589</v>
      </c>
      <c r="D241" s="487">
        <v>21.5</v>
      </c>
      <c r="E241" s="15">
        <v>25233102.129999999</v>
      </c>
      <c r="F241" s="15">
        <v>117363265.72093023</v>
      </c>
      <c r="G241" s="165">
        <v>0</v>
      </c>
      <c r="I241" s="13">
        <v>23296608.245604653</v>
      </c>
      <c r="J241" s="15">
        <v>2186022.8042897582</v>
      </c>
      <c r="K241" s="18">
        <v>0</v>
      </c>
      <c r="L241" s="18">
        <v>25482631.049894411</v>
      </c>
      <c r="M241" s="18">
        <v>2657.4857701422893</v>
      </c>
      <c r="N241" s="61">
        <v>1123.3042298577107</v>
      </c>
      <c r="O241" s="264">
        <v>0</v>
      </c>
      <c r="P241" s="159">
        <v>0</v>
      </c>
      <c r="Q241" s="213">
        <v>898.64338388616852</v>
      </c>
      <c r="R241" s="309">
        <v>8617091.4080844708</v>
      </c>
      <c r="T241" s="271">
        <v>861.16666067152187</v>
      </c>
      <c r="U241" s="272">
        <v>8538467.4405581392</v>
      </c>
      <c r="W241" s="488"/>
      <c r="X241" s="489"/>
      <c r="Y241" s="490"/>
    </row>
    <row r="242" spans="1:25" x14ac:dyDescent="0.25">
      <c r="A242" s="72">
        <v>732</v>
      </c>
      <c r="B242" s="20" t="s">
        <v>1026</v>
      </c>
      <c r="C242" s="239">
        <v>3575</v>
      </c>
      <c r="D242" s="487">
        <v>20.5</v>
      </c>
      <c r="E242" s="15">
        <v>8811078.1600000001</v>
      </c>
      <c r="F242" s="15">
        <v>42980869.073170729</v>
      </c>
      <c r="G242" s="165">
        <v>0</v>
      </c>
      <c r="I242" s="13">
        <v>8531702.5110243894</v>
      </c>
      <c r="J242" s="15">
        <v>1062449.5886128407</v>
      </c>
      <c r="K242" s="18">
        <v>0</v>
      </c>
      <c r="L242" s="18">
        <v>9594152.0996372309</v>
      </c>
      <c r="M242" s="18">
        <v>2683.6789089894351</v>
      </c>
      <c r="N242" s="61">
        <v>1097.1110910105649</v>
      </c>
      <c r="O242" s="264">
        <v>0</v>
      </c>
      <c r="P242" s="159">
        <v>0</v>
      </c>
      <c r="Q242" s="213">
        <v>877.68887280845195</v>
      </c>
      <c r="R242" s="309">
        <v>3137737.7202902157</v>
      </c>
      <c r="T242" s="271">
        <v>805.9263906077606</v>
      </c>
      <c r="U242" s="272">
        <v>3003687.6577951238</v>
      </c>
      <c r="W242" s="488"/>
      <c r="X242" s="489"/>
      <c r="Y242" s="490"/>
    </row>
    <row r="243" spans="1:25" x14ac:dyDescent="0.25">
      <c r="A243" s="72">
        <v>734</v>
      </c>
      <c r="B243" s="20" t="s">
        <v>1027</v>
      </c>
      <c r="C243" s="239">
        <v>52984</v>
      </c>
      <c r="D243" s="487">
        <v>20.75</v>
      </c>
      <c r="E243" s="15">
        <v>162487125.66</v>
      </c>
      <c r="F243" s="15">
        <v>783070485.10843372</v>
      </c>
      <c r="G243" s="165">
        <v>0</v>
      </c>
      <c r="I243" s="13">
        <v>155439491.29402411</v>
      </c>
      <c r="J243" s="15">
        <v>11439895.474572795</v>
      </c>
      <c r="K243" s="18">
        <v>0</v>
      </c>
      <c r="L243" s="18">
        <v>166879386.76859692</v>
      </c>
      <c r="M243" s="18">
        <v>3149.6185031065402</v>
      </c>
      <c r="N243" s="61">
        <v>631.17149689345979</v>
      </c>
      <c r="O243" s="264">
        <v>0</v>
      </c>
      <c r="P243" s="159">
        <v>0</v>
      </c>
      <c r="Q243" s="213">
        <v>504.93719751476783</v>
      </c>
      <c r="R243" s="309">
        <v>26753592.473122459</v>
      </c>
      <c r="T243" s="271">
        <v>415.29294500227337</v>
      </c>
      <c r="U243" s="272">
        <v>22380136.806172512</v>
      </c>
      <c r="W243" s="488"/>
      <c r="X243" s="489"/>
      <c r="Y243" s="490"/>
    </row>
    <row r="244" spans="1:25" x14ac:dyDescent="0.25">
      <c r="A244" s="72">
        <v>738</v>
      </c>
      <c r="B244" s="20" t="s">
        <v>1028</v>
      </c>
      <c r="C244" s="239">
        <v>3007</v>
      </c>
      <c r="D244" s="487">
        <v>21.5</v>
      </c>
      <c r="E244" s="15">
        <v>9803650.7699999996</v>
      </c>
      <c r="F244" s="15">
        <v>45598375.674418606</v>
      </c>
      <c r="G244" s="165">
        <v>0</v>
      </c>
      <c r="I244" s="13">
        <v>9051277.5713720936</v>
      </c>
      <c r="J244" s="15">
        <v>467761.0454545503</v>
      </c>
      <c r="K244" s="18">
        <v>0</v>
      </c>
      <c r="L244" s="18">
        <v>9519038.6168266442</v>
      </c>
      <c r="M244" s="18">
        <v>3165.6264106506965</v>
      </c>
      <c r="N244" s="61">
        <v>615.16358934930349</v>
      </c>
      <c r="O244" s="264">
        <v>0</v>
      </c>
      <c r="P244" s="159">
        <v>0</v>
      </c>
      <c r="Q244" s="213">
        <v>492.13087147944282</v>
      </c>
      <c r="R244" s="309">
        <v>1479837.5305386845</v>
      </c>
      <c r="T244" s="271">
        <v>463.39578257070281</v>
      </c>
      <c r="U244" s="272">
        <v>1398991.8675809517</v>
      </c>
      <c r="W244" s="488"/>
      <c r="X244" s="489"/>
      <c r="Y244" s="490"/>
    </row>
    <row r="245" spans="1:25" x14ac:dyDescent="0.25">
      <c r="A245" s="72">
        <v>739</v>
      </c>
      <c r="B245" s="20" t="s">
        <v>1029</v>
      </c>
      <c r="C245" s="239">
        <v>3480</v>
      </c>
      <c r="D245" s="487">
        <v>21.5</v>
      </c>
      <c r="E245" s="15">
        <v>9692666.1999999993</v>
      </c>
      <c r="F245" s="15">
        <v>45082168.372093014</v>
      </c>
      <c r="G245" s="165">
        <v>0</v>
      </c>
      <c r="I245" s="13">
        <v>8948810.4218604639</v>
      </c>
      <c r="J245" s="15">
        <v>1151917.9892345229</v>
      </c>
      <c r="K245" s="18">
        <v>0</v>
      </c>
      <c r="L245" s="18">
        <v>10100728.411094986</v>
      </c>
      <c r="M245" s="18">
        <v>2902.5081641077545</v>
      </c>
      <c r="N245" s="61">
        <v>878.28183589224545</v>
      </c>
      <c r="O245" s="264">
        <v>0</v>
      </c>
      <c r="P245" s="159">
        <v>0</v>
      </c>
      <c r="Q245" s="213">
        <v>702.62546871379641</v>
      </c>
      <c r="R245" s="309">
        <v>2445136.6311240117</v>
      </c>
      <c r="T245" s="271">
        <v>651.91641678594578</v>
      </c>
      <c r="U245" s="272">
        <v>2355374.0138476221</v>
      </c>
      <c r="W245" s="488"/>
      <c r="X245" s="489"/>
      <c r="Y245" s="490"/>
    </row>
    <row r="246" spans="1:25" x14ac:dyDescent="0.25">
      <c r="A246" s="72">
        <v>740</v>
      </c>
      <c r="B246" s="20" t="s">
        <v>1030</v>
      </c>
      <c r="C246" s="239">
        <v>34664</v>
      </c>
      <c r="D246" s="487">
        <v>22</v>
      </c>
      <c r="E246" s="15">
        <v>109255317.56999999</v>
      </c>
      <c r="F246" s="15">
        <v>496615079.86363637</v>
      </c>
      <c r="G246" s="165">
        <v>0</v>
      </c>
      <c r="I246" s="13">
        <v>98578093.352931827</v>
      </c>
      <c r="J246" s="15">
        <v>9528186.5367582832</v>
      </c>
      <c r="K246" s="18">
        <v>0</v>
      </c>
      <c r="L246" s="18">
        <v>108106279.88969012</v>
      </c>
      <c r="M246" s="18">
        <v>3118.6902806857292</v>
      </c>
      <c r="N246" s="61">
        <v>662.09971931427071</v>
      </c>
      <c r="O246" s="264">
        <v>0</v>
      </c>
      <c r="P246" s="159">
        <v>0</v>
      </c>
      <c r="Q246" s="213">
        <v>529.67977545141662</v>
      </c>
      <c r="R246" s="309">
        <v>18360819.736247905</v>
      </c>
      <c r="T246" s="271">
        <v>502.07981518297714</v>
      </c>
      <c r="U246" s="272">
        <v>17835381.274744898</v>
      </c>
      <c r="W246" s="488"/>
      <c r="X246" s="489"/>
      <c r="Y246" s="490"/>
    </row>
    <row r="247" spans="1:25" x14ac:dyDescent="0.25">
      <c r="A247" s="72">
        <v>742</v>
      </c>
      <c r="B247" s="20" t="s">
        <v>1031</v>
      </c>
      <c r="C247" s="239">
        <v>1012</v>
      </c>
      <c r="D247" s="487">
        <v>21.75</v>
      </c>
      <c r="E247" s="15">
        <v>2827056.92</v>
      </c>
      <c r="F247" s="15">
        <v>12997962.850574713</v>
      </c>
      <c r="G247" s="165">
        <v>0</v>
      </c>
      <c r="I247" s="13">
        <v>2580095.6258390807</v>
      </c>
      <c r="J247" s="15">
        <v>952273.20302099653</v>
      </c>
      <c r="K247" s="18">
        <v>0</v>
      </c>
      <c r="L247" s="18">
        <v>3532368.8288600771</v>
      </c>
      <c r="M247" s="18">
        <v>3490.4830324704317</v>
      </c>
      <c r="N247" s="61">
        <v>290.30696752956828</v>
      </c>
      <c r="O247" s="264">
        <v>0</v>
      </c>
      <c r="P247" s="159">
        <v>0</v>
      </c>
      <c r="Q247" s="213">
        <v>232.24557402365463</v>
      </c>
      <c r="R247" s="309">
        <v>235032.52091193848</v>
      </c>
      <c r="T247" s="271">
        <v>319.59707567486771</v>
      </c>
      <c r="U247" s="272">
        <v>339092.49729103467</v>
      </c>
      <c r="W247" s="488"/>
      <c r="X247" s="489"/>
      <c r="Y247" s="490"/>
    </row>
    <row r="248" spans="1:25" x14ac:dyDescent="0.25">
      <c r="A248" s="72">
        <v>743</v>
      </c>
      <c r="B248" s="20" t="s">
        <v>1032</v>
      </c>
      <c r="C248" s="239">
        <v>62676</v>
      </c>
      <c r="D248" s="487">
        <v>21</v>
      </c>
      <c r="E248" s="15">
        <v>211826739.56</v>
      </c>
      <c r="F248" s="15">
        <v>1008698759.8095238</v>
      </c>
      <c r="G248" s="165">
        <v>0</v>
      </c>
      <c r="I248" s="13">
        <v>200226703.82219049</v>
      </c>
      <c r="J248" s="15">
        <v>14339445.770174246</v>
      </c>
      <c r="K248" s="18">
        <v>0</v>
      </c>
      <c r="L248" s="18">
        <v>214566149.59236473</v>
      </c>
      <c r="M248" s="18">
        <v>3423.4180482539527</v>
      </c>
      <c r="N248" s="61">
        <v>357.37195174604722</v>
      </c>
      <c r="O248" s="264">
        <v>0</v>
      </c>
      <c r="P248" s="159">
        <v>0</v>
      </c>
      <c r="Q248" s="213">
        <v>285.89756139683777</v>
      </c>
      <c r="R248" s="309">
        <v>17918915.558108203</v>
      </c>
      <c r="T248" s="271">
        <v>250.19481546023962</v>
      </c>
      <c r="U248" s="272">
        <v>15394486.995268544</v>
      </c>
      <c r="W248" s="488"/>
      <c r="X248" s="489"/>
      <c r="Y248" s="490"/>
    </row>
    <row r="249" spans="1:25" x14ac:dyDescent="0.25">
      <c r="A249" s="72">
        <v>746</v>
      </c>
      <c r="B249" s="20" t="s">
        <v>1033</v>
      </c>
      <c r="C249" s="239">
        <v>5035</v>
      </c>
      <c r="D249" s="487">
        <v>21.75</v>
      </c>
      <c r="E249" s="15">
        <v>12368532.310000001</v>
      </c>
      <c r="F249" s="15">
        <v>56866815.218390808</v>
      </c>
      <c r="G249" s="165">
        <v>0</v>
      </c>
      <c r="I249" s="13">
        <v>11288062.820850575</v>
      </c>
      <c r="J249" s="15">
        <v>1881907.6500340893</v>
      </c>
      <c r="K249" s="18">
        <v>0</v>
      </c>
      <c r="L249" s="18">
        <v>13169970.470884664</v>
      </c>
      <c r="M249" s="18">
        <v>2615.6843040485928</v>
      </c>
      <c r="N249" s="61">
        <v>1165.1056959514071</v>
      </c>
      <c r="O249" s="264">
        <v>0</v>
      </c>
      <c r="P249" s="159">
        <v>0</v>
      </c>
      <c r="Q249" s="213">
        <v>932.08455676112578</v>
      </c>
      <c r="R249" s="309">
        <v>4693045.7432922684</v>
      </c>
      <c r="T249" s="271">
        <v>922.81815984064167</v>
      </c>
      <c r="U249" s="272">
        <v>4728520.2510234481</v>
      </c>
      <c r="W249" s="488"/>
      <c r="X249" s="489"/>
      <c r="Y249" s="490"/>
    </row>
    <row r="250" spans="1:25" x14ac:dyDescent="0.25">
      <c r="A250" s="72">
        <v>747</v>
      </c>
      <c r="B250" s="20" t="s">
        <v>1034</v>
      </c>
      <c r="C250" s="239">
        <v>1476</v>
      </c>
      <c r="D250" s="487">
        <v>22</v>
      </c>
      <c r="E250" s="15">
        <v>3392033.6</v>
      </c>
      <c r="F250" s="15">
        <v>15418334.545454545</v>
      </c>
      <c r="G250" s="165">
        <v>0</v>
      </c>
      <c r="I250" s="13">
        <v>3060539.4072727272</v>
      </c>
      <c r="J250" s="15">
        <v>565389.72420394397</v>
      </c>
      <c r="K250" s="18">
        <v>0</v>
      </c>
      <c r="L250" s="18">
        <v>3625929.1314766714</v>
      </c>
      <c r="M250" s="18">
        <v>2456.5915524909697</v>
      </c>
      <c r="N250" s="61">
        <v>1324.1984475090303</v>
      </c>
      <c r="O250" s="264">
        <v>0</v>
      </c>
      <c r="P250" s="159">
        <v>0</v>
      </c>
      <c r="Q250" s="213">
        <v>1059.3587580072242</v>
      </c>
      <c r="R250" s="309">
        <v>1563613.5268186629</v>
      </c>
      <c r="T250" s="271">
        <v>1011.6174295718342</v>
      </c>
      <c r="U250" s="272">
        <v>1544739.8149561908</v>
      </c>
      <c r="W250" s="488"/>
      <c r="X250" s="489"/>
      <c r="Y250" s="490"/>
    </row>
    <row r="251" spans="1:25" x14ac:dyDescent="0.25">
      <c r="A251" s="72">
        <v>748</v>
      </c>
      <c r="B251" s="20" t="s">
        <v>1035</v>
      </c>
      <c r="C251" s="239">
        <v>5343</v>
      </c>
      <c r="D251" s="487">
        <v>22</v>
      </c>
      <c r="E251" s="15">
        <v>14804191.98</v>
      </c>
      <c r="F251" s="15">
        <v>67291781.727272734</v>
      </c>
      <c r="G251" s="165">
        <v>0</v>
      </c>
      <c r="I251" s="13">
        <v>13357418.672863638</v>
      </c>
      <c r="J251" s="15">
        <v>819704.59383242799</v>
      </c>
      <c r="K251" s="18">
        <v>0</v>
      </c>
      <c r="L251" s="18">
        <v>14177123.266696066</v>
      </c>
      <c r="M251" s="18">
        <v>2653.4013226082848</v>
      </c>
      <c r="N251" s="61">
        <v>1127.3886773917152</v>
      </c>
      <c r="O251" s="264">
        <v>0</v>
      </c>
      <c r="P251" s="159">
        <v>0</v>
      </c>
      <c r="Q251" s="213">
        <v>901.9109419133722</v>
      </c>
      <c r="R251" s="309">
        <v>4818910.1626431476</v>
      </c>
      <c r="T251" s="271">
        <v>891.0117228739648</v>
      </c>
      <c r="U251" s="272">
        <v>4870270.0772290919</v>
      </c>
      <c r="W251" s="488"/>
      <c r="X251" s="489"/>
      <c r="Y251" s="490"/>
    </row>
    <row r="252" spans="1:25" x14ac:dyDescent="0.25">
      <c r="A252" s="72">
        <v>749</v>
      </c>
      <c r="B252" s="20" t="s">
        <v>1036</v>
      </c>
      <c r="C252" s="239">
        <v>21657</v>
      </c>
      <c r="D252" s="487">
        <v>21.25</v>
      </c>
      <c r="E252" s="15">
        <v>75765156.519999996</v>
      </c>
      <c r="F252" s="15">
        <v>356541913.03529412</v>
      </c>
      <c r="G252" s="165">
        <v>0</v>
      </c>
      <c r="I252" s="13">
        <v>70773569.737505883</v>
      </c>
      <c r="J252" s="15">
        <v>3885966.1170601714</v>
      </c>
      <c r="K252" s="18">
        <v>0</v>
      </c>
      <c r="L252" s="18">
        <v>74659535.854566053</v>
      </c>
      <c r="M252" s="18">
        <v>3447.3627859152261</v>
      </c>
      <c r="N252" s="61">
        <v>333.42721408477382</v>
      </c>
      <c r="O252" s="264">
        <v>0</v>
      </c>
      <c r="P252" s="159">
        <v>0</v>
      </c>
      <c r="Q252" s="213">
        <v>266.74177126781905</v>
      </c>
      <c r="R252" s="309">
        <v>5776826.540347157</v>
      </c>
      <c r="T252" s="271">
        <v>230.94221729931053</v>
      </c>
      <c r="U252" s="272">
        <v>5033154.6838211734</v>
      </c>
      <c r="W252" s="488"/>
      <c r="X252" s="489"/>
      <c r="Y252" s="490"/>
    </row>
    <row r="253" spans="1:25" x14ac:dyDescent="0.25">
      <c r="A253" s="72">
        <v>751</v>
      </c>
      <c r="B253" s="20" t="s">
        <v>1037</v>
      </c>
      <c r="C253" s="239">
        <v>3110</v>
      </c>
      <c r="D253" s="487">
        <v>22</v>
      </c>
      <c r="E253" s="15">
        <v>10340587.27</v>
      </c>
      <c r="F253" s="15">
        <v>47002669.409090906</v>
      </c>
      <c r="G253" s="165">
        <v>0</v>
      </c>
      <c r="I253" s="13">
        <v>9330029.8777045459</v>
      </c>
      <c r="J253" s="15">
        <v>343355.84906159906</v>
      </c>
      <c r="K253" s="18">
        <v>0</v>
      </c>
      <c r="L253" s="18">
        <v>9673385.7267661449</v>
      </c>
      <c r="M253" s="18">
        <v>3110.4134169666058</v>
      </c>
      <c r="N253" s="61">
        <v>670.37658303339413</v>
      </c>
      <c r="O253" s="264">
        <v>0</v>
      </c>
      <c r="P253" s="159">
        <v>0</v>
      </c>
      <c r="Q253" s="213">
        <v>536.3012664267153</v>
      </c>
      <c r="R253" s="309">
        <v>1667896.9385870846</v>
      </c>
      <c r="T253" s="271">
        <v>529.61981329327864</v>
      </c>
      <c r="U253" s="272">
        <v>1714908.9554436363</v>
      </c>
      <c r="W253" s="488"/>
      <c r="X253" s="489"/>
      <c r="Y253" s="490"/>
    </row>
    <row r="254" spans="1:25" x14ac:dyDescent="0.25">
      <c r="A254" s="72">
        <v>753</v>
      </c>
      <c r="B254" s="20" t="s">
        <v>1038</v>
      </c>
      <c r="C254" s="239">
        <v>20310</v>
      </c>
      <c r="D254" s="487">
        <v>19.25</v>
      </c>
      <c r="E254" s="15">
        <v>85768425.709999993</v>
      </c>
      <c r="F254" s="15">
        <v>445550263.4285714</v>
      </c>
      <c r="G254" s="165">
        <v>0</v>
      </c>
      <c r="I254" s="13">
        <v>88441727.290571421</v>
      </c>
      <c r="J254" s="15">
        <v>4519621.5325632086</v>
      </c>
      <c r="K254" s="18">
        <v>0</v>
      </c>
      <c r="L254" s="18">
        <v>92961348.823134631</v>
      </c>
      <c r="M254" s="18">
        <v>4577.1220493911687</v>
      </c>
      <c r="N254" s="61">
        <v>-796.33204939116877</v>
      </c>
      <c r="O254" s="264">
        <v>6.6800162463389059</v>
      </c>
      <c r="P254" s="159">
        <v>0.36680016246338903</v>
      </c>
      <c r="Q254" s="213">
        <v>-292.09472509148424</v>
      </c>
      <c r="R254" s="309">
        <v>-5932443.8666080451</v>
      </c>
      <c r="T254" s="271">
        <v>-276.82966587241373</v>
      </c>
      <c r="U254" s="272">
        <v>-5370218.6882589543</v>
      </c>
      <c r="W254" s="488"/>
      <c r="X254" s="489"/>
      <c r="Y254" s="490"/>
    </row>
    <row r="255" spans="1:25" x14ac:dyDescent="0.25">
      <c r="A255" s="72">
        <v>755</v>
      </c>
      <c r="B255" s="20" t="s">
        <v>1039</v>
      </c>
      <c r="C255" s="239">
        <v>6146</v>
      </c>
      <c r="D255" s="487">
        <v>21.5</v>
      </c>
      <c r="E255" s="15">
        <v>26409566.239999998</v>
      </c>
      <c r="F255" s="15">
        <v>122835191.81395349</v>
      </c>
      <c r="G255" s="165">
        <v>0</v>
      </c>
      <c r="I255" s="13">
        <v>24382785.57506977</v>
      </c>
      <c r="J255" s="15">
        <v>588843.86265181494</v>
      </c>
      <c r="K255" s="18">
        <v>0</v>
      </c>
      <c r="L255" s="18">
        <v>24971629.437721584</v>
      </c>
      <c r="M255" s="18">
        <v>4063.0701981323764</v>
      </c>
      <c r="N255" s="61">
        <v>-282.28019813237643</v>
      </c>
      <c r="O255" s="264">
        <v>5.6429001880325407</v>
      </c>
      <c r="P255" s="159">
        <v>0.35642900188032539</v>
      </c>
      <c r="Q255" s="213">
        <v>-100.61284927090342</v>
      </c>
      <c r="R255" s="309">
        <v>-618366.57161897246</v>
      </c>
      <c r="T255" s="271">
        <v>-96.021952728496231</v>
      </c>
      <c r="U255" s="272">
        <v>-593607.71176756371</v>
      </c>
      <c r="W255" s="488"/>
      <c r="X255" s="489"/>
      <c r="Y255" s="490"/>
    </row>
    <row r="256" spans="1:25" x14ac:dyDescent="0.25">
      <c r="A256" s="72">
        <v>758</v>
      </c>
      <c r="B256" s="20" t="s">
        <v>1040</v>
      </c>
      <c r="C256" s="239">
        <v>8545</v>
      </c>
      <c r="D256" s="487">
        <v>20</v>
      </c>
      <c r="E256" s="15">
        <v>26441891.760000002</v>
      </c>
      <c r="F256" s="15">
        <v>132209458.8</v>
      </c>
      <c r="G256" s="165">
        <v>0</v>
      </c>
      <c r="I256" s="13">
        <v>26243577.571800001</v>
      </c>
      <c r="J256" s="15">
        <v>2399443.9027725779</v>
      </c>
      <c r="K256" s="18">
        <v>0</v>
      </c>
      <c r="L256" s="18">
        <v>28643021.47457258</v>
      </c>
      <c r="M256" s="18">
        <v>3352.021237515808</v>
      </c>
      <c r="N256" s="61">
        <v>428.76876248419194</v>
      </c>
      <c r="O256" s="264">
        <v>0</v>
      </c>
      <c r="P256" s="159">
        <v>0</v>
      </c>
      <c r="Q256" s="213">
        <v>343.01500998735355</v>
      </c>
      <c r="R256" s="309">
        <v>2931063.2603419363</v>
      </c>
      <c r="T256" s="271">
        <v>309.45849099020711</v>
      </c>
      <c r="U256" s="272">
        <v>2717664.4678759989</v>
      </c>
      <c r="W256" s="488"/>
      <c r="X256" s="489"/>
      <c r="Y256" s="490"/>
    </row>
    <row r="257" spans="1:25" x14ac:dyDescent="0.25">
      <c r="A257" s="72">
        <v>759</v>
      </c>
      <c r="B257" s="20" t="s">
        <v>1041</v>
      </c>
      <c r="C257" s="239">
        <v>2114</v>
      </c>
      <c r="D257" s="487">
        <v>21.75</v>
      </c>
      <c r="E257" s="15">
        <v>4870894.32</v>
      </c>
      <c r="F257" s="15">
        <v>22394916.413793102</v>
      </c>
      <c r="G257" s="165">
        <v>0</v>
      </c>
      <c r="I257" s="13">
        <v>4445390.9081379306</v>
      </c>
      <c r="J257" s="15">
        <v>579925.17928312998</v>
      </c>
      <c r="K257" s="18">
        <v>0</v>
      </c>
      <c r="L257" s="18">
        <v>5025316.0874210605</v>
      </c>
      <c r="M257" s="18">
        <v>2377.1599278245321</v>
      </c>
      <c r="N257" s="61">
        <v>1403.6300721754678</v>
      </c>
      <c r="O257" s="264">
        <v>0</v>
      </c>
      <c r="P257" s="159">
        <v>0</v>
      </c>
      <c r="Q257" s="213">
        <v>1122.9040577403744</v>
      </c>
      <c r="R257" s="309">
        <v>2373819.1780631514</v>
      </c>
      <c r="T257" s="271">
        <v>1140.4231802315389</v>
      </c>
      <c r="U257" s="272">
        <v>2536301.1528349426</v>
      </c>
      <c r="W257" s="488"/>
      <c r="X257" s="489"/>
      <c r="Y257" s="490"/>
    </row>
    <row r="258" spans="1:25" x14ac:dyDescent="0.25">
      <c r="A258" s="72">
        <v>761</v>
      </c>
      <c r="B258" s="20" t="s">
        <v>1042</v>
      </c>
      <c r="C258" s="239">
        <v>8919</v>
      </c>
      <c r="D258" s="487">
        <v>20</v>
      </c>
      <c r="E258" s="15">
        <v>24149194.5</v>
      </c>
      <c r="F258" s="15">
        <v>120745972.5</v>
      </c>
      <c r="G258" s="165">
        <v>0</v>
      </c>
      <c r="I258" s="13">
        <v>23968075.541250002</v>
      </c>
      <c r="J258" s="15">
        <v>1241680.8642471202</v>
      </c>
      <c r="K258" s="18">
        <v>0</v>
      </c>
      <c r="L258" s="18">
        <v>25209756.405497123</v>
      </c>
      <c r="M258" s="18">
        <v>2826.5227498034669</v>
      </c>
      <c r="N258" s="61">
        <v>954.26725019653304</v>
      </c>
      <c r="O258" s="264">
        <v>0</v>
      </c>
      <c r="P258" s="159">
        <v>0</v>
      </c>
      <c r="Q258" s="213">
        <v>763.41380015722643</v>
      </c>
      <c r="R258" s="309">
        <v>6808887.6836023023</v>
      </c>
      <c r="T258" s="271">
        <v>724.44218558383841</v>
      </c>
      <c r="U258" s="272">
        <v>6587352.7935138429</v>
      </c>
      <c r="W258" s="488"/>
      <c r="X258" s="489"/>
      <c r="Y258" s="490"/>
    </row>
    <row r="259" spans="1:25" x14ac:dyDescent="0.25">
      <c r="A259" s="72">
        <v>762</v>
      </c>
      <c r="B259" s="20" t="s">
        <v>1043</v>
      </c>
      <c r="C259" s="239">
        <v>4075</v>
      </c>
      <c r="D259" s="487">
        <v>20.5</v>
      </c>
      <c r="E259" s="15">
        <v>9758758.7599999998</v>
      </c>
      <c r="F259" s="15">
        <v>47603701.26829268</v>
      </c>
      <c r="G259" s="165">
        <v>0</v>
      </c>
      <c r="I259" s="13">
        <v>9449334.7017560974</v>
      </c>
      <c r="J259" s="15">
        <v>1916896.6288063782</v>
      </c>
      <c r="K259" s="18">
        <v>0</v>
      </c>
      <c r="L259" s="18">
        <v>11366231.330562476</v>
      </c>
      <c r="M259" s="18">
        <v>2789.2592222239205</v>
      </c>
      <c r="N259" s="61">
        <v>991.5307777760795</v>
      </c>
      <c r="O259" s="264">
        <v>0</v>
      </c>
      <c r="P259" s="159">
        <v>0</v>
      </c>
      <c r="Q259" s="213">
        <v>793.22462222086369</v>
      </c>
      <c r="R259" s="309">
        <v>3232390.3355500195</v>
      </c>
      <c r="T259" s="271">
        <v>792.44854451430444</v>
      </c>
      <c r="U259" s="272">
        <v>3390094.8734321943</v>
      </c>
      <c r="W259" s="488"/>
      <c r="X259" s="489"/>
      <c r="Y259" s="490"/>
    </row>
    <row r="260" spans="1:25" x14ac:dyDescent="0.25">
      <c r="A260" s="72">
        <v>765</v>
      </c>
      <c r="B260" s="20" t="s">
        <v>1044</v>
      </c>
      <c r="C260" s="239">
        <v>10423</v>
      </c>
      <c r="D260" s="487">
        <v>21.25</v>
      </c>
      <c r="E260" s="15">
        <v>32965360.870000001</v>
      </c>
      <c r="F260" s="15">
        <v>155131109.97647059</v>
      </c>
      <c r="G260" s="165">
        <v>0</v>
      </c>
      <c r="I260" s="13">
        <v>30793525.330329414</v>
      </c>
      <c r="J260" s="15">
        <v>2490590.0882927813</v>
      </c>
      <c r="K260" s="18">
        <v>0</v>
      </c>
      <c r="L260" s="18">
        <v>33284115.418622196</v>
      </c>
      <c r="M260" s="18">
        <v>3193.3335333994241</v>
      </c>
      <c r="N260" s="61">
        <v>587.45646660057582</v>
      </c>
      <c r="O260" s="264">
        <v>0</v>
      </c>
      <c r="P260" s="159">
        <v>0</v>
      </c>
      <c r="Q260" s="213">
        <v>469.9651732804607</v>
      </c>
      <c r="R260" s="309">
        <v>4898447.0011022417</v>
      </c>
      <c r="T260" s="271">
        <v>478.59238866840718</v>
      </c>
      <c r="U260" s="272">
        <v>5036227.7059576483</v>
      </c>
      <c r="W260" s="488"/>
      <c r="X260" s="489"/>
      <c r="Y260" s="490"/>
    </row>
    <row r="261" spans="1:25" x14ac:dyDescent="0.25">
      <c r="A261" s="72">
        <v>768</v>
      </c>
      <c r="B261" s="20" t="s">
        <v>1045</v>
      </c>
      <c r="C261" s="239">
        <v>2588</v>
      </c>
      <c r="D261" s="487">
        <v>21.5</v>
      </c>
      <c r="E261" s="15">
        <v>6266346.5199999996</v>
      </c>
      <c r="F261" s="15">
        <v>29145797.767441861</v>
      </c>
      <c r="G261" s="165">
        <v>0</v>
      </c>
      <c r="I261" s="13">
        <v>5785440.8568372093</v>
      </c>
      <c r="J261" s="15">
        <v>1123019.3014187401</v>
      </c>
      <c r="K261" s="18">
        <v>0</v>
      </c>
      <c r="L261" s="18">
        <v>6908460.1582559496</v>
      </c>
      <c r="M261" s="18">
        <v>2669.4204630046174</v>
      </c>
      <c r="N261" s="61">
        <v>1111.3695369953825</v>
      </c>
      <c r="O261" s="264">
        <v>0</v>
      </c>
      <c r="P261" s="159">
        <v>0</v>
      </c>
      <c r="Q261" s="213">
        <v>889.09562959630603</v>
      </c>
      <c r="R261" s="309">
        <v>2300979.4893952399</v>
      </c>
      <c r="T261" s="271">
        <v>811.98038053887944</v>
      </c>
      <c r="U261" s="272">
        <v>2211834.5565879075</v>
      </c>
      <c r="W261" s="488"/>
      <c r="X261" s="489"/>
      <c r="Y261" s="490"/>
    </row>
    <row r="262" spans="1:25" x14ac:dyDescent="0.25">
      <c r="A262" s="72">
        <v>777</v>
      </c>
      <c r="B262" s="20" t="s">
        <v>1046</v>
      </c>
      <c r="C262" s="239">
        <v>8051</v>
      </c>
      <c r="D262" s="487">
        <v>20.5</v>
      </c>
      <c r="E262" s="15">
        <v>20486371.530000001</v>
      </c>
      <c r="F262" s="15">
        <v>99933519.658536583</v>
      </c>
      <c r="G262" s="165">
        <v>0</v>
      </c>
      <c r="I262" s="13">
        <v>19836803.652219512</v>
      </c>
      <c r="J262" s="15">
        <v>2578005.8346128552</v>
      </c>
      <c r="K262" s="18">
        <v>0</v>
      </c>
      <c r="L262" s="18">
        <v>22414809.486832365</v>
      </c>
      <c r="M262" s="18">
        <v>2784.1025322111991</v>
      </c>
      <c r="N262" s="61">
        <v>996.68746778880086</v>
      </c>
      <c r="O262" s="264">
        <v>0</v>
      </c>
      <c r="P262" s="159">
        <v>0</v>
      </c>
      <c r="Q262" s="213">
        <v>797.34997423104073</v>
      </c>
      <c r="R262" s="309">
        <v>6419464.6425341088</v>
      </c>
      <c r="T262" s="271">
        <v>745.19842710968624</v>
      </c>
      <c r="U262" s="272">
        <v>6211974.0883863447</v>
      </c>
      <c r="W262" s="488"/>
      <c r="X262" s="489"/>
      <c r="Y262" s="490"/>
    </row>
    <row r="263" spans="1:25" x14ac:dyDescent="0.25">
      <c r="A263" s="72">
        <v>778</v>
      </c>
      <c r="B263" s="20" t="s">
        <v>1047</v>
      </c>
      <c r="C263" s="239">
        <v>7266</v>
      </c>
      <c r="D263" s="487">
        <v>21.75</v>
      </c>
      <c r="E263" s="15">
        <v>20813787.879999999</v>
      </c>
      <c r="F263" s="15">
        <v>95695576.459770113</v>
      </c>
      <c r="G263" s="165">
        <v>0</v>
      </c>
      <c r="I263" s="13">
        <v>18995571.92726437</v>
      </c>
      <c r="J263" s="15">
        <v>1657211.3354863429</v>
      </c>
      <c r="K263" s="18">
        <v>0</v>
      </c>
      <c r="L263" s="18">
        <v>20652783.262750711</v>
      </c>
      <c r="M263" s="18">
        <v>2842.386906516751</v>
      </c>
      <c r="N263" s="61">
        <v>938.40309348324899</v>
      </c>
      <c r="O263" s="264">
        <v>0</v>
      </c>
      <c r="P263" s="159">
        <v>0</v>
      </c>
      <c r="Q263" s="213">
        <v>750.72247478659926</v>
      </c>
      <c r="R263" s="309">
        <v>5454749.5017994307</v>
      </c>
      <c r="T263" s="271">
        <v>760.04421968310999</v>
      </c>
      <c r="U263" s="272">
        <v>5616726.7834581826</v>
      </c>
      <c r="W263" s="488"/>
      <c r="X263" s="489"/>
      <c r="Y263" s="490"/>
    </row>
    <row r="264" spans="1:25" x14ac:dyDescent="0.25">
      <c r="A264" s="72">
        <v>781</v>
      </c>
      <c r="B264" s="20" t="s">
        <v>1048</v>
      </c>
      <c r="C264" s="239">
        <v>3859</v>
      </c>
      <c r="D264" s="487">
        <v>19</v>
      </c>
      <c r="E264" s="15">
        <v>8597143.2100000009</v>
      </c>
      <c r="F264" s="15">
        <v>45248122.157894745</v>
      </c>
      <c r="G264" s="165">
        <v>0</v>
      </c>
      <c r="I264" s="13">
        <v>8981752.248342108</v>
      </c>
      <c r="J264" s="15">
        <v>1330279.1179365988</v>
      </c>
      <c r="K264" s="18">
        <v>0</v>
      </c>
      <c r="L264" s="18">
        <v>10312031.366278706</v>
      </c>
      <c r="M264" s="18">
        <v>2672.2029972217429</v>
      </c>
      <c r="N264" s="61">
        <v>1108.5870027782571</v>
      </c>
      <c r="O264" s="264">
        <v>0</v>
      </c>
      <c r="P264" s="159">
        <v>0</v>
      </c>
      <c r="Q264" s="213">
        <v>886.86960222260575</v>
      </c>
      <c r="R264" s="309">
        <v>3422429.7949770354</v>
      </c>
      <c r="T264" s="271">
        <v>834.95534040125062</v>
      </c>
      <c r="U264" s="272">
        <v>3373219.5752210524</v>
      </c>
      <c r="W264" s="488"/>
      <c r="X264" s="489"/>
      <c r="Y264" s="490"/>
    </row>
    <row r="265" spans="1:25" x14ac:dyDescent="0.25">
      <c r="A265" s="72">
        <v>783</v>
      </c>
      <c r="B265" s="20" t="s">
        <v>1049</v>
      </c>
      <c r="C265" s="239">
        <v>6903</v>
      </c>
      <c r="D265" s="487">
        <v>21.5</v>
      </c>
      <c r="E265" s="15">
        <v>23827385.870000001</v>
      </c>
      <c r="F265" s="15">
        <v>110825050.55813953</v>
      </c>
      <c r="G265" s="165">
        <v>0</v>
      </c>
      <c r="I265" s="13">
        <v>21998772.535790697</v>
      </c>
      <c r="J265" s="15">
        <v>1372499.7755675642</v>
      </c>
      <c r="K265" s="18">
        <v>0</v>
      </c>
      <c r="L265" s="18">
        <v>23371272.311358262</v>
      </c>
      <c r="M265" s="18">
        <v>3385.6688847397163</v>
      </c>
      <c r="N265" s="61">
        <v>395.12111526028366</v>
      </c>
      <c r="O265" s="264">
        <v>0</v>
      </c>
      <c r="P265" s="159">
        <v>0</v>
      </c>
      <c r="Q265" s="213">
        <v>316.09689220822696</v>
      </c>
      <c r="R265" s="309">
        <v>2182016.8469133908</v>
      </c>
      <c r="T265" s="271">
        <v>190.58512530561458</v>
      </c>
      <c r="U265" s="272">
        <v>1347436.8359106951</v>
      </c>
      <c r="W265" s="488"/>
      <c r="X265" s="489"/>
      <c r="Y265" s="490"/>
    </row>
    <row r="266" spans="1:25" x14ac:dyDescent="0.25">
      <c r="A266" s="72">
        <v>785</v>
      </c>
      <c r="B266" s="20" t="s">
        <v>1050</v>
      </c>
      <c r="C266" s="239">
        <v>2941</v>
      </c>
      <c r="D266" s="487">
        <v>21.5</v>
      </c>
      <c r="E266" s="15">
        <v>7679878.5099999998</v>
      </c>
      <c r="F266" s="15">
        <v>35720365.162790701</v>
      </c>
      <c r="G266" s="165">
        <v>0</v>
      </c>
      <c r="I266" s="13">
        <v>7090492.4848139547</v>
      </c>
      <c r="J266" s="15">
        <v>611126.55726406607</v>
      </c>
      <c r="K266" s="18">
        <v>0</v>
      </c>
      <c r="L266" s="18">
        <v>7701619.042078021</v>
      </c>
      <c r="M266" s="18">
        <v>2618.7075967623327</v>
      </c>
      <c r="N266" s="61">
        <v>1162.0824032376672</v>
      </c>
      <c r="O266" s="264">
        <v>0</v>
      </c>
      <c r="P266" s="159">
        <v>0</v>
      </c>
      <c r="Q266" s="213">
        <v>929.66592259013385</v>
      </c>
      <c r="R266" s="309">
        <v>2734147.4783375836</v>
      </c>
      <c r="T266" s="271">
        <v>888.17448359383275</v>
      </c>
      <c r="U266" s="272">
        <v>2730248.362567442</v>
      </c>
      <c r="W266" s="488"/>
      <c r="X266" s="489"/>
      <c r="Y266" s="490"/>
    </row>
    <row r="267" spans="1:25" x14ac:dyDescent="0.25">
      <c r="A267" s="72">
        <v>790</v>
      </c>
      <c r="B267" s="20" t="s">
        <v>263</v>
      </c>
      <c r="C267" s="239">
        <v>24820</v>
      </c>
      <c r="D267" s="487">
        <v>20.75</v>
      </c>
      <c r="E267" s="15">
        <v>71065804.290000007</v>
      </c>
      <c r="F267" s="15">
        <v>342485803.80722898</v>
      </c>
      <c r="G267" s="165">
        <v>0</v>
      </c>
      <c r="I267" s="13">
        <v>67983432.055734962</v>
      </c>
      <c r="J267" s="15">
        <v>4632736.9459050829</v>
      </c>
      <c r="K267" s="18">
        <v>0</v>
      </c>
      <c r="L267" s="18">
        <v>72616169.001640052</v>
      </c>
      <c r="M267" s="18">
        <v>2925.7118856422262</v>
      </c>
      <c r="N267" s="61">
        <v>855.07811435777376</v>
      </c>
      <c r="O267" s="264">
        <v>0</v>
      </c>
      <c r="P267" s="159">
        <v>0</v>
      </c>
      <c r="Q267" s="213">
        <v>684.06249148621907</v>
      </c>
      <c r="R267" s="309">
        <v>16978431.038687956</v>
      </c>
      <c r="T267" s="271">
        <v>659.23309653466822</v>
      </c>
      <c r="U267" s="272">
        <v>16625858.694604332</v>
      </c>
      <c r="W267" s="488"/>
      <c r="X267" s="489"/>
      <c r="Y267" s="490"/>
    </row>
    <row r="268" spans="1:25" x14ac:dyDescent="0.25">
      <c r="A268" s="72">
        <v>791</v>
      </c>
      <c r="B268" s="20" t="s">
        <v>264</v>
      </c>
      <c r="C268" s="239">
        <v>5447</v>
      </c>
      <c r="D268" s="487">
        <v>22</v>
      </c>
      <c r="E268" s="15">
        <v>13829666.17</v>
      </c>
      <c r="F268" s="15">
        <v>62862118.954545453</v>
      </c>
      <c r="G268" s="165">
        <v>0</v>
      </c>
      <c r="I268" s="13">
        <v>12478130.612477273</v>
      </c>
      <c r="J268" s="15">
        <v>1140672.0915341275</v>
      </c>
      <c r="K268" s="18">
        <v>0</v>
      </c>
      <c r="L268" s="18">
        <v>13618802.704011399</v>
      </c>
      <c r="M268" s="18">
        <v>2500.2391599066273</v>
      </c>
      <c r="N268" s="61">
        <v>1280.5508400933727</v>
      </c>
      <c r="O268" s="264">
        <v>0</v>
      </c>
      <c r="P268" s="159">
        <v>0</v>
      </c>
      <c r="Q268" s="213">
        <v>1024.4406720746981</v>
      </c>
      <c r="R268" s="309">
        <v>5580128.3407908808</v>
      </c>
      <c r="T268" s="271">
        <v>1012.8915559791233</v>
      </c>
      <c r="U268" s="272">
        <v>5750185.3632934829</v>
      </c>
      <c r="W268" s="488"/>
      <c r="X268" s="489"/>
      <c r="Y268" s="490"/>
    </row>
    <row r="269" spans="1:25" x14ac:dyDescent="0.25">
      <c r="A269" s="72">
        <v>831</v>
      </c>
      <c r="B269" s="20" t="s">
        <v>1051</v>
      </c>
      <c r="C269" s="239">
        <v>4774</v>
      </c>
      <c r="D269" s="487">
        <v>20.5</v>
      </c>
      <c r="E269" s="15">
        <v>16756616.470000001</v>
      </c>
      <c r="F269" s="15">
        <v>81739592.536585361</v>
      </c>
      <c r="G269" s="165">
        <v>0</v>
      </c>
      <c r="I269" s="13">
        <v>16225309.118512195</v>
      </c>
      <c r="J269" s="15">
        <v>859238.47228366474</v>
      </c>
      <c r="K269" s="18">
        <v>0</v>
      </c>
      <c r="L269" s="18">
        <v>17084547.59079586</v>
      </c>
      <c r="M269" s="18">
        <v>3578.6651844985045</v>
      </c>
      <c r="N269" s="61">
        <v>202.1248155014955</v>
      </c>
      <c r="O269" s="264">
        <v>0</v>
      </c>
      <c r="P269" s="159">
        <v>0</v>
      </c>
      <c r="Q269" s="213">
        <v>161.69985240119641</v>
      </c>
      <c r="R269" s="309">
        <v>771955.0953633117</v>
      </c>
      <c r="T269" s="271">
        <v>180.04768979273103</v>
      </c>
      <c r="U269" s="272">
        <v>866929.62635199993</v>
      </c>
      <c r="W269" s="488"/>
      <c r="X269" s="489"/>
    </row>
    <row r="270" spans="1:25" x14ac:dyDescent="0.25">
      <c r="A270" s="72">
        <v>832</v>
      </c>
      <c r="B270" s="20" t="s">
        <v>1052</v>
      </c>
      <c r="C270" s="239">
        <v>4058</v>
      </c>
      <c r="D270" s="487">
        <v>20.5</v>
      </c>
      <c r="E270" s="15">
        <v>9712175.9900000002</v>
      </c>
      <c r="F270" s="15">
        <v>47376468.243902437</v>
      </c>
      <c r="G270" s="165">
        <v>0</v>
      </c>
      <c r="I270" s="13">
        <v>9404228.9464146346</v>
      </c>
      <c r="J270" s="15">
        <v>1223521.3642843722</v>
      </c>
      <c r="K270" s="18">
        <v>0</v>
      </c>
      <c r="L270" s="18">
        <v>10627750.310699007</v>
      </c>
      <c r="M270" s="18">
        <v>2618.9626196892573</v>
      </c>
      <c r="N270" s="61">
        <v>1161.8273803107427</v>
      </c>
      <c r="O270" s="264">
        <v>0</v>
      </c>
      <c r="P270" s="159">
        <v>0</v>
      </c>
      <c r="Q270" s="213">
        <v>929.46190424859424</v>
      </c>
      <c r="R270" s="309">
        <v>3771756.4074407956</v>
      </c>
      <c r="T270" s="271">
        <v>910.16751422487368</v>
      </c>
      <c r="U270" s="272">
        <v>3821793.3922302448</v>
      </c>
      <c r="W270" s="488"/>
      <c r="X270" s="489"/>
    </row>
    <row r="271" spans="1:25" x14ac:dyDescent="0.25">
      <c r="A271" s="72">
        <v>833</v>
      </c>
      <c r="B271" s="20" t="s">
        <v>1053</v>
      </c>
      <c r="C271" s="239">
        <v>1654</v>
      </c>
      <c r="D271" s="487">
        <v>20.75</v>
      </c>
      <c r="E271" s="15">
        <v>5078635.6900000004</v>
      </c>
      <c r="F271" s="15">
        <v>24475352.722891569</v>
      </c>
      <c r="G271" s="165">
        <v>0</v>
      </c>
      <c r="I271" s="13">
        <v>4858357.5154939769</v>
      </c>
      <c r="J271" s="15">
        <v>223546.81338746694</v>
      </c>
      <c r="K271" s="18">
        <v>0</v>
      </c>
      <c r="L271" s="18">
        <v>5081904.3288814435</v>
      </c>
      <c r="M271" s="18">
        <v>3072.4935482959149</v>
      </c>
      <c r="N271" s="61">
        <v>708.29645170408503</v>
      </c>
      <c r="O271" s="264">
        <v>0</v>
      </c>
      <c r="P271" s="159">
        <v>0</v>
      </c>
      <c r="Q271" s="213">
        <v>566.63716136326809</v>
      </c>
      <c r="R271" s="309">
        <v>937217.86489484541</v>
      </c>
      <c r="T271" s="271">
        <v>576.59960607411847</v>
      </c>
      <c r="U271" s="272">
        <v>941587.15671903547</v>
      </c>
      <c r="W271" s="488"/>
      <c r="X271" s="489"/>
    </row>
    <row r="272" spans="1:25" x14ac:dyDescent="0.25">
      <c r="A272" s="72">
        <v>834</v>
      </c>
      <c r="B272" s="20" t="s">
        <v>1054</v>
      </c>
      <c r="C272" s="239">
        <v>6155</v>
      </c>
      <c r="D272" s="487">
        <v>20.25</v>
      </c>
      <c r="E272" s="15">
        <v>18721982.649999999</v>
      </c>
      <c r="F272" s="15">
        <v>92454235.30864197</v>
      </c>
      <c r="G272" s="165">
        <v>0</v>
      </c>
      <c r="I272" s="13">
        <v>18352165.708765432</v>
      </c>
      <c r="J272" s="15">
        <v>1236560.1076346545</v>
      </c>
      <c r="K272" s="18">
        <v>0</v>
      </c>
      <c r="L272" s="18">
        <v>19588725.816400088</v>
      </c>
      <c r="M272" s="18">
        <v>3182.5712130625652</v>
      </c>
      <c r="N272" s="61">
        <v>598.21878693743474</v>
      </c>
      <c r="O272" s="264">
        <v>0</v>
      </c>
      <c r="P272" s="159">
        <v>0</v>
      </c>
      <c r="Q272" s="213">
        <v>478.57502954994783</v>
      </c>
      <c r="R272" s="309">
        <v>2945629.3068799288</v>
      </c>
      <c r="T272" s="271">
        <v>454.29053342936459</v>
      </c>
      <c r="U272" s="272">
        <v>2852944.5499364096</v>
      </c>
      <c r="W272" s="488"/>
      <c r="X272" s="489"/>
    </row>
    <row r="273" spans="1:24" x14ac:dyDescent="0.25">
      <c r="A273" s="72">
        <v>837</v>
      </c>
      <c r="B273" s="20" t="s">
        <v>1055</v>
      </c>
      <c r="C273" s="239">
        <v>231853</v>
      </c>
      <c r="D273" s="487">
        <v>19.75</v>
      </c>
      <c r="E273" s="15">
        <v>787544863</v>
      </c>
      <c r="F273" s="15">
        <v>3987568926.5822783</v>
      </c>
      <c r="G273" s="165">
        <v>0</v>
      </c>
      <c r="I273" s="13">
        <v>791532431.92658222</v>
      </c>
      <c r="J273" s="15">
        <v>71840962.962748021</v>
      </c>
      <c r="K273" s="18">
        <v>0</v>
      </c>
      <c r="L273" s="18">
        <v>863373394.88933027</v>
      </c>
      <c r="M273" s="18">
        <v>3723.7965214568294</v>
      </c>
      <c r="N273" s="61">
        <v>56.993478543170568</v>
      </c>
      <c r="O273" s="264">
        <v>0</v>
      </c>
      <c r="P273" s="159">
        <v>0</v>
      </c>
      <c r="Q273" s="213">
        <v>45.59478283453646</v>
      </c>
      <c r="R273" s="309">
        <v>10571287.184535781</v>
      </c>
      <c r="T273" s="271">
        <v>31.42046702688349</v>
      </c>
      <c r="U273" s="272">
        <v>7073312.6961579574</v>
      </c>
      <c r="W273" s="488"/>
      <c r="X273" s="489"/>
    </row>
    <row r="274" spans="1:24" x14ac:dyDescent="0.25">
      <c r="A274" s="72">
        <v>844</v>
      </c>
      <c r="B274" s="20" t="s">
        <v>1056</v>
      </c>
      <c r="C274" s="239">
        <v>1585</v>
      </c>
      <c r="D274" s="487">
        <v>20.75</v>
      </c>
      <c r="E274" s="15">
        <v>3524336.07</v>
      </c>
      <c r="F274" s="15">
        <v>16984752.144578312</v>
      </c>
      <c r="G274" s="165">
        <v>0</v>
      </c>
      <c r="I274" s="13">
        <v>3371473.3006987949</v>
      </c>
      <c r="J274" s="15">
        <v>431835.35415511683</v>
      </c>
      <c r="K274" s="18">
        <v>0</v>
      </c>
      <c r="L274" s="18">
        <v>3803308.6548539116</v>
      </c>
      <c r="M274" s="18">
        <v>2399.5638200971052</v>
      </c>
      <c r="N274" s="61">
        <v>1381.2261799028947</v>
      </c>
      <c r="O274" s="264">
        <v>0</v>
      </c>
      <c r="P274" s="159">
        <v>0</v>
      </c>
      <c r="Q274" s="213">
        <v>1104.9809439223159</v>
      </c>
      <c r="R274" s="309">
        <v>1751394.7961168706</v>
      </c>
      <c r="T274" s="271">
        <v>1041.628254062219</v>
      </c>
      <c r="U274" s="272">
        <v>1674938.2325320481</v>
      </c>
      <c r="W274" s="488"/>
      <c r="X274" s="489"/>
    </row>
    <row r="275" spans="1:24" x14ac:dyDescent="0.25">
      <c r="A275" s="72">
        <v>845</v>
      </c>
      <c r="B275" s="20" t="s">
        <v>1057</v>
      </c>
      <c r="C275" s="239">
        <v>3068</v>
      </c>
      <c r="D275" s="487">
        <v>19.5</v>
      </c>
      <c r="E275" s="15">
        <v>7977142.5199999996</v>
      </c>
      <c r="F275" s="15">
        <v>40908423.179487176</v>
      </c>
      <c r="G275" s="165">
        <v>0</v>
      </c>
      <c r="I275" s="13">
        <v>8120322.0011282051</v>
      </c>
      <c r="J275" s="15">
        <v>466771.41235746682</v>
      </c>
      <c r="K275" s="18">
        <v>0</v>
      </c>
      <c r="L275" s="18">
        <v>8587093.4134856723</v>
      </c>
      <c r="M275" s="18">
        <v>2798.9222338610407</v>
      </c>
      <c r="N275" s="61">
        <v>981.86776613895927</v>
      </c>
      <c r="O275" s="264">
        <v>0</v>
      </c>
      <c r="P275" s="159">
        <v>0</v>
      </c>
      <c r="Q275" s="213">
        <v>785.49421291116744</v>
      </c>
      <c r="R275" s="309">
        <v>2409896.2452114616</v>
      </c>
      <c r="T275" s="271">
        <v>728.7059152014765</v>
      </c>
      <c r="U275" s="272">
        <v>2328215.3990687174</v>
      </c>
      <c r="W275" s="488"/>
      <c r="X275" s="489"/>
    </row>
    <row r="276" spans="1:24" x14ac:dyDescent="0.25">
      <c r="A276" s="72">
        <v>846</v>
      </c>
      <c r="B276" s="20" t="s">
        <v>1058</v>
      </c>
      <c r="C276" s="239">
        <v>5269</v>
      </c>
      <c r="D276" s="487">
        <v>22.5</v>
      </c>
      <c r="E276" s="15">
        <v>14531350.08</v>
      </c>
      <c r="F276" s="15">
        <v>64583778.133333333</v>
      </c>
      <c r="G276" s="165">
        <v>0</v>
      </c>
      <c r="I276" s="13">
        <v>12819879.959466668</v>
      </c>
      <c r="J276" s="15">
        <v>860383.91681488929</v>
      </c>
      <c r="K276" s="18">
        <v>0</v>
      </c>
      <c r="L276" s="18">
        <v>13680263.876281558</v>
      </c>
      <c r="M276" s="18">
        <v>2596.3681678272078</v>
      </c>
      <c r="N276" s="61">
        <v>1184.4218321727922</v>
      </c>
      <c r="O276" s="264">
        <v>0</v>
      </c>
      <c r="P276" s="159">
        <v>0</v>
      </c>
      <c r="Q276" s="213">
        <v>947.53746573823378</v>
      </c>
      <c r="R276" s="309">
        <v>4992574.9069747534</v>
      </c>
      <c r="T276" s="271">
        <v>903.09662738880979</v>
      </c>
      <c r="U276" s="272">
        <v>4950775.7113454556</v>
      </c>
      <c r="W276" s="488"/>
      <c r="X276" s="489"/>
    </row>
    <row r="277" spans="1:24" x14ac:dyDescent="0.25">
      <c r="A277" s="72">
        <v>848</v>
      </c>
      <c r="B277" s="20" t="s">
        <v>1059</v>
      </c>
      <c r="C277" s="239">
        <v>4571</v>
      </c>
      <c r="D277" s="487">
        <v>21.75</v>
      </c>
      <c r="E277" s="15">
        <v>11626986.029999999</v>
      </c>
      <c r="F277" s="15">
        <v>53457407.034482762</v>
      </c>
      <c r="G277" s="165">
        <v>0</v>
      </c>
      <c r="I277" s="13">
        <v>10611295.29634483</v>
      </c>
      <c r="J277" s="15">
        <v>914580.48098384158</v>
      </c>
      <c r="K277" s="18">
        <v>0</v>
      </c>
      <c r="L277" s="18">
        <v>11525875.777328672</v>
      </c>
      <c r="M277" s="18">
        <v>2521.5217189517989</v>
      </c>
      <c r="N277" s="61">
        <v>1259.2682810482011</v>
      </c>
      <c r="O277" s="264">
        <v>0</v>
      </c>
      <c r="P277" s="159">
        <v>0</v>
      </c>
      <c r="Q277" s="213">
        <v>1007.4146248385609</v>
      </c>
      <c r="R277" s="309">
        <v>4604892.2501370618</v>
      </c>
      <c r="T277" s="271">
        <v>959.45674716117685</v>
      </c>
      <c r="U277" s="272">
        <v>4545906.0680496562</v>
      </c>
      <c r="W277" s="488"/>
      <c r="X277" s="489"/>
    </row>
    <row r="278" spans="1:24" x14ac:dyDescent="0.25">
      <c r="A278" s="72">
        <v>849</v>
      </c>
      <c r="B278" s="20" t="s">
        <v>1060</v>
      </c>
      <c r="C278" s="239">
        <v>3192</v>
      </c>
      <c r="D278" s="487">
        <v>21.75</v>
      </c>
      <c r="E278" s="15">
        <v>8045532.0300000003</v>
      </c>
      <c r="F278" s="15">
        <v>36990951.862068966</v>
      </c>
      <c r="G278" s="165">
        <v>0</v>
      </c>
      <c r="I278" s="13">
        <v>7342703.9446206903</v>
      </c>
      <c r="J278" s="15">
        <v>580851.93462986767</v>
      </c>
      <c r="K278" s="18">
        <v>0</v>
      </c>
      <c r="L278" s="18">
        <v>7923555.8792505581</v>
      </c>
      <c r="M278" s="18">
        <v>2482.3170047777439</v>
      </c>
      <c r="N278" s="61">
        <v>1298.472995222256</v>
      </c>
      <c r="O278" s="264">
        <v>0</v>
      </c>
      <c r="P278" s="159">
        <v>0</v>
      </c>
      <c r="Q278" s="213">
        <v>1038.7783961778048</v>
      </c>
      <c r="R278" s="309">
        <v>3315780.640599553</v>
      </c>
      <c r="T278" s="271">
        <v>973.79069835769451</v>
      </c>
      <c r="U278" s="272">
        <v>3224221.0022623264</v>
      </c>
      <c r="W278" s="488"/>
      <c r="X278" s="489"/>
    </row>
    <row r="279" spans="1:24" x14ac:dyDescent="0.25">
      <c r="A279" s="72">
        <v>850</v>
      </c>
      <c r="B279" s="20" t="s">
        <v>1061</v>
      </c>
      <c r="C279" s="239">
        <v>2384</v>
      </c>
      <c r="D279" s="487">
        <v>21</v>
      </c>
      <c r="E279" s="15">
        <v>6778472.54</v>
      </c>
      <c r="F279" s="15">
        <v>32278440.666666668</v>
      </c>
      <c r="G279" s="165">
        <v>0</v>
      </c>
      <c r="I279" s="13">
        <v>6407270.4723333335</v>
      </c>
      <c r="J279" s="15">
        <v>572483.29328253539</v>
      </c>
      <c r="K279" s="18">
        <v>0</v>
      </c>
      <c r="L279" s="18">
        <v>6979753.7656158693</v>
      </c>
      <c r="M279" s="18">
        <v>2927.7490627583343</v>
      </c>
      <c r="N279" s="61">
        <v>853.04093724166569</v>
      </c>
      <c r="O279" s="264">
        <v>0</v>
      </c>
      <c r="P279" s="159">
        <v>0</v>
      </c>
      <c r="Q279" s="213">
        <v>682.43274979333262</v>
      </c>
      <c r="R279" s="309">
        <v>1626919.675507305</v>
      </c>
      <c r="T279" s="271">
        <v>718.62084674739856</v>
      </c>
      <c r="U279" s="272">
        <v>1746967.278442926</v>
      </c>
      <c r="W279" s="488"/>
      <c r="X279" s="489"/>
    </row>
    <row r="280" spans="1:24" x14ac:dyDescent="0.25">
      <c r="A280" s="72">
        <v>851</v>
      </c>
      <c r="B280" s="20" t="s">
        <v>1062</v>
      </c>
      <c r="C280" s="239">
        <v>21928</v>
      </c>
      <c r="D280" s="487">
        <v>21</v>
      </c>
      <c r="E280" s="15">
        <v>73446691.260000005</v>
      </c>
      <c r="F280" s="15">
        <v>349746148.85714293</v>
      </c>
      <c r="G280" s="165">
        <v>0</v>
      </c>
      <c r="I280" s="13">
        <v>69424610.54814288</v>
      </c>
      <c r="J280" s="15">
        <v>3063571.0562034198</v>
      </c>
      <c r="K280" s="18">
        <v>0</v>
      </c>
      <c r="L280" s="18">
        <v>72488181.604346305</v>
      </c>
      <c r="M280" s="18">
        <v>3305.7361184032425</v>
      </c>
      <c r="N280" s="61">
        <v>475.05388159675749</v>
      </c>
      <c r="O280" s="264">
        <v>0</v>
      </c>
      <c r="P280" s="159">
        <v>0</v>
      </c>
      <c r="Q280" s="213">
        <v>380.04310527740603</v>
      </c>
      <c r="R280" s="309">
        <v>8333585.2125229593</v>
      </c>
      <c r="T280" s="271">
        <v>379.30541516794329</v>
      </c>
      <c r="U280" s="272">
        <v>8420200.9113131724</v>
      </c>
      <c r="W280" s="488"/>
      <c r="X280" s="489"/>
    </row>
    <row r="281" spans="1:24" x14ac:dyDescent="0.25">
      <c r="A281" s="72">
        <v>853</v>
      </c>
      <c r="B281" s="20" t="s">
        <v>1063</v>
      </c>
      <c r="C281" s="239">
        <v>189669</v>
      </c>
      <c r="D281" s="487">
        <v>19.5</v>
      </c>
      <c r="E281" s="15">
        <v>611064443.17999995</v>
      </c>
      <c r="F281" s="15">
        <v>3133663811.1794868</v>
      </c>
      <c r="G281" s="165">
        <v>0</v>
      </c>
      <c r="I281" s="13">
        <v>622032266.5191282</v>
      </c>
      <c r="J281" s="15">
        <v>97271543.084610492</v>
      </c>
      <c r="K281" s="18">
        <v>0</v>
      </c>
      <c r="L281" s="18">
        <v>719303809.60373867</v>
      </c>
      <c r="M281" s="18">
        <v>3792.4163126485546</v>
      </c>
      <c r="N281" s="61">
        <v>-11.626312648554631</v>
      </c>
      <c r="O281" s="264">
        <v>2.4532708611035874</v>
      </c>
      <c r="P281" s="159">
        <v>0.32453270861103589</v>
      </c>
      <c r="Q281" s="213">
        <v>-3.7731187349941808</v>
      </c>
      <c r="R281" s="309">
        <v>-715643.65734761127</v>
      </c>
      <c r="T281" s="271">
        <v>-5.5260918106856751</v>
      </c>
      <c r="U281" s="272">
        <v>-1027344.6763409525</v>
      </c>
      <c r="W281" s="488"/>
      <c r="X281" s="489"/>
    </row>
    <row r="282" spans="1:24" x14ac:dyDescent="0.25">
      <c r="A282" s="72">
        <v>854</v>
      </c>
      <c r="B282" s="20" t="s">
        <v>1064</v>
      </c>
      <c r="C282" s="239">
        <v>3510</v>
      </c>
      <c r="D282" s="487">
        <v>21</v>
      </c>
      <c r="E282" s="15">
        <v>9661447.0800000001</v>
      </c>
      <c r="F282" s="15">
        <v>46006890.857142858</v>
      </c>
      <c r="G282" s="165">
        <v>0</v>
      </c>
      <c r="I282" s="13">
        <v>9132367.8351428583</v>
      </c>
      <c r="J282" s="15">
        <v>764391.35032009252</v>
      </c>
      <c r="K282" s="18">
        <v>0</v>
      </c>
      <c r="L282" s="18">
        <v>9896759.1854629517</v>
      </c>
      <c r="M282" s="18">
        <v>2819.5895115279063</v>
      </c>
      <c r="N282" s="61">
        <v>961.20048847209364</v>
      </c>
      <c r="O282" s="264">
        <v>0</v>
      </c>
      <c r="P282" s="159">
        <v>0</v>
      </c>
      <c r="Q282" s="213">
        <v>768.960390777675</v>
      </c>
      <c r="R282" s="309">
        <v>2699050.9716296392</v>
      </c>
      <c r="T282" s="271">
        <v>708.55367107621714</v>
      </c>
      <c r="U282" s="272">
        <v>2567089.9503091346</v>
      </c>
      <c r="W282" s="488"/>
      <c r="X282" s="489"/>
    </row>
    <row r="283" spans="1:24" x14ac:dyDescent="0.25">
      <c r="A283" s="72">
        <v>857</v>
      </c>
      <c r="B283" s="20" t="s">
        <v>1065</v>
      </c>
      <c r="C283" s="239">
        <v>2597</v>
      </c>
      <c r="D283" s="487">
        <v>22</v>
      </c>
      <c r="E283" s="15">
        <v>6551227.9199999999</v>
      </c>
      <c r="F283" s="15">
        <v>29778308.727272727</v>
      </c>
      <c r="G283" s="165">
        <v>0</v>
      </c>
      <c r="I283" s="13">
        <v>5910994.2823636364</v>
      </c>
      <c r="J283" s="15">
        <v>695321.7088992768</v>
      </c>
      <c r="K283" s="18">
        <v>0</v>
      </c>
      <c r="L283" s="18">
        <v>6606315.9912629128</v>
      </c>
      <c r="M283" s="18">
        <v>2543.8259496584183</v>
      </c>
      <c r="N283" s="61">
        <v>1236.9640503415817</v>
      </c>
      <c r="O283" s="264">
        <v>0</v>
      </c>
      <c r="P283" s="159">
        <v>0</v>
      </c>
      <c r="Q283" s="213">
        <v>989.5712402732654</v>
      </c>
      <c r="R283" s="309">
        <v>2569916.5109896702</v>
      </c>
      <c r="T283" s="271">
        <v>943.12661482496878</v>
      </c>
      <c r="U283" s="272">
        <v>2564361.26570909</v>
      </c>
      <c r="W283" s="488"/>
      <c r="X283" s="489"/>
    </row>
    <row r="284" spans="1:24" x14ac:dyDescent="0.25">
      <c r="A284" s="72">
        <v>858</v>
      </c>
      <c r="B284" s="20" t="s">
        <v>1066</v>
      </c>
      <c r="C284" s="239">
        <v>38646</v>
      </c>
      <c r="D284" s="487">
        <v>19.5</v>
      </c>
      <c r="E284" s="15">
        <v>162083647.34999999</v>
      </c>
      <c r="F284" s="15">
        <v>831198191.53846157</v>
      </c>
      <c r="G284" s="165">
        <v>0</v>
      </c>
      <c r="I284" s="13">
        <v>164992841.02038464</v>
      </c>
      <c r="J284" s="15">
        <v>7790099.2941645104</v>
      </c>
      <c r="K284" s="18">
        <v>0</v>
      </c>
      <c r="L284" s="18">
        <v>172782940.31454915</v>
      </c>
      <c r="M284" s="18">
        <v>4470.9139448985443</v>
      </c>
      <c r="N284" s="61">
        <v>-690.12394489854432</v>
      </c>
      <c r="O284" s="264">
        <v>6.5368712117474619</v>
      </c>
      <c r="P284" s="159">
        <v>0.36536871211747463</v>
      </c>
      <c r="Q284" s="213">
        <v>-252.14969694901217</v>
      </c>
      <c r="R284" s="309">
        <v>-9744577.1882915236</v>
      </c>
      <c r="T284" s="271">
        <v>-244.92938976823098</v>
      </c>
      <c r="U284" s="272">
        <v>-9419739.4010963943</v>
      </c>
      <c r="W284" s="488"/>
      <c r="X284" s="489"/>
    </row>
    <row r="285" spans="1:24" x14ac:dyDescent="0.25">
      <c r="A285" s="72">
        <v>859</v>
      </c>
      <c r="B285" s="20" t="s">
        <v>1067</v>
      </c>
      <c r="C285" s="239">
        <v>6730</v>
      </c>
      <c r="D285" s="487">
        <v>21</v>
      </c>
      <c r="E285" s="15">
        <v>17282732.940000001</v>
      </c>
      <c r="F285" s="15">
        <v>82298728.285714298</v>
      </c>
      <c r="G285" s="165">
        <v>0</v>
      </c>
      <c r="I285" s="13">
        <v>16336297.564714288</v>
      </c>
      <c r="J285" s="15">
        <v>400747.74617993814</v>
      </c>
      <c r="K285" s="18">
        <v>0</v>
      </c>
      <c r="L285" s="18">
        <v>16737045.310894227</v>
      </c>
      <c r="M285" s="18">
        <v>2486.9309525845806</v>
      </c>
      <c r="N285" s="61">
        <v>1293.8590474154194</v>
      </c>
      <c r="O285" s="264">
        <v>0</v>
      </c>
      <c r="P285" s="159">
        <v>0</v>
      </c>
      <c r="Q285" s="213">
        <v>1035.0872379323355</v>
      </c>
      <c r="R285" s="309">
        <v>6966137.1112846183</v>
      </c>
      <c r="T285" s="271">
        <v>1012.7135784863185</v>
      </c>
      <c r="U285" s="272">
        <v>6879363.3386575617</v>
      </c>
      <c r="W285" s="488"/>
      <c r="X285" s="489"/>
    </row>
    <row r="286" spans="1:24" x14ac:dyDescent="0.25">
      <c r="A286" s="72">
        <v>886</v>
      </c>
      <c r="B286" s="20" t="s">
        <v>1068</v>
      </c>
      <c r="C286" s="239">
        <v>13237</v>
      </c>
      <c r="D286" s="487">
        <v>21</v>
      </c>
      <c r="E286" s="15">
        <v>44874547.740000002</v>
      </c>
      <c r="F286" s="15">
        <v>213688322.57142857</v>
      </c>
      <c r="G286" s="165">
        <v>0</v>
      </c>
      <c r="I286" s="13">
        <v>42417132.030428573</v>
      </c>
      <c r="J286" s="15">
        <v>2319053.8691905471</v>
      </c>
      <c r="K286" s="18">
        <v>0</v>
      </c>
      <c r="L286" s="18">
        <v>44736185.899619117</v>
      </c>
      <c r="M286" s="18">
        <v>3379.6317820970853</v>
      </c>
      <c r="N286" s="61">
        <v>401.15821790291466</v>
      </c>
      <c r="O286" s="264">
        <v>0</v>
      </c>
      <c r="P286" s="159">
        <v>0</v>
      </c>
      <c r="Q286" s="213">
        <v>320.92657432233176</v>
      </c>
      <c r="R286" s="309">
        <v>4248105.0643047057</v>
      </c>
      <c r="T286" s="271">
        <v>350.08372513145042</v>
      </c>
      <c r="U286" s="272">
        <v>4674317.8979551261</v>
      </c>
      <c r="W286" s="488"/>
      <c r="X286" s="489"/>
    </row>
    <row r="287" spans="1:24" x14ac:dyDescent="0.25">
      <c r="A287" s="72">
        <v>887</v>
      </c>
      <c r="B287" s="20" t="s">
        <v>1069</v>
      </c>
      <c r="C287" s="239">
        <v>4829</v>
      </c>
      <c r="D287" s="487">
        <v>21.75</v>
      </c>
      <c r="E287" s="15">
        <v>13111048.640000001</v>
      </c>
      <c r="F287" s="15">
        <v>60280683.402298853</v>
      </c>
      <c r="G287" s="165">
        <v>0</v>
      </c>
      <c r="I287" s="13">
        <v>11965715.655356323</v>
      </c>
      <c r="J287" s="15">
        <v>797729.28106717474</v>
      </c>
      <c r="K287" s="18">
        <v>0</v>
      </c>
      <c r="L287" s="18">
        <v>12763444.936423497</v>
      </c>
      <c r="M287" s="18">
        <v>2643.0824055546691</v>
      </c>
      <c r="N287" s="61">
        <v>1137.7075944453309</v>
      </c>
      <c r="O287" s="264">
        <v>0</v>
      </c>
      <c r="P287" s="159">
        <v>0</v>
      </c>
      <c r="Q287" s="213">
        <v>910.16607555626479</v>
      </c>
      <c r="R287" s="309">
        <v>4395191.9788612025</v>
      </c>
      <c r="T287" s="271">
        <v>825.63675857954513</v>
      </c>
      <c r="U287" s="272">
        <v>4068737.9462799984</v>
      </c>
      <c r="W287" s="488"/>
      <c r="X287" s="489"/>
    </row>
    <row r="288" spans="1:24" x14ac:dyDescent="0.25">
      <c r="A288" s="72">
        <v>889</v>
      </c>
      <c r="B288" s="20" t="s">
        <v>1070</v>
      </c>
      <c r="C288" s="239">
        <v>2768</v>
      </c>
      <c r="D288" s="487">
        <v>20.5</v>
      </c>
      <c r="E288" s="15">
        <v>6576990.71</v>
      </c>
      <c r="F288" s="15">
        <v>32082881.512195121</v>
      </c>
      <c r="G288" s="165">
        <v>0</v>
      </c>
      <c r="I288" s="13">
        <v>6368451.9801707324</v>
      </c>
      <c r="J288" s="15">
        <v>831529.48313424725</v>
      </c>
      <c r="K288" s="18">
        <v>0</v>
      </c>
      <c r="L288" s="18">
        <v>7199981.4633049797</v>
      </c>
      <c r="M288" s="18">
        <v>2601.1493725812788</v>
      </c>
      <c r="N288" s="61">
        <v>1179.6406274187211</v>
      </c>
      <c r="O288" s="264">
        <v>0</v>
      </c>
      <c r="P288" s="159">
        <v>0</v>
      </c>
      <c r="Q288" s="213">
        <v>943.7125019349769</v>
      </c>
      <c r="R288" s="309">
        <v>2612196.2053560158</v>
      </c>
      <c r="T288" s="271">
        <v>874.90925005311112</v>
      </c>
      <c r="U288" s="272">
        <v>2503115.364401951</v>
      </c>
      <c r="W288" s="488"/>
      <c r="X288" s="489"/>
    </row>
    <row r="289" spans="1:24" x14ac:dyDescent="0.25">
      <c r="A289" s="72">
        <v>890</v>
      </c>
      <c r="B289" s="20" t="s">
        <v>1071</v>
      </c>
      <c r="C289" s="239">
        <v>1242</v>
      </c>
      <c r="D289" s="487">
        <v>21</v>
      </c>
      <c r="E289" s="15">
        <v>3771459.25</v>
      </c>
      <c r="F289" s="15">
        <v>17959329.761904761</v>
      </c>
      <c r="G289" s="165">
        <v>0</v>
      </c>
      <c r="I289" s="13">
        <v>3564926.9577380954</v>
      </c>
      <c r="J289" s="15">
        <v>146387.88484739451</v>
      </c>
      <c r="K289" s="18">
        <v>0</v>
      </c>
      <c r="L289" s="18">
        <v>3711314.8425854901</v>
      </c>
      <c r="M289" s="18">
        <v>2988.1762017596538</v>
      </c>
      <c r="N289" s="61">
        <v>792.61379824034611</v>
      </c>
      <c r="O289" s="264">
        <v>0</v>
      </c>
      <c r="P289" s="159">
        <v>0</v>
      </c>
      <c r="Q289" s="213">
        <v>634.09103859227696</v>
      </c>
      <c r="R289" s="309">
        <v>787541.06993160793</v>
      </c>
      <c r="T289" s="271">
        <v>573.30641692992765</v>
      </c>
      <c r="U289" s="272">
        <v>716633.02116240957</v>
      </c>
      <c r="W289" s="488"/>
      <c r="X289" s="489"/>
    </row>
    <row r="290" spans="1:24" x14ac:dyDescent="0.25">
      <c r="A290" s="72">
        <v>892</v>
      </c>
      <c r="B290" s="20" t="s">
        <v>1072</v>
      </c>
      <c r="C290" s="239">
        <v>3747</v>
      </c>
      <c r="D290" s="487">
        <v>20.5</v>
      </c>
      <c r="E290" s="15">
        <v>9552571.25</v>
      </c>
      <c r="F290" s="15">
        <v>46597908.536585368</v>
      </c>
      <c r="G290" s="165">
        <v>0</v>
      </c>
      <c r="I290" s="13">
        <v>9249684.8445121963</v>
      </c>
      <c r="J290" s="15">
        <v>521349.66844200745</v>
      </c>
      <c r="K290" s="18">
        <v>0</v>
      </c>
      <c r="L290" s="18">
        <v>9771034.5129542034</v>
      </c>
      <c r="M290" s="18">
        <v>2607.695359742248</v>
      </c>
      <c r="N290" s="61">
        <v>1173.094640257752</v>
      </c>
      <c r="O290" s="264">
        <v>0</v>
      </c>
      <c r="P290" s="159">
        <v>0</v>
      </c>
      <c r="Q290" s="213">
        <v>938.47571220620159</v>
      </c>
      <c r="R290" s="309">
        <v>3516468.4936366375</v>
      </c>
      <c r="T290" s="271">
        <v>870.18027735739088</v>
      </c>
      <c r="U290" s="272">
        <v>3190080.8967921948</v>
      </c>
      <c r="W290" s="488"/>
      <c r="X290" s="489"/>
    </row>
    <row r="291" spans="1:24" x14ac:dyDescent="0.25">
      <c r="A291" s="72">
        <v>893</v>
      </c>
      <c r="B291" s="20" t="s">
        <v>1073</v>
      </c>
      <c r="C291" s="239">
        <v>7521</v>
      </c>
      <c r="D291" s="487">
        <v>21.25</v>
      </c>
      <c r="E291" s="15">
        <v>21846412.329999998</v>
      </c>
      <c r="F291" s="15">
        <v>102806646.25882353</v>
      </c>
      <c r="G291" s="165">
        <v>0</v>
      </c>
      <c r="I291" s="13">
        <v>20407119.282376472</v>
      </c>
      <c r="J291" s="15">
        <v>2678776.1881727776</v>
      </c>
      <c r="K291" s="18">
        <v>0</v>
      </c>
      <c r="L291" s="18">
        <v>23085895.470549248</v>
      </c>
      <c r="M291" s="18">
        <v>3069.5247268380863</v>
      </c>
      <c r="N291" s="61">
        <v>711.26527316191368</v>
      </c>
      <c r="O291" s="264">
        <v>0</v>
      </c>
      <c r="P291" s="159">
        <v>0</v>
      </c>
      <c r="Q291" s="213">
        <v>569.01221852953097</v>
      </c>
      <c r="R291" s="309">
        <v>4279540.8955606027</v>
      </c>
      <c r="T291" s="271">
        <v>371.99283783183495</v>
      </c>
      <c r="U291" s="272">
        <v>2813753.8253599997</v>
      </c>
      <c r="W291" s="488"/>
      <c r="X291" s="489"/>
    </row>
    <row r="292" spans="1:24" x14ac:dyDescent="0.25">
      <c r="A292" s="72">
        <v>895</v>
      </c>
      <c r="B292" s="20" t="s">
        <v>1074</v>
      </c>
      <c r="C292" s="239">
        <v>15752</v>
      </c>
      <c r="D292" s="487">
        <v>20.75</v>
      </c>
      <c r="E292" s="15">
        <v>55414092.43</v>
      </c>
      <c r="F292" s="15">
        <v>267055867.13253012</v>
      </c>
      <c r="G292" s="165">
        <v>0</v>
      </c>
      <c r="I292" s="13">
        <v>53010589.625807233</v>
      </c>
      <c r="J292" s="15">
        <v>3795237.5799403582</v>
      </c>
      <c r="K292" s="18">
        <v>0</v>
      </c>
      <c r="L292" s="18">
        <v>56805827.205747589</v>
      </c>
      <c r="M292" s="18">
        <v>3606.2612497300402</v>
      </c>
      <c r="N292" s="61">
        <v>174.5287502699598</v>
      </c>
      <c r="O292" s="264">
        <v>0</v>
      </c>
      <c r="P292" s="159">
        <v>0</v>
      </c>
      <c r="Q292" s="213">
        <v>139.62300021596783</v>
      </c>
      <c r="R292" s="309">
        <v>2199341.4994019251</v>
      </c>
      <c r="T292" s="271">
        <v>183.34415116907076</v>
      </c>
      <c r="U292" s="272">
        <v>2843667.7846322875</v>
      </c>
      <c r="W292" s="488"/>
      <c r="X292" s="489"/>
    </row>
    <row r="293" spans="1:24" x14ac:dyDescent="0.25">
      <c r="A293" s="72">
        <v>905</v>
      </c>
      <c r="B293" s="20" t="s">
        <v>1075</v>
      </c>
      <c r="C293" s="239">
        <v>67392</v>
      </c>
      <c r="D293" s="487">
        <v>20</v>
      </c>
      <c r="E293" s="15">
        <v>227807012.86000001</v>
      </c>
      <c r="F293" s="15">
        <v>1139035064.3</v>
      </c>
      <c r="G293" s="165">
        <v>0</v>
      </c>
      <c r="I293" s="13">
        <v>226098460.26355001</v>
      </c>
      <c r="J293" s="15">
        <v>24207225.079369333</v>
      </c>
      <c r="K293" s="18">
        <v>0</v>
      </c>
      <c r="L293" s="18">
        <v>250305685.34291935</v>
      </c>
      <c r="M293" s="18">
        <v>3714.1750555395201</v>
      </c>
      <c r="N293" s="61">
        <v>66.614944460479819</v>
      </c>
      <c r="O293" s="264">
        <v>0</v>
      </c>
      <c r="P293" s="159">
        <v>0</v>
      </c>
      <c r="Q293" s="213">
        <v>53.291955568383855</v>
      </c>
      <c r="R293" s="309">
        <v>3591451.4696645248</v>
      </c>
      <c r="T293" s="271">
        <v>-56.900093173538522</v>
      </c>
      <c r="U293" s="272">
        <v>-3847527.4003015012</v>
      </c>
      <c r="W293" s="488"/>
      <c r="X293" s="489"/>
    </row>
    <row r="294" spans="1:24" x14ac:dyDescent="0.25">
      <c r="A294" s="72">
        <v>908</v>
      </c>
      <c r="B294" s="20" t="s">
        <v>1076</v>
      </c>
      <c r="C294" s="239">
        <v>21136</v>
      </c>
      <c r="D294" s="487">
        <v>19.75</v>
      </c>
      <c r="E294" s="15">
        <v>69634467.689999998</v>
      </c>
      <c r="F294" s="15">
        <v>352579583.24050635</v>
      </c>
      <c r="G294" s="165">
        <v>0</v>
      </c>
      <c r="I294" s="13">
        <v>69987047.273240522</v>
      </c>
      <c r="J294" s="15">
        <v>4342866.4601822793</v>
      </c>
      <c r="K294" s="18">
        <v>0</v>
      </c>
      <c r="L294" s="18">
        <v>74329913.733422801</v>
      </c>
      <c r="M294" s="18">
        <v>3516.7445937463476</v>
      </c>
      <c r="N294" s="61">
        <v>264.04540625365235</v>
      </c>
      <c r="O294" s="264">
        <v>0</v>
      </c>
      <c r="P294" s="159">
        <v>0</v>
      </c>
      <c r="Q294" s="213">
        <v>211.23632500292189</v>
      </c>
      <c r="R294" s="309">
        <v>4464690.9652617574</v>
      </c>
      <c r="T294" s="271">
        <v>166.42048692397694</v>
      </c>
      <c r="U294" s="272">
        <v>3550081.8270622762</v>
      </c>
      <c r="W294" s="488"/>
      <c r="X294" s="489"/>
    </row>
    <row r="295" spans="1:24" x14ac:dyDescent="0.25">
      <c r="A295" s="72">
        <v>915</v>
      </c>
      <c r="B295" s="20" t="s">
        <v>1077</v>
      </c>
      <c r="C295" s="239">
        <v>21155</v>
      </c>
      <c r="D295" s="487">
        <v>21</v>
      </c>
      <c r="E295" s="15">
        <v>69151176.719999999</v>
      </c>
      <c r="F295" s="15">
        <v>329291317.71428573</v>
      </c>
      <c r="G295" s="165">
        <v>0</v>
      </c>
      <c r="I295" s="13">
        <v>65364326.566285722</v>
      </c>
      <c r="J295" s="15">
        <v>3872041.5534381568</v>
      </c>
      <c r="K295" s="18">
        <v>0</v>
      </c>
      <c r="L295" s="18">
        <v>69236368.119723886</v>
      </c>
      <c r="M295" s="18">
        <v>3272.8134303816537</v>
      </c>
      <c r="N295" s="61">
        <v>507.97656961834628</v>
      </c>
      <c r="O295" s="264">
        <v>0</v>
      </c>
      <c r="P295" s="159">
        <v>0</v>
      </c>
      <c r="Q295" s="213">
        <v>406.38125569467707</v>
      </c>
      <c r="R295" s="309">
        <v>8596995.4642208926</v>
      </c>
      <c r="T295" s="271">
        <v>360.52254190278802</v>
      </c>
      <c r="U295" s="272">
        <v>7800986.7616925268</v>
      </c>
      <c r="W295" s="488"/>
      <c r="X295" s="489"/>
    </row>
    <row r="296" spans="1:24" x14ac:dyDescent="0.25">
      <c r="A296" s="72">
        <v>918</v>
      </c>
      <c r="B296" s="20" t="s">
        <v>1078</v>
      </c>
      <c r="C296" s="239">
        <v>2316</v>
      </c>
      <c r="D296" s="487">
        <v>22.25</v>
      </c>
      <c r="E296" s="15">
        <v>7177103.71</v>
      </c>
      <c r="F296" s="15">
        <v>32256645.88764045</v>
      </c>
      <c r="G296" s="165">
        <v>0</v>
      </c>
      <c r="I296" s="13">
        <v>6402944.2086966299</v>
      </c>
      <c r="J296" s="15">
        <v>455375.23498982278</v>
      </c>
      <c r="K296" s="18">
        <v>0</v>
      </c>
      <c r="L296" s="18">
        <v>6858319.4436864527</v>
      </c>
      <c r="M296" s="18">
        <v>2961.2778254259297</v>
      </c>
      <c r="N296" s="61">
        <v>819.51217457407029</v>
      </c>
      <c r="O296" s="264">
        <v>0</v>
      </c>
      <c r="P296" s="159">
        <v>0</v>
      </c>
      <c r="Q296" s="213">
        <v>655.60973965925632</v>
      </c>
      <c r="R296" s="309">
        <v>1518392.1570508375</v>
      </c>
      <c r="T296" s="271">
        <v>685.1929128131768</v>
      </c>
      <c r="U296" s="272">
        <v>1559499.0695627904</v>
      </c>
      <c r="W296" s="488"/>
      <c r="X296" s="489"/>
    </row>
    <row r="297" spans="1:24" x14ac:dyDescent="0.25">
      <c r="A297" s="72">
        <v>921</v>
      </c>
      <c r="B297" s="20" t="s">
        <v>1079</v>
      </c>
      <c r="C297" s="239">
        <v>2094</v>
      </c>
      <c r="D297" s="487">
        <v>21.5</v>
      </c>
      <c r="E297" s="15">
        <v>4812858.49</v>
      </c>
      <c r="F297" s="15">
        <v>22385388.325581394</v>
      </c>
      <c r="G297" s="165">
        <v>0</v>
      </c>
      <c r="I297" s="13">
        <v>4443499.5826279074</v>
      </c>
      <c r="J297" s="15">
        <v>552403.53263914131</v>
      </c>
      <c r="K297" s="18">
        <v>0</v>
      </c>
      <c r="L297" s="18">
        <v>4995903.1152670486</v>
      </c>
      <c r="M297" s="18">
        <v>2385.8181066222774</v>
      </c>
      <c r="N297" s="61">
        <v>1394.9718933777226</v>
      </c>
      <c r="O297" s="264">
        <v>0</v>
      </c>
      <c r="P297" s="159">
        <v>0</v>
      </c>
      <c r="Q297" s="213">
        <v>1115.977514702178</v>
      </c>
      <c r="R297" s="309">
        <v>2336856.9157863609</v>
      </c>
      <c r="T297" s="271">
        <v>1096.9407315415881</v>
      </c>
      <c r="U297" s="272">
        <v>2403397.1428076196</v>
      </c>
      <c r="W297" s="488"/>
      <c r="X297" s="489"/>
    </row>
    <row r="298" spans="1:24" x14ac:dyDescent="0.25">
      <c r="A298" s="72">
        <v>922</v>
      </c>
      <c r="B298" s="20" t="s">
        <v>1080</v>
      </c>
      <c r="C298" s="239">
        <v>4460</v>
      </c>
      <c r="D298" s="487">
        <v>21.5</v>
      </c>
      <c r="E298" s="15">
        <v>15007259.109999999</v>
      </c>
      <c r="F298" s="15">
        <v>69801205.162790701</v>
      </c>
      <c r="G298" s="165">
        <v>0</v>
      </c>
      <c r="I298" s="13">
        <v>13855539.224813955</v>
      </c>
      <c r="J298" s="15">
        <v>505224.75234235206</v>
      </c>
      <c r="K298" s="18">
        <v>0</v>
      </c>
      <c r="L298" s="18">
        <v>14360763.977156308</v>
      </c>
      <c r="M298" s="18">
        <v>3219.9022370305624</v>
      </c>
      <c r="N298" s="61">
        <v>560.88776296943752</v>
      </c>
      <c r="O298" s="264">
        <v>0</v>
      </c>
      <c r="P298" s="159">
        <v>0</v>
      </c>
      <c r="Q298" s="213">
        <v>448.71021037555005</v>
      </c>
      <c r="R298" s="309">
        <v>2001247.5382749531</v>
      </c>
      <c r="T298" s="271">
        <v>447.90723107627457</v>
      </c>
      <c r="U298" s="272">
        <v>2010655.5603013965</v>
      </c>
      <c r="W298" s="488"/>
      <c r="X298" s="489"/>
    </row>
    <row r="299" spans="1:24" x14ac:dyDescent="0.25">
      <c r="A299" s="72">
        <v>924</v>
      </c>
      <c r="B299" s="20" t="s">
        <v>1081</v>
      </c>
      <c r="C299" s="239">
        <v>3216</v>
      </c>
      <c r="D299" s="487">
        <v>22</v>
      </c>
      <c r="E299" s="15">
        <v>8946747.4800000004</v>
      </c>
      <c r="F299" s="15">
        <v>40667034</v>
      </c>
      <c r="G299" s="165">
        <v>0</v>
      </c>
      <c r="I299" s="13">
        <v>8072406.2490000008</v>
      </c>
      <c r="J299" s="15">
        <v>608077.44735287328</v>
      </c>
      <c r="K299" s="18">
        <v>0</v>
      </c>
      <c r="L299" s="18">
        <v>8680483.6963528749</v>
      </c>
      <c r="M299" s="18">
        <v>2699.1553782191777</v>
      </c>
      <c r="N299" s="61">
        <v>1081.6346217808223</v>
      </c>
      <c r="O299" s="264">
        <v>0</v>
      </c>
      <c r="P299" s="159">
        <v>0</v>
      </c>
      <c r="Q299" s="213">
        <v>865.30769742465782</v>
      </c>
      <c r="R299" s="309">
        <v>2782829.5549176997</v>
      </c>
      <c r="T299" s="271">
        <v>751.95507717636656</v>
      </c>
      <c r="U299" s="272">
        <v>2482955.6648363625</v>
      </c>
      <c r="W299" s="488"/>
      <c r="X299" s="489"/>
    </row>
    <row r="300" spans="1:24" x14ac:dyDescent="0.25">
      <c r="A300" s="72">
        <v>925</v>
      </c>
      <c r="B300" s="20" t="s">
        <v>1082</v>
      </c>
      <c r="C300" s="239">
        <v>3685</v>
      </c>
      <c r="D300" s="487">
        <v>21</v>
      </c>
      <c r="E300" s="15">
        <v>9775965.4700000007</v>
      </c>
      <c r="F300" s="15">
        <v>46552216.52380953</v>
      </c>
      <c r="G300" s="165">
        <v>0</v>
      </c>
      <c r="I300" s="13">
        <v>9240614.9799761921</v>
      </c>
      <c r="J300" s="15">
        <v>3179792.1878710212</v>
      </c>
      <c r="K300" s="18">
        <v>0</v>
      </c>
      <c r="L300" s="18">
        <v>12420407.167847212</v>
      </c>
      <c r="M300" s="18">
        <v>3370.5311174619301</v>
      </c>
      <c r="N300" s="61">
        <v>410.25888253806988</v>
      </c>
      <c r="O300" s="264">
        <v>0</v>
      </c>
      <c r="P300" s="159">
        <v>0</v>
      </c>
      <c r="Q300" s="213">
        <v>328.20710603045592</v>
      </c>
      <c r="R300" s="309">
        <v>1209443.18572223</v>
      </c>
      <c r="T300" s="271">
        <v>563.55527436734008</v>
      </c>
      <c r="U300" s="272">
        <v>2117277.1657980965</v>
      </c>
      <c r="W300" s="488"/>
      <c r="X300" s="489"/>
    </row>
    <row r="301" spans="1:24" x14ac:dyDescent="0.25">
      <c r="A301" s="72">
        <v>927</v>
      </c>
      <c r="B301" s="20" t="s">
        <v>1083</v>
      </c>
      <c r="C301" s="239">
        <v>29054</v>
      </c>
      <c r="D301" s="487">
        <v>20.5</v>
      </c>
      <c r="E301" s="15">
        <v>113575142.69</v>
      </c>
      <c r="F301" s="15">
        <v>554025086.29268289</v>
      </c>
      <c r="G301" s="165">
        <v>0</v>
      </c>
      <c r="I301" s="13">
        <v>109973979.62909755</v>
      </c>
      <c r="J301" s="15">
        <v>3607877.3728574244</v>
      </c>
      <c r="K301" s="18">
        <v>0</v>
      </c>
      <c r="L301" s="18">
        <v>113581857.00195497</v>
      </c>
      <c r="M301" s="18">
        <v>3909.3363048790175</v>
      </c>
      <c r="N301" s="61">
        <v>-128.5463048790175</v>
      </c>
      <c r="O301" s="264">
        <v>4.8562891886781303</v>
      </c>
      <c r="P301" s="159">
        <v>0.3485628918867813</v>
      </c>
      <c r="Q301" s="213">
        <v>-44.806471769990203</v>
      </c>
      <c r="R301" s="309">
        <v>-1301807.2308052953</v>
      </c>
      <c r="T301" s="271">
        <v>-62.36097521792982</v>
      </c>
      <c r="U301" s="272">
        <v>-1803417.0423273125</v>
      </c>
      <c r="W301" s="488"/>
      <c r="X301" s="489"/>
    </row>
    <row r="302" spans="1:24" x14ac:dyDescent="0.25">
      <c r="A302" s="72">
        <v>931</v>
      </c>
      <c r="B302" s="20" t="s">
        <v>1084</v>
      </c>
      <c r="C302" s="239">
        <v>6411</v>
      </c>
      <c r="D302" s="487">
        <v>21</v>
      </c>
      <c r="E302" s="15">
        <v>16387714.32</v>
      </c>
      <c r="F302" s="15">
        <v>78036734.857142851</v>
      </c>
      <c r="G302" s="165">
        <v>0</v>
      </c>
      <c r="I302" s="13">
        <v>15490291.869142856</v>
      </c>
      <c r="J302" s="15">
        <v>2219279.2336712899</v>
      </c>
      <c r="K302" s="18">
        <v>0</v>
      </c>
      <c r="L302" s="18">
        <v>17709571.102814145</v>
      </c>
      <c r="M302" s="18">
        <v>2762.3726568108168</v>
      </c>
      <c r="N302" s="61">
        <v>1018.4173431891832</v>
      </c>
      <c r="O302" s="264">
        <v>0</v>
      </c>
      <c r="P302" s="159">
        <v>0</v>
      </c>
      <c r="Q302" s="213">
        <v>814.73387455134662</v>
      </c>
      <c r="R302" s="309">
        <v>5223258.8697486827</v>
      </c>
      <c r="T302" s="271">
        <v>775.04206952580944</v>
      </c>
      <c r="U302" s="272">
        <v>5166430.4354590457</v>
      </c>
      <c r="W302" s="488"/>
      <c r="X302" s="489"/>
    </row>
    <row r="303" spans="1:24" x14ac:dyDescent="0.25">
      <c r="A303" s="72">
        <v>934</v>
      </c>
      <c r="B303" s="20" t="s">
        <v>1085</v>
      </c>
      <c r="C303" s="239">
        <v>2974</v>
      </c>
      <c r="D303" s="487">
        <v>22.25</v>
      </c>
      <c r="E303" s="15">
        <v>8976209.3699999992</v>
      </c>
      <c r="F303" s="15">
        <v>40342514.022471905</v>
      </c>
      <c r="G303" s="165">
        <v>0</v>
      </c>
      <c r="I303" s="13">
        <v>8007989.0334606739</v>
      </c>
      <c r="J303" s="15">
        <v>584653.36483845208</v>
      </c>
      <c r="K303" s="18">
        <v>0</v>
      </c>
      <c r="L303" s="18">
        <v>8592642.398299126</v>
      </c>
      <c r="M303" s="18">
        <v>2889.2543370205535</v>
      </c>
      <c r="N303" s="61">
        <v>891.53566297944644</v>
      </c>
      <c r="O303" s="264">
        <v>0</v>
      </c>
      <c r="P303" s="159">
        <v>0</v>
      </c>
      <c r="Q303" s="213">
        <v>713.2285303835572</v>
      </c>
      <c r="R303" s="309">
        <v>2121141.6493606991</v>
      </c>
      <c r="T303" s="271">
        <v>695.8203579095931</v>
      </c>
      <c r="U303" s="272">
        <v>2138255.9598561795</v>
      </c>
      <c r="W303" s="488"/>
      <c r="X303" s="489"/>
    </row>
    <row r="304" spans="1:24" x14ac:dyDescent="0.25">
      <c r="A304" s="72">
        <v>935</v>
      </c>
      <c r="B304" s="20" t="s">
        <v>1086</v>
      </c>
      <c r="C304" s="239">
        <v>3207</v>
      </c>
      <c r="D304" s="487">
        <v>20</v>
      </c>
      <c r="E304" s="15">
        <v>8442763.9600000009</v>
      </c>
      <c r="F304" s="15">
        <v>42213819.800000004</v>
      </c>
      <c r="G304" s="165">
        <v>0</v>
      </c>
      <c r="I304" s="13">
        <v>8379443.2303000009</v>
      </c>
      <c r="J304" s="15">
        <v>982781.81939475134</v>
      </c>
      <c r="K304" s="18">
        <v>0</v>
      </c>
      <c r="L304" s="18">
        <v>9362225.0496947523</v>
      </c>
      <c r="M304" s="18">
        <v>2919.3093388508737</v>
      </c>
      <c r="N304" s="61">
        <v>861.48066114912626</v>
      </c>
      <c r="O304" s="264">
        <v>0</v>
      </c>
      <c r="P304" s="159">
        <v>0</v>
      </c>
      <c r="Q304" s="213">
        <v>689.1845289193011</v>
      </c>
      <c r="R304" s="309">
        <v>2210214.7842441988</v>
      </c>
      <c r="T304" s="271">
        <v>650.79450625754362</v>
      </c>
      <c r="U304" s="272">
        <v>2178209.2124439985</v>
      </c>
      <c r="W304" s="488"/>
      <c r="X304" s="489"/>
    </row>
    <row r="305" spans="1:24" x14ac:dyDescent="0.25">
      <c r="A305" s="72">
        <v>936</v>
      </c>
      <c r="B305" s="20" t="s">
        <v>1087</v>
      </c>
      <c r="C305" s="239">
        <v>6844</v>
      </c>
      <c r="D305" s="487">
        <v>20.75</v>
      </c>
      <c r="E305" s="15">
        <v>18127888.91</v>
      </c>
      <c r="F305" s="15">
        <v>87363320.048192769</v>
      </c>
      <c r="G305" s="165">
        <v>0</v>
      </c>
      <c r="I305" s="13">
        <v>17341619.029566266</v>
      </c>
      <c r="J305" s="15">
        <v>2281563.7942138906</v>
      </c>
      <c r="K305" s="18">
        <v>0</v>
      </c>
      <c r="L305" s="18">
        <v>19623182.823780157</v>
      </c>
      <c r="M305" s="18">
        <v>2867.2096469579424</v>
      </c>
      <c r="N305" s="61">
        <v>913.5803530420576</v>
      </c>
      <c r="O305" s="264">
        <v>0</v>
      </c>
      <c r="P305" s="159">
        <v>0</v>
      </c>
      <c r="Q305" s="213">
        <v>730.86428243364617</v>
      </c>
      <c r="R305" s="309">
        <v>5002035.1489758743</v>
      </c>
      <c r="T305" s="271">
        <v>727.70764951728097</v>
      </c>
      <c r="U305" s="272">
        <v>5095408.9619200015</v>
      </c>
      <c r="W305" s="488"/>
      <c r="X305" s="489"/>
    </row>
    <row r="306" spans="1:24" x14ac:dyDescent="0.25">
      <c r="A306" s="72">
        <v>946</v>
      </c>
      <c r="B306" s="20" t="s">
        <v>302</v>
      </c>
      <c r="C306" s="239">
        <v>6616</v>
      </c>
      <c r="D306" s="487">
        <v>21</v>
      </c>
      <c r="E306" s="15">
        <v>18789727.16</v>
      </c>
      <c r="F306" s="15">
        <v>89474891.238095239</v>
      </c>
      <c r="G306" s="165">
        <v>0</v>
      </c>
      <c r="I306" s="13">
        <v>17760765.910761904</v>
      </c>
      <c r="J306" s="15">
        <v>1825147.480694883</v>
      </c>
      <c r="K306" s="18">
        <v>0</v>
      </c>
      <c r="L306" s="18">
        <v>19585913.391456787</v>
      </c>
      <c r="M306" s="18">
        <v>2960.3859418767815</v>
      </c>
      <c r="N306" s="61">
        <v>820.40405812321842</v>
      </c>
      <c r="O306" s="264">
        <v>0</v>
      </c>
      <c r="P306" s="159">
        <v>0</v>
      </c>
      <c r="Q306" s="213">
        <v>656.3232464985748</v>
      </c>
      <c r="R306" s="309">
        <v>4342234.5988345705</v>
      </c>
      <c r="T306" s="271">
        <v>508.34320888718685</v>
      </c>
      <c r="U306" s="272">
        <v>3413016.3044685726</v>
      </c>
      <c r="W306" s="488"/>
      <c r="X306" s="489"/>
    </row>
    <row r="307" spans="1:24" x14ac:dyDescent="0.25">
      <c r="A307" s="72">
        <v>976</v>
      </c>
      <c r="B307" s="20" t="s">
        <v>1088</v>
      </c>
      <c r="C307" s="239">
        <v>4118</v>
      </c>
      <c r="D307" s="487">
        <v>20</v>
      </c>
      <c r="E307" s="15">
        <v>10669269.35</v>
      </c>
      <c r="F307" s="15">
        <v>53346346.75</v>
      </c>
      <c r="G307" s="165">
        <v>0</v>
      </c>
      <c r="I307" s="13">
        <v>10589249.829875</v>
      </c>
      <c r="J307" s="15">
        <v>687922.78628821473</v>
      </c>
      <c r="K307" s="18">
        <v>0</v>
      </c>
      <c r="L307" s="18">
        <v>11277172.616163215</v>
      </c>
      <c r="M307" s="18">
        <v>2738.5071918803337</v>
      </c>
      <c r="N307" s="61">
        <v>1042.2828081196662</v>
      </c>
      <c r="O307" s="264">
        <v>0</v>
      </c>
      <c r="P307" s="159">
        <v>0</v>
      </c>
      <c r="Q307" s="213">
        <v>833.82624649573302</v>
      </c>
      <c r="R307" s="309">
        <v>3433696.4830694287</v>
      </c>
      <c r="T307" s="271">
        <v>816.42389998662259</v>
      </c>
      <c r="U307" s="272">
        <v>3503274.9548425977</v>
      </c>
      <c r="W307" s="488"/>
      <c r="X307" s="489"/>
    </row>
    <row r="308" spans="1:24" x14ac:dyDescent="0.25">
      <c r="A308" s="72">
        <v>977</v>
      </c>
      <c r="B308" s="20" t="s">
        <v>1089</v>
      </c>
      <c r="C308" s="239">
        <v>15251</v>
      </c>
      <c r="D308" s="487">
        <v>21.5</v>
      </c>
      <c r="E308" s="15">
        <v>45881093.840000004</v>
      </c>
      <c r="F308" s="15">
        <v>213400436.46511629</v>
      </c>
      <c r="G308" s="165">
        <v>0</v>
      </c>
      <c r="I308" s="13">
        <v>42359986.638325587</v>
      </c>
      <c r="J308" s="15">
        <v>3233621.0739338463</v>
      </c>
      <c r="K308" s="18">
        <v>0</v>
      </c>
      <c r="L308" s="18">
        <v>45593607.712259434</v>
      </c>
      <c r="M308" s="18">
        <v>2989.5487320345837</v>
      </c>
      <c r="N308" s="61">
        <v>791.24126796541623</v>
      </c>
      <c r="O308" s="264">
        <v>0</v>
      </c>
      <c r="P308" s="159">
        <v>0</v>
      </c>
      <c r="Q308" s="213">
        <v>632.99301437233305</v>
      </c>
      <c r="R308" s="309">
        <v>9653776.4621924516</v>
      </c>
      <c r="T308" s="271">
        <v>566.96410800668639</v>
      </c>
      <c r="U308" s="272">
        <v>8526573.2203125563</v>
      </c>
      <c r="W308" s="488"/>
      <c r="X308" s="489"/>
    </row>
    <row r="309" spans="1:24" x14ac:dyDescent="0.25">
      <c r="A309" s="72">
        <v>980</v>
      </c>
      <c r="B309" s="20" t="s">
        <v>1090</v>
      </c>
      <c r="C309" s="239">
        <v>32878</v>
      </c>
      <c r="D309" s="487">
        <v>20.5</v>
      </c>
      <c r="E309" s="15">
        <v>113858294.22</v>
      </c>
      <c r="F309" s="15">
        <v>555406313.26829267</v>
      </c>
      <c r="G309" s="165">
        <v>0</v>
      </c>
      <c r="I309" s="13">
        <v>110248153.1837561</v>
      </c>
      <c r="J309" s="15">
        <v>5742673.065446171</v>
      </c>
      <c r="K309" s="18">
        <v>0</v>
      </c>
      <c r="L309" s="18">
        <v>115990826.24920227</v>
      </c>
      <c r="M309" s="18">
        <v>3527.9161216984689</v>
      </c>
      <c r="N309" s="61">
        <v>252.87387830153102</v>
      </c>
      <c r="O309" s="264">
        <v>0</v>
      </c>
      <c r="P309" s="159">
        <v>0</v>
      </c>
      <c r="Q309" s="213">
        <v>202.29910264122483</v>
      </c>
      <c r="R309" s="309">
        <v>6651189.8966381904</v>
      </c>
      <c r="T309" s="271">
        <v>203.92023747911372</v>
      </c>
      <c r="U309" s="272">
        <v>6675940.7345912252</v>
      </c>
      <c r="W309" s="488"/>
      <c r="X309" s="489"/>
    </row>
    <row r="310" spans="1:24" x14ac:dyDescent="0.25">
      <c r="A310" s="72">
        <v>981</v>
      </c>
      <c r="B310" s="20" t="s">
        <v>1091</v>
      </c>
      <c r="C310" s="239">
        <v>2372</v>
      </c>
      <c r="D310" s="487">
        <v>21.5</v>
      </c>
      <c r="E310" s="15">
        <v>7031910.6699999999</v>
      </c>
      <c r="F310" s="15">
        <v>32706561.255813953</v>
      </c>
      <c r="G310" s="165">
        <v>0</v>
      </c>
      <c r="I310" s="13">
        <v>6492252.4092790699</v>
      </c>
      <c r="J310" s="15">
        <v>278284.38435851404</v>
      </c>
      <c r="K310" s="18">
        <v>0</v>
      </c>
      <c r="L310" s="18">
        <v>6770536.793637584</v>
      </c>
      <c r="M310" s="18">
        <v>2854.3578388016795</v>
      </c>
      <c r="N310" s="61">
        <v>926.4321611983205</v>
      </c>
      <c r="O310" s="264">
        <v>0</v>
      </c>
      <c r="P310" s="159">
        <v>0</v>
      </c>
      <c r="Q310" s="213">
        <v>741.14572895865649</v>
      </c>
      <c r="R310" s="309">
        <v>1757997.6690899332</v>
      </c>
      <c r="T310" s="271">
        <v>732.26950426418591</v>
      </c>
      <c r="U310" s="272">
        <v>1765501.7747809521</v>
      </c>
      <c r="W310" s="488"/>
      <c r="X310" s="489"/>
    </row>
    <row r="311" spans="1:24" x14ac:dyDescent="0.25">
      <c r="A311" s="72">
        <v>989</v>
      </c>
      <c r="B311" s="20" t="s">
        <v>1092</v>
      </c>
      <c r="C311" s="239">
        <v>5906</v>
      </c>
      <c r="D311" s="487">
        <v>22</v>
      </c>
      <c r="E311" s="15">
        <v>17212292.48</v>
      </c>
      <c r="F311" s="15">
        <v>78237693.090909094</v>
      </c>
      <c r="G311" s="165">
        <v>0</v>
      </c>
      <c r="I311" s="13">
        <v>15530182.078545457</v>
      </c>
      <c r="J311" s="15">
        <v>1543178.2020169888</v>
      </c>
      <c r="K311" s="18">
        <v>0</v>
      </c>
      <c r="L311" s="18">
        <v>17073360.280562446</v>
      </c>
      <c r="M311" s="18">
        <v>2890.8500305727134</v>
      </c>
      <c r="N311" s="61">
        <v>889.93996942728654</v>
      </c>
      <c r="O311" s="264">
        <v>0</v>
      </c>
      <c r="P311" s="159">
        <v>0</v>
      </c>
      <c r="Q311" s="213">
        <v>711.95197554182926</v>
      </c>
      <c r="R311" s="309">
        <v>4204788.3675500434</v>
      </c>
      <c r="T311" s="271">
        <v>706.95623147899573</v>
      </c>
      <c r="U311" s="272">
        <v>4289810.4126145458</v>
      </c>
      <c r="W311" s="488"/>
      <c r="X311" s="489"/>
    </row>
    <row r="312" spans="1:24" x14ac:dyDescent="0.25">
      <c r="A312" s="72">
        <v>992</v>
      </c>
      <c r="B312" s="20" t="s">
        <v>1093</v>
      </c>
      <c r="C312" s="239">
        <v>19144</v>
      </c>
      <c r="D312" s="487">
        <v>21.5</v>
      </c>
      <c r="E312" s="15">
        <v>61143883.100000001</v>
      </c>
      <c r="F312" s="15">
        <v>284390153.95348835</v>
      </c>
      <c r="G312" s="165">
        <v>0</v>
      </c>
      <c r="I312" s="13">
        <v>56451445.55976744</v>
      </c>
      <c r="J312" s="15">
        <v>9201676.7618069034</v>
      </c>
      <c r="K312" s="18">
        <v>0</v>
      </c>
      <c r="L312" s="18">
        <v>65653122.321574345</v>
      </c>
      <c r="M312" s="18">
        <v>3429.4359758448782</v>
      </c>
      <c r="N312" s="61">
        <v>351.35402415512181</v>
      </c>
      <c r="O312" s="264">
        <v>0</v>
      </c>
      <c r="P312" s="159">
        <v>0</v>
      </c>
      <c r="Q312" s="213">
        <v>281.08321932409746</v>
      </c>
      <c r="R312" s="309">
        <v>5381057.150740522</v>
      </c>
      <c r="T312" s="271">
        <v>306.88874080243585</v>
      </c>
      <c r="U312" s="272">
        <v>6029136.2018046547</v>
      </c>
      <c r="W312" s="488"/>
      <c r="X312" s="48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T424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C4" sqref="C4"/>
    </sheetView>
  </sheetViews>
  <sheetFormatPr defaultRowHeight="15" x14ac:dyDescent="0.25"/>
  <cols>
    <col min="1" max="1" width="11.140625" style="187" customWidth="1"/>
    <col min="2" max="2" width="11.7109375" style="35" customWidth="1"/>
    <col min="3" max="3" width="10" style="18" customWidth="1"/>
    <col min="4" max="4" width="10.140625" style="11" customWidth="1"/>
    <col min="5" max="5" width="9" style="11" customWidth="1"/>
    <col min="6" max="6" width="10.140625" style="11" customWidth="1"/>
    <col min="7" max="7" width="12.7109375" style="45" customWidth="1"/>
    <col min="8" max="8" width="8.85546875" style="252"/>
    <col min="9" max="9" width="8.85546875" style="193"/>
    <col min="10" max="10" width="9.140625" style="257"/>
    <col min="11" max="11" width="11.5703125" style="191" bestFit="1" customWidth="1"/>
    <col min="12" max="14" width="8.85546875" style="191"/>
    <col min="15" max="16" width="9.140625" style="191"/>
  </cols>
  <sheetData>
    <row r="1" spans="1:16" x14ac:dyDescent="0.25">
      <c r="A1" s="187" t="s">
        <v>1235</v>
      </c>
      <c r="J1" s="76"/>
    </row>
    <row r="2" spans="1:16" ht="18" x14ac:dyDescent="0.25">
      <c r="A2" s="329" t="s">
        <v>1237</v>
      </c>
      <c r="J2" s="76"/>
    </row>
    <row r="3" spans="1:16" ht="15.75" x14ac:dyDescent="0.25">
      <c r="A3" s="187" t="s">
        <v>1236</v>
      </c>
      <c r="F3" s="328"/>
      <c r="J3" s="76"/>
    </row>
    <row r="4" spans="1:16" ht="27.75" x14ac:dyDescent="0.4">
      <c r="A4" s="187" t="s">
        <v>399</v>
      </c>
      <c r="B4" s="35" t="s">
        <v>0</v>
      </c>
      <c r="C4" s="18" t="s">
        <v>388</v>
      </c>
      <c r="D4" s="2" t="s">
        <v>11</v>
      </c>
      <c r="G4" s="45" t="s">
        <v>8</v>
      </c>
      <c r="J4" s="325"/>
    </row>
    <row r="5" spans="1:16" x14ac:dyDescent="0.25">
      <c r="A5" s="187" t="s">
        <v>401</v>
      </c>
      <c r="D5" s="18" t="s">
        <v>377</v>
      </c>
      <c r="E5" s="18" t="s">
        <v>7</v>
      </c>
      <c r="F5" s="18" t="s">
        <v>378</v>
      </c>
      <c r="G5" s="21" t="s">
        <v>397</v>
      </c>
      <c r="J5" s="76"/>
    </row>
    <row r="6" spans="1:16" x14ac:dyDescent="0.25">
      <c r="A6" s="187" t="s">
        <v>400</v>
      </c>
      <c r="G6" s="45" t="s">
        <v>398</v>
      </c>
      <c r="J6" s="76"/>
    </row>
    <row r="7" spans="1:16" x14ac:dyDescent="0.25">
      <c r="C7" s="330"/>
      <c r="G7" s="3"/>
      <c r="J7" s="76"/>
    </row>
    <row r="8" spans="1:16" x14ac:dyDescent="0.25">
      <c r="B8" s="2" t="s">
        <v>1218</v>
      </c>
      <c r="G8" s="230">
        <f>G9-E9</f>
        <v>5977214.939760549</v>
      </c>
      <c r="K8" s="74"/>
    </row>
    <row r="9" spans="1:16" x14ac:dyDescent="0.25">
      <c r="A9" s="331"/>
      <c r="B9" s="35" t="s">
        <v>13</v>
      </c>
      <c r="C9" s="41"/>
      <c r="D9" s="27">
        <f>SUM(D11:D389)</f>
        <v>303391534.83071631</v>
      </c>
      <c r="E9" s="27">
        <f>SUM(E11:E389)</f>
        <v>7141166.1409898568</v>
      </c>
      <c r="F9" s="27">
        <f>SUM(F11:F389)</f>
        <v>297414319.89095575</v>
      </c>
      <c r="G9" s="462">
        <f>D9+E9-F9</f>
        <v>13118381.080750406</v>
      </c>
    </row>
    <row r="10" spans="1:16" x14ac:dyDescent="0.25">
      <c r="C10" s="19" t="s">
        <v>12</v>
      </c>
      <c r="G10" s="462"/>
    </row>
    <row r="11" spans="1:16" s="258" customFormat="1" x14ac:dyDescent="0.25">
      <c r="A11" s="332">
        <v>5</v>
      </c>
      <c r="B11" s="35" t="s">
        <v>14</v>
      </c>
      <c r="C11" s="18"/>
      <c r="D11" s="11">
        <v>2871924.0974000003</v>
      </c>
      <c r="E11" s="11">
        <v>0</v>
      </c>
      <c r="F11" s="11">
        <v>482641.47810000007</v>
      </c>
      <c r="G11" s="462">
        <f>D11+E11-F11</f>
        <v>2389282.6193000004</v>
      </c>
      <c r="H11" s="252"/>
      <c r="I11" s="193"/>
      <c r="J11" s="257"/>
      <c r="K11" s="257"/>
      <c r="L11" s="257"/>
      <c r="M11" s="257"/>
      <c r="N11" s="257"/>
      <c r="O11" s="257"/>
      <c r="P11" s="257"/>
    </row>
    <row r="12" spans="1:16" s="258" customFormat="1" x14ac:dyDescent="0.25">
      <c r="A12" s="332">
        <v>9</v>
      </c>
      <c r="B12" s="35" t="s">
        <v>15</v>
      </c>
      <c r="C12" s="18"/>
      <c r="D12" s="11">
        <v>140014.28600000002</v>
      </c>
      <c r="E12" s="11">
        <v>0</v>
      </c>
      <c r="F12" s="11">
        <v>39421.498</v>
      </c>
      <c r="G12" s="462">
        <f t="shared" ref="G12:G75" si="0">D12+E12-F12</f>
        <v>100592.78800000003</v>
      </c>
      <c r="H12" s="252"/>
      <c r="I12" s="193"/>
      <c r="J12" s="257"/>
      <c r="K12" s="257"/>
      <c r="L12" s="257"/>
      <c r="M12" s="257"/>
      <c r="N12" s="257"/>
      <c r="O12" s="257"/>
      <c r="P12" s="257"/>
    </row>
    <row r="13" spans="1:16" s="258" customFormat="1" x14ac:dyDescent="0.25">
      <c r="A13" s="332">
        <v>10</v>
      </c>
      <c r="B13" s="35" t="s">
        <v>16</v>
      </c>
      <c r="C13" s="18"/>
      <c r="D13" s="11">
        <v>154967.26800000004</v>
      </c>
      <c r="E13" s="11">
        <v>0</v>
      </c>
      <c r="F13" s="11">
        <v>249606.05043999999</v>
      </c>
      <c r="G13" s="462">
        <f t="shared" si="0"/>
        <v>-94638.782439999952</v>
      </c>
      <c r="H13" s="252"/>
      <c r="I13" s="193"/>
      <c r="J13" s="257"/>
      <c r="K13" s="257"/>
      <c r="L13" s="257"/>
      <c r="M13" s="257"/>
      <c r="N13" s="257"/>
      <c r="O13" s="257"/>
      <c r="P13" s="257"/>
    </row>
    <row r="14" spans="1:16" s="258" customFormat="1" x14ac:dyDescent="0.25">
      <c r="A14" s="332">
        <v>16</v>
      </c>
      <c r="B14" s="35" t="s">
        <v>17</v>
      </c>
      <c r="C14" s="18"/>
      <c r="D14" s="11">
        <v>1286092.3882000002</v>
      </c>
      <c r="E14" s="11">
        <v>0</v>
      </c>
      <c r="F14" s="11">
        <v>174909.10853999999</v>
      </c>
      <c r="G14" s="462">
        <f t="shared" si="0"/>
        <v>1111183.2796600002</v>
      </c>
      <c r="H14" s="252"/>
      <c r="I14" s="193"/>
      <c r="J14" s="257"/>
      <c r="K14" s="257"/>
      <c r="L14" s="257"/>
      <c r="M14" s="257"/>
      <c r="N14" s="257"/>
      <c r="O14" s="257"/>
      <c r="P14" s="257"/>
    </row>
    <row r="15" spans="1:16" s="258" customFormat="1" x14ac:dyDescent="0.25">
      <c r="A15" s="332">
        <v>18</v>
      </c>
      <c r="B15" s="35" t="s">
        <v>18</v>
      </c>
      <c r="C15" s="18"/>
      <c r="D15" s="11">
        <v>788497.92810000002</v>
      </c>
      <c r="E15" s="11">
        <v>0</v>
      </c>
      <c r="F15" s="11">
        <v>337665.52080000006</v>
      </c>
      <c r="G15" s="462">
        <f t="shared" si="0"/>
        <v>450832.40729999996</v>
      </c>
      <c r="H15" s="252"/>
      <c r="I15" s="193"/>
      <c r="J15" s="257"/>
      <c r="K15" s="257"/>
      <c r="L15" s="257"/>
      <c r="M15" s="257"/>
      <c r="N15" s="257"/>
      <c r="O15" s="257"/>
      <c r="P15" s="257"/>
    </row>
    <row r="16" spans="1:16" s="258" customFormat="1" x14ac:dyDescent="0.25">
      <c r="A16" s="332">
        <v>19</v>
      </c>
      <c r="B16" s="35" t="s">
        <v>19</v>
      </c>
      <c r="C16" s="18"/>
      <c r="D16" s="11">
        <v>116905.132</v>
      </c>
      <c r="E16" s="11">
        <v>0</v>
      </c>
      <c r="F16" s="11">
        <v>203863.51914000002</v>
      </c>
      <c r="G16" s="462">
        <f t="shared" si="0"/>
        <v>-86958.387140000021</v>
      </c>
      <c r="H16" s="252"/>
      <c r="I16" s="193"/>
      <c r="J16" s="257"/>
      <c r="K16" s="257"/>
      <c r="L16" s="257"/>
      <c r="M16" s="257"/>
      <c r="N16" s="257"/>
      <c r="O16" s="257"/>
      <c r="P16" s="257"/>
    </row>
    <row r="17" spans="1:16" s="258" customFormat="1" x14ac:dyDescent="0.25">
      <c r="A17" s="332">
        <v>20</v>
      </c>
      <c r="B17" s="35" t="s">
        <v>20</v>
      </c>
      <c r="C17" s="18"/>
      <c r="D17" s="11">
        <v>153675.87410000002</v>
      </c>
      <c r="E17" s="11">
        <v>0</v>
      </c>
      <c r="F17" s="11">
        <v>1153377.8761400001</v>
      </c>
      <c r="G17" s="462">
        <f t="shared" si="0"/>
        <v>-999702.00204000005</v>
      </c>
      <c r="H17" s="252"/>
      <c r="I17" s="277"/>
      <c r="J17" s="257"/>
      <c r="K17" s="257"/>
      <c r="L17" s="257"/>
      <c r="M17" s="257"/>
      <c r="N17" s="257"/>
      <c r="O17" s="257"/>
      <c r="P17" s="257"/>
    </row>
    <row r="18" spans="1:16" s="258" customFormat="1" x14ac:dyDescent="0.25">
      <c r="A18" s="332">
        <v>46</v>
      </c>
      <c r="B18" s="35" t="s">
        <v>21</v>
      </c>
      <c r="C18" s="18"/>
      <c r="D18" s="11">
        <v>194388.766</v>
      </c>
      <c r="E18" s="11">
        <v>0</v>
      </c>
      <c r="F18" s="11">
        <v>42847.090240000005</v>
      </c>
      <c r="G18" s="462">
        <f t="shared" si="0"/>
        <v>151541.67576000001</v>
      </c>
      <c r="H18" s="252"/>
      <c r="I18" s="193"/>
      <c r="J18" s="257"/>
      <c r="K18" s="257"/>
      <c r="L18" s="257"/>
      <c r="M18" s="257"/>
      <c r="N18" s="257"/>
      <c r="O18" s="257"/>
      <c r="P18" s="257"/>
    </row>
    <row r="19" spans="1:16" s="258" customFormat="1" x14ac:dyDescent="0.25">
      <c r="A19" s="332">
        <v>47</v>
      </c>
      <c r="B19" s="35" t="s">
        <v>22</v>
      </c>
      <c r="C19" s="18"/>
      <c r="D19" s="11">
        <v>6796.81</v>
      </c>
      <c r="E19" s="11">
        <v>0</v>
      </c>
      <c r="F19" s="11">
        <v>27187.24</v>
      </c>
      <c r="G19" s="462">
        <f t="shared" si="0"/>
        <v>-20390.43</v>
      </c>
      <c r="H19" s="252"/>
      <c r="I19" s="193"/>
      <c r="J19" s="257"/>
      <c r="K19" s="257"/>
      <c r="L19" s="257"/>
      <c r="M19" s="257"/>
      <c r="N19" s="257"/>
      <c r="O19" s="257"/>
      <c r="P19" s="257"/>
    </row>
    <row r="20" spans="1:16" s="258" customFormat="1" x14ac:dyDescent="0.25">
      <c r="A20" s="332">
        <v>49</v>
      </c>
      <c r="B20" s="35" t="s">
        <v>23</v>
      </c>
      <c r="C20" s="18"/>
      <c r="D20" s="11">
        <v>2836784.5897000004</v>
      </c>
      <c r="E20" s="11">
        <v>0</v>
      </c>
      <c r="F20" s="11">
        <v>16720628.376699995</v>
      </c>
      <c r="G20" s="462">
        <f t="shared" si="0"/>
        <v>-13883843.786999995</v>
      </c>
      <c r="H20" s="252"/>
      <c r="I20" s="257"/>
      <c r="J20" s="257"/>
      <c r="K20" s="257"/>
      <c r="L20" s="257"/>
      <c r="M20" s="257"/>
      <c r="N20" s="257"/>
      <c r="O20" s="257"/>
      <c r="P20" s="257"/>
    </row>
    <row r="21" spans="1:16" s="258" customFormat="1" x14ac:dyDescent="0.25">
      <c r="A21" s="332">
        <v>50</v>
      </c>
      <c r="B21" s="35" t="s">
        <v>24</v>
      </c>
      <c r="C21" s="18"/>
      <c r="D21" s="11">
        <v>387622.07430000004</v>
      </c>
      <c r="E21" s="11">
        <v>0</v>
      </c>
      <c r="F21" s="11">
        <v>160472.68410000001</v>
      </c>
      <c r="G21" s="462">
        <f t="shared" si="0"/>
        <v>227149.39020000002</v>
      </c>
      <c r="H21" s="252"/>
      <c r="I21" s="193"/>
      <c r="J21" s="257"/>
      <c r="K21" s="257"/>
      <c r="L21" s="257"/>
      <c r="M21" s="257"/>
      <c r="N21" s="257"/>
      <c r="O21" s="257"/>
      <c r="P21" s="257"/>
    </row>
    <row r="22" spans="1:16" s="258" customFormat="1" x14ac:dyDescent="0.25">
      <c r="A22" s="332">
        <v>51</v>
      </c>
      <c r="B22" s="35" t="s">
        <v>25</v>
      </c>
      <c r="C22" s="18"/>
      <c r="D22" s="11">
        <v>224498.63430000001</v>
      </c>
      <c r="E22" s="11">
        <v>0</v>
      </c>
      <c r="F22" s="11">
        <v>400250.54728000012</v>
      </c>
      <c r="G22" s="462">
        <f t="shared" si="0"/>
        <v>-175751.91298000011</v>
      </c>
      <c r="H22" s="252"/>
      <c r="I22" s="193"/>
      <c r="J22" s="257"/>
      <c r="K22" s="257"/>
      <c r="L22" s="257"/>
      <c r="M22" s="257"/>
      <c r="N22" s="257"/>
      <c r="O22" s="257"/>
      <c r="P22" s="257"/>
    </row>
    <row r="23" spans="1:16" s="258" customFormat="1" x14ac:dyDescent="0.25">
      <c r="A23" s="332">
        <v>52</v>
      </c>
      <c r="B23" s="35" t="s">
        <v>26</v>
      </c>
      <c r="C23" s="18"/>
      <c r="D23" s="11">
        <v>21885.728200000001</v>
      </c>
      <c r="E23" s="11">
        <v>0</v>
      </c>
      <c r="F23" s="11">
        <v>42140.222000000002</v>
      </c>
      <c r="G23" s="462">
        <f t="shared" si="0"/>
        <v>-20254.4938</v>
      </c>
      <c r="H23" s="252"/>
      <c r="I23" s="193"/>
      <c r="J23" s="257"/>
      <c r="K23" s="257"/>
      <c r="L23" s="257"/>
      <c r="M23" s="257"/>
      <c r="N23" s="257"/>
      <c r="O23" s="257"/>
      <c r="P23" s="257"/>
    </row>
    <row r="24" spans="1:16" s="258" customFormat="1" x14ac:dyDescent="0.25">
      <c r="A24" s="332">
        <v>61</v>
      </c>
      <c r="B24" s="35" t="s">
        <v>27</v>
      </c>
      <c r="C24" s="18"/>
      <c r="D24" s="11">
        <v>670369.37029999995</v>
      </c>
      <c r="E24" s="11">
        <v>0</v>
      </c>
      <c r="F24" s="11">
        <v>338793.79126000003</v>
      </c>
      <c r="G24" s="462">
        <f t="shared" si="0"/>
        <v>331575.57903999992</v>
      </c>
      <c r="H24" s="252"/>
      <c r="I24" s="193"/>
      <c r="J24" s="257"/>
      <c r="K24" s="257"/>
      <c r="L24" s="257"/>
      <c r="M24" s="257"/>
      <c r="N24" s="257"/>
      <c r="O24" s="257"/>
      <c r="P24" s="257"/>
    </row>
    <row r="25" spans="1:16" s="258" customFormat="1" x14ac:dyDescent="0.25">
      <c r="A25" s="332">
        <v>69</v>
      </c>
      <c r="B25" s="35" t="s">
        <v>28</v>
      </c>
      <c r="C25" s="18"/>
      <c r="D25" s="11">
        <v>352142.72610000009</v>
      </c>
      <c r="E25" s="11">
        <v>0</v>
      </c>
      <c r="F25" s="11">
        <v>66907.797640000004</v>
      </c>
      <c r="G25" s="462">
        <f t="shared" si="0"/>
        <v>285234.92846000008</v>
      </c>
      <c r="H25" s="252"/>
      <c r="I25" s="193"/>
      <c r="J25" s="257"/>
      <c r="K25" s="257"/>
      <c r="L25" s="257"/>
      <c r="M25" s="257"/>
      <c r="N25" s="257"/>
      <c r="O25" s="257"/>
      <c r="P25" s="257"/>
    </row>
    <row r="26" spans="1:16" s="258" customFormat="1" x14ac:dyDescent="0.25">
      <c r="A26" s="332">
        <v>71</v>
      </c>
      <c r="B26" s="35" t="s">
        <v>29</v>
      </c>
      <c r="C26" s="18"/>
      <c r="D26" s="11">
        <v>201185.57600000003</v>
      </c>
      <c r="E26" s="11">
        <v>0</v>
      </c>
      <c r="F26" s="11">
        <v>154967.26800000001</v>
      </c>
      <c r="G26" s="462">
        <f t="shared" si="0"/>
        <v>46218.308000000019</v>
      </c>
      <c r="H26" s="252"/>
      <c r="I26" s="193"/>
      <c r="J26" s="257"/>
      <c r="K26" s="257"/>
      <c r="L26" s="257"/>
      <c r="M26" s="257"/>
      <c r="N26" s="257"/>
      <c r="O26" s="257"/>
      <c r="P26" s="257"/>
    </row>
    <row r="27" spans="1:16" s="258" customFormat="1" x14ac:dyDescent="0.25">
      <c r="A27" s="332">
        <v>72</v>
      </c>
      <c r="B27" s="35" t="s">
        <v>30</v>
      </c>
      <c r="C27" s="18"/>
      <c r="D27" s="11">
        <v>0</v>
      </c>
      <c r="E27" s="11">
        <v>0</v>
      </c>
      <c r="F27" s="11">
        <v>0</v>
      </c>
      <c r="G27" s="462">
        <f t="shared" si="0"/>
        <v>0</v>
      </c>
      <c r="H27" s="252"/>
      <c r="I27" s="193"/>
      <c r="J27" s="257"/>
      <c r="K27" s="257"/>
      <c r="L27" s="257"/>
      <c r="M27" s="257"/>
      <c r="N27" s="257"/>
      <c r="O27" s="257"/>
      <c r="P27" s="257"/>
    </row>
    <row r="28" spans="1:16" s="258" customFormat="1" x14ac:dyDescent="0.25">
      <c r="A28" s="332">
        <v>74</v>
      </c>
      <c r="B28" s="35" t="s">
        <v>31</v>
      </c>
      <c r="C28" s="18"/>
      <c r="D28" s="11">
        <v>6796.81</v>
      </c>
      <c r="E28" s="11">
        <v>0</v>
      </c>
      <c r="F28" s="11">
        <v>6796.81</v>
      </c>
      <c r="G28" s="462">
        <f t="shared" si="0"/>
        <v>0</v>
      </c>
      <c r="H28" s="252"/>
      <c r="I28" s="193"/>
      <c r="J28" s="257"/>
      <c r="K28" s="257"/>
      <c r="L28" s="257"/>
      <c r="M28" s="257"/>
      <c r="N28" s="257"/>
      <c r="O28" s="257"/>
      <c r="P28" s="257"/>
    </row>
    <row r="29" spans="1:16" s="258" customFormat="1" x14ac:dyDescent="0.25">
      <c r="A29" s="332">
        <v>75</v>
      </c>
      <c r="B29" s="35" t="s">
        <v>32</v>
      </c>
      <c r="C29" s="18"/>
      <c r="D29" s="11">
        <v>210701.11000000004</v>
      </c>
      <c r="E29" s="11">
        <v>0</v>
      </c>
      <c r="F29" s="11">
        <v>244386.10036000001</v>
      </c>
      <c r="G29" s="462">
        <f t="shared" si="0"/>
        <v>-33684.990359999967</v>
      </c>
      <c r="H29" s="252"/>
      <c r="I29" s="193"/>
      <c r="J29" s="257"/>
      <c r="K29" s="257"/>
      <c r="L29" s="257"/>
      <c r="M29" s="257"/>
      <c r="N29" s="257"/>
      <c r="O29" s="257"/>
      <c r="P29" s="257"/>
    </row>
    <row r="30" spans="1:16" s="258" customFormat="1" x14ac:dyDescent="0.25">
      <c r="A30" s="332">
        <v>77</v>
      </c>
      <c r="B30" s="35" t="s">
        <v>33</v>
      </c>
      <c r="C30" s="18"/>
      <c r="D30" s="11">
        <v>140218.19030000002</v>
      </c>
      <c r="E30" s="11">
        <v>0</v>
      </c>
      <c r="F30" s="11">
        <v>62652.994579999999</v>
      </c>
      <c r="G30" s="462">
        <f t="shared" si="0"/>
        <v>77565.195720000018</v>
      </c>
      <c r="H30" s="252"/>
      <c r="I30" s="193"/>
      <c r="J30" s="257"/>
      <c r="K30" s="257"/>
      <c r="L30" s="257"/>
      <c r="M30" s="257"/>
      <c r="N30" s="257"/>
      <c r="O30" s="257"/>
      <c r="P30" s="257"/>
    </row>
    <row r="31" spans="1:16" s="258" customFormat="1" x14ac:dyDescent="0.25">
      <c r="A31" s="332">
        <v>78</v>
      </c>
      <c r="B31" s="35" t="s">
        <v>34</v>
      </c>
      <c r="C31" s="18"/>
      <c r="D31" s="11">
        <v>300690.87440000003</v>
      </c>
      <c r="E31" s="11">
        <v>0</v>
      </c>
      <c r="F31" s="11">
        <v>198466.85200000001</v>
      </c>
      <c r="G31" s="462">
        <f t="shared" si="0"/>
        <v>102224.02240000002</v>
      </c>
      <c r="H31" s="252"/>
      <c r="I31" s="193"/>
      <c r="J31" s="257"/>
      <c r="K31" s="257"/>
      <c r="L31" s="257"/>
      <c r="M31" s="257"/>
      <c r="N31" s="257"/>
      <c r="O31" s="257"/>
      <c r="P31" s="257"/>
    </row>
    <row r="32" spans="1:16" s="258" customFormat="1" x14ac:dyDescent="0.25">
      <c r="A32" s="332">
        <v>79</v>
      </c>
      <c r="B32" s="35" t="s">
        <v>35</v>
      </c>
      <c r="C32" s="18"/>
      <c r="D32" s="11">
        <v>241966.43600000005</v>
      </c>
      <c r="E32" s="11">
        <v>0</v>
      </c>
      <c r="F32" s="11">
        <v>207628.95188000004</v>
      </c>
      <c r="G32" s="462">
        <f t="shared" si="0"/>
        <v>34337.484120000008</v>
      </c>
      <c r="H32" s="252"/>
      <c r="I32" s="193"/>
      <c r="J32" s="257"/>
      <c r="K32" s="257"/>
      <c r="L32" s="257"/>
      <c r="M32" s="257"/>
      <c r="N32" s="257"/>
      <c r="O32" s="257"/>
      <c r="P32" s="257"/>
    </row>
    <row r="33" spans="1:16" s="258" customFormat="1" x14ac:dyDescent="0.25">
      <c r="A33" s="332">
        <v>81</v>
      </c>
      <c r="B33" s="35" t="s">
        <v>36</v>
      </c>
      <c r="C33" s="18"/>
      <c r="D33" s="11">
        <v>96514.70199999999</v>
      </c>
      <c r="E33" s="11">
        <v>0</v>
      </c>
      <c r="F33" s="11">
        <v>164605.14458000002</v>
      </c>
      <c r="G33" s="462">
        <f t="shared" si="0"/>
        <v>-68090.442580000032</v>
      </c>
      <c r="H33" s="252"/>
      <c r="I33" s="193"/>
      <c r="J33" s="257"/>
      <c r="K33" s="257"/>
      <c r="L33" s="257"/>
      <c r="M33" s="257"/>
      <c r="N33" s="257"/>
      <c r="O33" s="257"/>
      <c r="P33" s="257"/>
    </row>
    <row r="34" spans="1:16" s="258" customFormat="1" x14ac:dyDescent="0.25">
      <c r="A34" s="332">
        <v>82</v>
      </c>
      <c r="B34" s="35" t="s">
        <v>37</v>
      </c>
      <c r="C34" s="18"/>
      <c r="D34" s="11">
        <v>160472.68410000001</v>
      </c>
      <c r="E34" s="11">
        <v>0</v>
      </c>
      <c r="F34" s="11">
        <v>207384.26672000001</v>
      </c>
      <c r="G34" s="462">
        <f t="shared" si="0"/>
        <v>-46911.582620000001</v>
      </c>
      <c r="H34" s="252"/>
      <c r="I34" s="193"/>
      <c r="J34" s="257"/>
      <c r="K34" s="257"/>
      <c r="L34" s="257"/>
      <c r="M34" s="257"/>
      <c r="N34" s="257"/>
      <c r="O34" s="257"/>
      <c r="P34" s="257"/>
    </row>
    <row r="35" spans="1:16" s="258" customFormat="1" x14ac:dyDescent="0.25">
      <c r="A35" s="332">
        <v>86</v>
      </c>
      <c r="B35" s="35" t="s">
        <v>38</v>
      </c>
      <c r="C35" s="18"/>
      <c r="D35" s="11">
        <v>329237.47639999999</v>
      </c>
      <c r="E35" s="11">
        <v>0</v>
      </c>
      <c r="F35" s="11">
        <v>1507070.2749199998</v>
      </c>
      <c r="G35" s="462">
        <f t="shared" si="0"/>
        <v>-1177832.7985199997</v>
      </c>
      <c r="H35" s="252"/>
      <c r="I35" s="193"/>
      <c r="J35" s="257"/>
      <c r="K35" s="257"/>
      <c r="L35" s="257"/>
      <c r="M35" s="257"/>
      <c r="N35" s="257"/>
      <c r="O35" s="257"/>
      <c r="P35" s="257"/>
    </row>
    <row r="36" spans="1:16" s="258" customFormat="1" x14ac:dyDescent="0.25">
      <c r="A36" s="332">
        <v>90</v>
      </c>
      <c r="B36" s="35" t="s">
        <v>39</v>
      </c>
      <c r="C36" s="18"/>
      <c r="D36" s="11">
        <v>31265.326000000005</v>
      </c>
      <c r="E36" s="11">
        <v>0</v>
      </c>
      <c r="F36" s="11">
        <v>35411.380100000002</v>
      </c>
      <c r="G36" s="462">
        <f t="shared" si="0"/>
        <v>-4146.0540999999976</v>
      </c>
      <c r="H36" s="252"/>
      <c r="I36" s="193"/>
      <c r="J36" s="257"/>
      <c r="K36" s="257"/>
      <c r="L36" s="257"/>
      <c r="M36" s="257"/>
      <c r="N36" s="257"/>
      <c r="O36" s="257"/>
      <c r="P36" s="257"/>
    </row>
    <row r="37" spans="1:16" s="258" customFormat="1" x14ac:dyDescent="0.25">
      <c r="A37" s="332">
        <v>91</v>
      </c>
      <c r="B37" s="35" t="s">
        <v>40</v>
      </c>
      <c r="C37" s="18"/>
      <c r="D37" s="11">
        <v>3807776.8663000008</v>
      </c>
      <c r="E37" s="11">
        <v>0</v>
      </c>
      <c r="F37" s="11">
        <v>82888450.515189946</v>
      </c>
      <c r="G37" s="462">
        <f t="shared" si="0"/>
        <v>-79080673.648889944</v>
      </c>
      <c r="H37" s="252"/>
      <c r="I37" s="257"/>
      <c r="J37" s="246"/>
      <c r="K37" s="257"/>
      <c r="L37" s="257"/>
      <c r="M37" s="257"/>
      <c r="N37" s="257"/>
      <c r="O37" s="257"/>
      <c r="P37" s="257"/>
    </row>
    <row r="38" spans="1:16" s="258" customFormat="1" x14ac:dyDescent="0.25">
      <c r="A38" s="332">
        <v>92</v>
      </c>
      <c r="B38" s="35" t="s">
        <v>41</v>
      </c>
      <c r="C38" s="18"/>
      <c r="D38" s="11">
        <v>3454546.6506000003</v>
      </c>
      <c r="E38" s="11">
        <v>0</v>
      </c>
      <c r="F38" s="11">
        <v>9180110.0671379957</v>
      </c>
      <c r="G38" s="462">
        <f t="shared" si="0"/>
        <v>-5725563.4165379955</v>
      </c>
      <c r="H38" s="252"/>
      <c r="I38" s="257"/>
      <c r="J38" s="193"/>
      <c r="K38" s="257"/>
      <c r="L38" s="257"/>
      <c r="M38" s="257"/>
      <c r="N38" s="257"/>
      <c r="O38" s="257"/>
      <c r="P38" s="257"/>
    </row>
    <row r="39" spans="1:16" s="258" customFormat="1" x14ac:dyDescent="0.25">
      <c r="A39" s="332">
        <v>97</v>
      </c>
      <c r="B39" s="35" t="s">
        <v>42</v>
      </c>
      <c r="C39" s="18"/>
      <c r="D39" s="11">
        <v>104670.874</v>
      </c>
      <c r="E39" s="11">
        <v>0</v>
      </c>
      <c r="F39" s="11">
        <v>95413.618780000004</v>
      </c>
      <c r="G39" s="462">
        <f t="shared" si="0"/>
        <v>9257.2552199999918</v>
      </c>
      <c r="H39" s="252"/>
      <c r="I39" s="193"/>
      <c r="J39" s="257"/>
      <c r="K39" s="257"/>
      <c r="L39" s="257"/>
      <c r="M39" s="257"/>
      <c r="N39" s="257"/>
      <c r="O39" s="257"/>
      <c r="P39" s="257"/>
    </row>
    <row r="40" spans="1:16" s="258" customFormat="1" x14ac:dyDescent="0.25">
      <c r="A40" s="332">
        <v>98</v>
      </c>
      <c r="B40" s="35" t="s">
        <v>43</v>
      </c>
      <c r="C40" s="18"/>
      <c r="D40" s="11">
        <v>757300.57019999996</v>
      </c>
      <c r="E40" s="11">
        <v>0</v>
      </c>
      <c r="F40" s="11">
        <v>3344929.058282</v>
      </c>
      <c r="G40" s="462">
        <f t="shared" si="0"/>
        <v>-2587628.4880820001</v>
      </c>
      <c r="H40" s="252"/>
      <c r="I40" s="193"/>
      <c r="J40" s="257"/>
      <c r="K40" s="257"/>
      <c r="L40" s="257"/>
      <c r="M40" s="257"/>
      <c r="N40" s="257"/>
      <c r="O40" s="257"/>
      <c r="P40" s="257"/>
    </row>
    <row r="41" spans="1:16" s="258" customFormat="1" x14ac:dyDescent="0.25">
      <c r="A41" s="332">
        <v>99</v>
      </c>
      <c r="B41" s="35" t="s">
        <v>44</v>
      </c>
      <c r="C41" s="18"/>
      <c r="D41" s="11">
        <v>57093.203999999998</v>
      </c>
      <c r="E41" s="11">
        <v>0</v>
      </c>
      <c r="F41" s="11">
        <v>105445.71034000001</v>
      </c>
      <c r="G41" s="462">
        <f t="shared" si="0"/>
        <v>-48352.506340000007</v>
      </c>
      <c r="H41" s="252"/>
      <c r="I41" s="193"/>
      <c r="J41" s="257"/>
      <c r="K41" s="257"/>
      <c r="L41" s="257"/>
      <c r="M41" s="257"/>
      <c r="N41" s="257"/>
      <c r="O41" s="257"/>
      <c r="P41" s="257"/>
    </row>
    <row r="42" spans="1:16" s="258" customFormat="1" x14ac:dyDescent="0.25">
      <c r="A42" s="332">
        <v>102</v>
      </c>
      <c r="B42" s="35" t="s">
        <v>45</v>
      </c>
      <c r="C42" s="18"/>
      <c r="D42" s="11">
        <v>306128.3224</v>
      </c>
      <c r="E42" s="11">
        <v>0</v>
      </c>
      <c r="F42" s="11">
        <v>99600.453740000012</v>
      </c>
      <c r="G42" s="462">
        <f t="shared" si="0"/>
        <v>206527.86865999998</v>
      </c>
      <c r="H42" s="252"/>
      <c r="I42" s="193"/>
      <c r="J42" s="257"/>
      <c r="K42" s="257"/>
      <c r="L42" s="257"/>
      <c r="M42" s="257"/>
      <c r="N42" s="257"/>
      <c r="O42" s="257"/>
      <c r="P42" s="257"/>
    </row>
    <row r="43" spans="1:16" s="258" customFormat="1" x14ac:dyDescent="0.25">
      <c r="A43" s="332">
        <v>103</v>
      </c>
      <c r="B43" s="35" t="s">
        <v>46</v>
      </c>
      <c r="C43" s="18"/>
      <c r="D43" s="11">
        <v>55801.810099999995</v>
      </c>
      <c r="E43" s="11">
        <v>0</v>
      </c>
      <c r="F43" s="11">
        <v>53015.118000000002</v>
      </c>
      <c r="G43" s="462">
        <f t="shared" si="0"/>
        <v>2786.6920999999929</v>
      </c>
      <c r="H43" s="252"/>
      <c r="I43" s="193"/>
      <c r="J43" s="257"/>
      <c r="K43" s="257"/>
      <c r="L43" s="257"/>
      <c r="M43" s="257"/>
      <c r="N43" s="257"/>
      <c r="O43" s="257"/>
      <c r="P43" s="257"/>
    </row>
    <row r="44" spans="1:16" s="258" customFormat="1" x14ac:dyDescent="0.25">
      <c r="A44" s="332">
        <v>105</v>
      </c>
      <c r="B44" s="35" t="s">
        <v>47</v>
      </c>
      <c r="C44" s="18"/>
      <c r="D44" s="11">
        <v>13593.62</v>
      </c>
      <c r="E44" s="11">
        <v>0</v>
      </c>
      <c r="F44" s="11">
        <v>31265.326000000005</v>
      </c>
      <c r="G44" s="462">
        <f t="shared" si="0"/>
        <v>-17671.706000000006</v>
      </c>
      <c r="H44" s="252"/>
      <c r="I44" s="193"/>
      <c r="J44" s="257"/>
      <c r="K44" s="257"/>
      <c r="L44" s="257"/>
      <c r="M44" s="257"/>
      <c r="N44" s="257"/>
      <c r="O44" s="257"/>
      <c r="P44" s="257"/>
    </row>
    <row r="45" spans="1:16" s="258" customFormat="1" x14ac:dyDescent="0.25">
      <c r="A45" s="332">
        <v>106</v>
      </c>
      <c r="B45" s="35" t="s">
        <v>48</v>
      </c>
      <c r="C45" s="18"/>
      <c r="D45" s="11">
        <v>1318785.0443</v>
      </c>
      <c r="E45" s="11">
        <v>0</v>
      </c>
      <c r="F45" s="11">
        <v>1307117.6402540002</v>
      </c>
      <c r="G45" s="462">
        <f t="shared" si="0"/>
        <v>11667.404045999749</v>
      </c>
      <c r="H45" s="252"/>
      <c r="I45" s="193"/>
      <c r="J45" s="257"/>
      <c r="K45" s="257"/>
      <c r="L45" s="257"/>
      <c r="M45" s="257"/>
      <c r="N45" s="257"/>
      <c r="O45" s="257"/>
      <c r="P45" s="257"/>
    </row>
    <row r="46" spans="1:16" s="258" customFormat="1" x14ac:dyDescent="0.25">
      <c r="A46" s="332">
        <v>108</v>
      </c>
      <c r="B46" s="35" t="s">
        <v>49</v>
      </c>
      <c r="C46" s="18"/>
      <c r="D46" s="11">
        <v>218857.28200000001</v>
      </c>
      <c r="E46" s="11">
        <v>0</v>
      </c>
      <c r="F46" s="11">
        <v>308588.76762</v>
      </c>
      <c r="G46" s="462">
        <f t="shared" si="0"/>
        <v>-89731.485619999992</v>
      </c>
      <c r="H46" s="252"/>
      <c r="I46" s="193"/>
      <c r="J46" s="257"/>
      <c r="K46" s="257"/>
      <c r="L46" s="257"/>
      <c r="M46" s="257"/>
      <c r="N46" s="257"/>
      <c r="O46" s="257"/>
      <c r="P46" s="257"/>
    </row>
    <row r="47" spans="1:16" s="258" customFormat="1" x14ac:dyDescent="0.25">
      <c r="A47" s="332">
        <v>109</v>
      </c>
      <c r="B47" s="35" t="s">
        <v>50</v>
      </c>
      <c r="C47" s="18"/>
      <c r="D47" s="11">
        <v>753290.45229999989</v>
      </c>
      <c r="E47" s="11">
        <v>0</v>
      </c>
      <c r="F47" s="11">
        <v>796083.16806000005</v>
      </c>
      <c r="G47" s="462">
        <f t="shared" si="0"/>
        <v>-42792.715760000166</v>
      </c>
      <c r="H47" s="252"/>
      <c r="I47" s="193"/>
      <c r="J47" s="257"/>
      <c r="K47" s="257"/>
      <c r="L47" s="257"/>
      <c r="M47" s="257"/>
      <c r="N47" s="257"/>
      <c r="O47" s="257"/>
      <c r="P47" s="257"/>
    </row>
    <row r="48" spans="1:16" s="258" customFormat="1" x14ac:dyDescent="0.25">
      <c r="A48" s="332">
        <v>111</v>
      </c>
      <c r="B48" s="35" t="s">
        <v>51</v>
      </c>
      <c r="C48" s="18"/>
      <c r="D48" s="11">
        <v>581806.93599999999</v>
      </c>
      <c r="E48" s="11">
        <v>0</v>
      </c>
      <c r="F48" s="11">
        <v>404736.44188000006</v>
      </c>
      <c r="G48" s="462">
        <f t="shared" si="0"/>
        <v>177070.49411999993</v>
      </c>
      <c r="H48" s="252"/>
      <c r="I48" s="193"/>
      <c r="J48" s="257"/>
      <c r="K48" s="257"/>
      <c r="L48" s="257"/>
      <c r="M48" s="257"/>
      <c r="N48" s="257"/>
      <c r="O48" s="257"/>
      <c r="P48" s="257"/>
    </row>
    <row r="49" spans="1:16" s="258" customFormat="1" x14ac:dyDescent="0.25">
      <c r="A49" s="332">
        <v>139</v>
      </c>
      <c r="B49" s="35" t="s">
        <v>52</v>
      </c>
      <c r="C49" s="18"/>
      <c r="D49" s="11">
        <v>163259.3762</v>
      </c>
      <c r="E49" s="11">
        <v>0</v>
      </c>
      <c r="F49" s="11">
        <v>246996.07540000003</v>
      </c>
      <c r="G49" s="462">
        <f t="shared" si="0"/>
        <v>-83736.699200000032</v>
      </c>
      <c r="H49" s="252"/>
      <c r="I49" s="193"/>
      <c r="J49" s="257"/>
      <c r="K49" s="257"/>
      <c r="L49" s="257"/>
      <c r="M49" s="257"/>
      <c r="N49" s="257"/>
      <c r="O49" s="257"/>
      <c r="P49" s="257"/>
    </row>
    <row r="50" spans="1:16" s="258" customFormat="1" x14ac:dyDescent="0.25">
      <c r="A50" s="332">
        <v>140</v>
      </c>
      <c r="B50" s="35" t="s">
        <v>53</v>
      </c>
      <c r="C50" s="18"/>
      <c r="D50" s="11">
        <v>375455.78440000006</v>
      </c>
      <c r="E50" s="11">
        <v>0</v>
      </c>
      <c r="F50" s="11">
        <v>371663.16442000004</v>
      </c>
      <c r="G50" s="462">
        <f t="shared" si="0"/>
        <v>3792.6199800000177</v>
      </c>
      <c r="H50" s="252"/>
      <c r="I50" s="193"/>
      <c r="J50" s="257"/>
      <c r="K50" s="257"/>
      <c r="L50" s="257"/>
      <c r="M50" s="257"/>
      <c r="N50" s="257"/>
      <c r="O50" s="257"/>
      <c r="P50" s="257"/>
    </row>
    <row r="51" spans="1:16" s="258" customFormat="1" x14ac:dyDescent="0.25">
      <c r="A51" s="332">
        <v>142</v>
      </c>
      <c r="B51" s="35" t="s">
        <v>54</v>
      </c>
      <c r="C51" s="18"/>
      <c r="D51" s="11">
        <v>422897.51819999999</v>
      </c>
      <c r="E51" s="11">
        <v>0</v>
      </c>
      <c r="F51" s="11">
        <v>153023.38034</v>
      </c>
      <c r="G51" s="462">
        <f t="shared" si="0"/>
        <v>269874.13786000002</v>
      </c>
      <c r="H51" s="252"/>
      <c r="I51" s="193"/>
      <c r="J51" s="257"/>
      <c r="K51" s="257"/>
      <c r="L51" s="257"/>
      <c r="M51" s="257"/>
      <c r="N51" s="257"/>
      <c r="O51" s="257"/>
      <c r="P51" s="257"/>
    </row>
    <row r="52" spans="1:16" s="258" customFormat="1" x14ac:dyDescent="0.25">
      <c r="A52" s="332">
        <v>143</v>
      </c>
      <c r="B52" s="35" t="s">
        <v>55</v>
      </c>
      <c r="C52" s="18"/>
      <c r="D52" s="11">
        <v>365736.34610000002</v>
      </c>
      <c r="E52" s="11">
        <v>0</v>
      </c>
      <c r="F52" s="11">
        <v>85639.806000000011</v>
      </c>
      <c r="G52" s="462">
        <f t="shared" si="0"/>
        <v>280096.54009999998</v>
      </c>
      <c r="H52" s="252"/>
      <c r="I52" s="193"/>
      <c r="J52" s="257"/>
      <c r="K52" s="257"/>
      <c r="L52" s="257"/>
      <c r="M52" s="257"/>
      <c r="N52" s="257"/>
      <c r="O52" s="257"/>
      <c r="P52" s="257"/>
    </row>
    <row r="53" spans="1:16" s="258" customFormat="1" x14ac:dyDescent="0.25">
      <c r="A53" s="332">
        <v>145</v>
      </c>
      <c r="B53" s="35" t="s">
        <v>56</v>
      </c>
      <c r="C53" s="18"/>
      <c r="D53" s="11">
        <v>238024.2862</v>
      </c>
      <c r="E53" s="11">
        <v>0</v>
      </c>
      <c r="F53" s="11">
        <v>342314.53884000005</v>
      </c>
      <c r="G53" s="462">
        <f t="shared" si="0"/>
        <v>-104290.25264000005</v>
      </c>
      <c r="H53" s="252"/>
      <c r="I53" s="193"/>
      <c r="J53" s="257"/>
      <c r="K53" s="257"/>
      <c r="L53" s="257"/>
      <c r="M53" s="257"/>
      <c r="N53" s="257"/>
      <c r="O53" s="257"/>
      <c r="P53" s="257"/>
    </row>
    <row r="54" spans="1:16" s="258" customFormat="1" x14ac:dyDescent="0.25">
      <c r="A54" s="332">
        <v>146</v>
      </c>
      <c r="B54" s="35" t="s">
        <v>57</v>
      </c>
      <c r="C54" s="18"/>
      <c r="D54" s="11">
        <v>110108.322</v>
      </c>
      <c r="E54" s="11">
        <v>0</v>
      </c>
      <c r="F54" s="11">
        <v>65317.344100000002</v>
      </c>
      <c r="G54" s="462">
        <f t="shared" si="0"/>
        <v>44790.977899999998</v>
      </c>
      <c r="H54" s="252"/>
      <c r="I54" s="193"/>
      <c r="J54" s="257"/>
      <c r="K54" s="257"/>
      <c r="L54" s="257"/>
      <c r="M54" s="257"/>
      <c r="N54" s="257"/>
      <c r="O54" s="257"/>
      <c r="P54" s="257"/>
    </row>
    <row r="55" spans="1:16" s="258" customFormat="1" x14ac:dyDescent="0.25">
      <c r="A55" s="332">
        <v>148</v>
      </c>
      <c r="B55" s="35" t="s">
        <v>58</v>
      </c>
      <c r="C55" s="18"/>
      <c r="D55" s="11">
        <v>122478.51620000001</v>
      </c>
      <c r="E55" s="11">
        <v>0</v>
      </c>
      <c r="F55" s="11">
        <v>92436.616000000009</v>
      </c>
      <c r="G55" s="462">
        <f t="shared" si="0"/>
        <v>30041.900200000004</v>
      </c>
      <c r="H55" s="252"/>
      <c r="I55" s="193"/>
      <c r="J55" s="257"/>
      <c r="K55" s="257"/>
      <c r="L55" s="257"/>
      <c r="M55" s="257"/>
      <c r="N55" s="257"/>
      <c r="O55" s="257"/>
      <c r="P55" s="257"/>
    </row>
    <row r="56" spans="1:16" s="258" customFormat="1" x14ac:dyDescent="0.25">
      <c r="A56" s="332">
        <v>149</v>
      </c>
      <c r="B56" s="35" t="s">
        <v>59</v>
      </c>
      <c r="C56" s="18"/>
      <c r="D56" s="11">
        <v>74764.91</v>
      </c>
      <c r="E56" s="11">
        <v>0</v>
      </c>
      <c r="F56" s="11">
        <v>2515349.8511800007</v>
      </c>
      <c r="G56" s="462">
        <f t="shared" si="0"/>
        <v>-2440584.9411800005</v>
      </c>
      <c r="H56" s="252"/>
      <c r="I56" s="193"/>
      <c r="J56" s="257"/>
      <c r="K56" s="257"/>
      <c r="L56" s="257"/>
      <c r="M56" s="257"/>
      <c r="N56" s="257"/>
      <c r="O56" s="257"/>
      <c r="P56" s="257"/>
    </row>
    <row r="57" spans="1:16" s="258" customFormat="1" x14ac:dyDescent="0.25">
      <c r="A57" s="332">
        <v>151</v>
      </c>
      <c r="B57" s="35" t="s">
        <v>60</v>
      </c>
      <c r="C57" s="18"/>
      <c r="D57" s="11">
        <v>35343.412000000004</v>
      </c>
      <c r="E57" s="11">
        <v>0</v>
      </c>
      <c r="F57" s="11">
        <v>49643.900240000003</v>
      </c>
      <c r="G57" s="462">
        <f t="shared" si="0"/>
        <v>-14300.488239999999</v>
      </c>
      <c r="H57" s="252"/>
      <c r="I57" s="193"/>
      <c r="J57" s="257"/>
      <c r="K57" s="257"/>
      <c r="L57" s="257"/>
      <c r="M57" s="257"/>
      <c r="N57" s="257"/>
      <c r="O57" s="257"/>
      <c r="P57" s="257"/>
    </row>
    <row r="58" spans="1:16" s="258" customFormat="1" x14ac:dyDescent="0.25">
      <c r="A58" s="332">
        <v>152</v>
      </c>
      <c r="B58" s="35" t="s">
        <v>61</v>
      </c>
      <c r="C58" s="18"/>
      <c r="D58" s="11">
        <v>173998.33600000001</v>
      </c>
      <c r="E58" s="11">
        <v>0</v>
      </c>
      <c r="F58" s="11">
        <v>107457.5661</v>
      </c>
      <c r="G58" s="462">
        <f t="shared" si="0"/>
        <v>66540.769900000014</v>
      </c>
      <c r="H58" s="252"/>
      <c r="I58" s="193"/>
      <c r="J58" s="257"/>
      <c r="K58" s="257"/>
      <c r="L58" s="257"/>
      <c r="M58" s="257"/>
      <c r="N58" s="257"/>
      <c r="O58" s="257"/>
      <c r="P58" s="257"/>
    </row>
    <row r="59" spans="1:16" s="258" customFormat="1" x14ac:dyDescent="0.25">
      <c r="A59" s="332">
        <v>153</v>
      </c>
      <c r="B59" s="35" t="s">
        <v>62</v>
      </c>
      <c r="C59" s="18"/>
      <c r="D59" s="11">
        <v>568417.22030000004</v>
      </c>
      <c r="E59" s="11">
        <v>0</v>
      </c>
      <c r="F59" s="11">
        <v>1364815.7603439998</v>
      </c>
      <c r="G59" s="462">
        <f t="shared" si="0"/>
        <v>-796398.54004399979</v>
      </c>
      <c r="H59" s="252"/>
      <c r="I59" s="193"/>
      <c r="J59" s="257"/>
      <c r="K59" s="257"/>
      <c r="L59" s="257"/>
      <c r="M59" s="257"/>
      <c r="N59" s="257"/>
      <c r="O59" s="257"/>
      <c r="P59" s="257"/>
    </row>
    <row r="60" spans="1:16" s="258" customFormat="1" x14ac:dyDescent="0.25">
      <c r="A60" s="332">
        <v>165</v>
      </c>
      <c r="B60" s="35" t="s">
        <v>63</v>
      </c>
      <c r="C60" s="18"/>
      <c r="D60" s="11">
        <v>485496.13829999999</v>
      </c>
      <c r="E60" s="11">
        <v>0</v>
      </c>
      <c r="F60" s="11">
        <v>361250.45150000002</v>
      </c>
      <c r="G60" s="462">
        <f t="shared" si="0"/>
        <v>124245.68679999997</v>
      </c>
      <c r="H60" s="252"/>
      <c r="I60" s="193"/>
      <c r="J60" s="257"/>
      <c r="K60" s="257"/>
      <c r="L60" s="257"/>
      <c r="M60" s="257"/>
      <c r="N60" s="257"/>
      <c r="O60" s="257"/>
      <c r="P60" s="257"/>
    </row>
    <row r="61" spans="1:16" s="258" customFormat="1" x14ac:dyDescent="0.25">
      <c r="A61" s="332">
        <v>167</v>
      </c>
      <c r="B61" s="35" t="s">
        <v>64</v>
      </c>
      <c r="C61" s="18"/>
      <c r="D61" s="11">
        <v>328965.60399999999</v>
      </c>
      <c r="E61" s="11">
        <v>0</v>
      </c>
      <c r="F61" s="11">
        <v>10545647.648704</v>
      </c>
      <c r="G61" s="462">
        <f t="shared" si="0"/>
        <v>-10216682.044704</v>
      </c>
      <c r="H61" s="252"/>
      <c r="I61" s="193"/>
      <c r="J61" s="257"/>
      <c r="K61" s="257"/>
      <c r="L61" s="257"/>
      <c r="M61" s="257"/>
      <c r="N61" s="257"/>
      <c r="O61" s="257"/>
      <c r="P61" s="257"/>
    </row>
    <row r="62" spans="1:16" s="258" customFormat="1" x14ac:dyDescent="0.25">
      <c r="A62" s="332">
        <v>169</v>
      </c>
      <c r="B62" s="35" t="s">
        <v>65</v>
      </c>
      <c r="C62" s="18"/>
      <c r="D62" s="11">
        <v>184941.20010000002</v>
      </c>
      <c r="E62" s="11">
        <v>0</v>
      </c>
      <c r="F62" s="11">
        <v>229147.65234000003</v>
      </c>
      <c r="G62" s="462">
        <f t="shared" si="0"/>
        <v>-44206.452240000013</v>
      </c>
      <c r="H62" s="252"/>
      <c r="I62" s="193"/>
      <c r="J62" s="257"/>
      <c r="K62" s="257"/>
      <c r="L62" s="257"/>
      <c r="M62" s="257"/>
      <c r="N62" s="257"/>
      <c r="O62" s="257"/>
      <c r="P62" s="257"/>
    </row>
    <row r="63" spans="1:16" s="258" customFormat="1" x14ac:dyDescent="0.25">
      <c r="A63" s="332">
        <v>171</v>
      </c>
      <c r="B63" s="35" t="s">
        <v>66</v>
      </c>
      <c r="C63" s="18"/>
      <c r="D63" s="11">
        <v>4146.0541000000003</v>
      </c>
      <c r="E63" s="11">
        <v>0</v>
      </c>
      <c r="F63" s="11">
        <v>161410.64388000002</v>
      </c>
      <c r="G63" s="462">
        <f t="shared" si="0"/>
        <v>-157264.58978000001</v>
      </c>
      <c r="H63" s="252"/>
      <c r="I63" s="193"/>
      <c r="J63" s="257"/>
      <c r="K63" s="257"/>
      <c r="L63" s="257"/>
      <c r="M63" s="257"/>
      <c r="N63" s="257"/>
      <c r="O63" s="257"/>
      <c r="P63" s="257"/>
    </row>
    <row r="64" spans="1:16" s="258" customFormat="1" x14ac:dyDescent="0.25">
      <c r="A64" s="332">
        <v>172</v>
      </c>
      <c r="B64" s="35" t="s">
        <v>67</v>
      </c>
      <c r="C64" s="18"/>
      <c r="D64" s="11">
        <v>289748.01030000002</v>
      </c>
      <c r="E64" s="11">
        <v>0</v>
      </c>
      <c r="F64" s="11">
        <v>320673.49580000003</v>
      </c>
      <c r="G64" s="462">
        <f t="shared" si="0"/>
        <v>-30925.48550000001</v>
      </c>
      <c r="H64" s="252"/>
      <c r="I64" s="193"/>
      <c r="J64" s="257"/>
      <c r="K64" s="257"/>
      <c r="L64" s="257"/>
      <c r="M64" s="257"/>
      <c r="N64" s="257"/>
      <c r="O64" s="257"/>
      <c r="P64" s="257"/>
    </row>
    <row r="65" spans="1:16" s="258" customFormat="1" x14ac:dyDescent="0.25">
      <c r="A65" s="332">
        <v>176</v>
      </c>
      <c r="B65" s="35" t="s">
        <v>68</v>
      </c>
      <c r="C65" s="18"/>
      <c r="D65" s="11">
        <v>63890.014000000003</v>
      </c>
      <c r="E65" s="11">
        <v>0</v>
      </c>
      <c r="F65" s="11">
        <v>183649.80619999999</v>
      </c>
      <c r="G65" s="462">
        <f t="shared" si="0"/>
        <v>-119759.7922</v>
      </c>
      <c r="H65" s="252"/>
      <c r="I65" s="193"/>
      <c r="J65" s="257"/>
      <c r="K65" s="257"/>
      <c r="L65" s="257"/>
      <c r="M65" s="257"/>
      <c r="N65" s="257"/>
      <c r="O65" s="257"/>
      <c r="P65" s="257"/>
    </row>
    <row r="66" spans="1:16" s="258" customFormat="1" x14ac:dyDescent="0.25">
      <c r="A66" s="332">
        <v>177</v>
      </c>
      <c r="B66" s="35" t="s">
        <v>69</v>
      </c>
      <c r="C66" s="18"/>
      <c r="D66" s="11">
        <v>21749.792000000001</v>
      </c>
      <c r="E66" s="11">
        <v>0</v>
      </c>
      <c r="F66" s="11">
        <v>70686.824000000008</v>
      </c>
      <c r="G66" s="462">
        <f t="shared" si="0"/>
        <v>-48937.032000000007</v>
      </c>
      <c r="H66" s="252"/>
      <c r="I66" s="193"/>
      <c r="J66" s="257"/>
      <c r="K66" s="257"/>
      <c r="L66" s="257"/>
      <c r="M66" s="257"/>
      <c r="N66" s="257"/>
      <c r="O66" s="257"/>
      <c r="P66" s="257"/>
    </row>
    <row r="67" spans="1:16" s="258" customFormat="1" x14ac:dyDescent="0.25">
      <c r="A67" s="332">
        <v>178</v>
      </c>
      <c r="B67" s="35" t="s">
        <v>70</v>
      </c>
      <c r="C67" s="18"/>
      <c r="D67" s="11">
        <v>97874.064000000013</v>
      </c>
      <c r="E67" s="11">
        <v>0</v>
      </c>
      <c r="F67" s="11">
        <v>128147.05573999998</v>
      </c>
      <c r="G67" s="462">
        <f t="shared" si="0"/>
        <v>-30272.991739999969</v>
      </c>
      <c r="H67" s="252"/>
      <c r="I67" s="193"/>
      <c r="J67" s="257"/>
      <c r="K67" s="257"/>
      <c r="L67" s="257"/>
      <c r="M67" s="257"/>
      <c r="N67" s="257"/>
      <c r="O67" s="257"/>
      <c r="P67" s="257"/>
    </row>
    <row r="68" spans="1:16" s="258" customFormat="1" x14ac:dyDescent="0.25">
      <c r="A68" s="332">
        <v>179</v>
      </c>
      <c r="B68" s="35" t="s">
        <v>71</v>
      </c>
      <c r="C68" s="18"/>
      <c r="D68" s="11">
        <v>877196.29859999986</v>
      </c>
      <c r="E68" s="11">
        <v>0</v>
      </c>
      <c r="F68" s="11">
        <v>10856131.366952002</v>
      </c>
      <c r="G68" s="462">
        <f t="shared" si="0"/>
        <v>-9978935.0683520027</v>
      </c>
      <c r="H68" s="252"/>
      <c r="I68" s="193"/>
      <c r="J68" s="257"/>
      <c r="K68" s="257"/>
      <c r="L68" s="257"/>
      <c r="M68" s="257"/>
      <c r="N68" s="257"/>
      <c r="O68" s="257"/>
      <c r="P68" s="257"/>
    </row>
    <row r="69" spans="1:16" s="258" customFormat="1" x14ac:dyDescent="0.25">
      <c r="A69" s="332">
        <v>181</v>
      </c>
      <c r="B69" s="35" t="s">
        <v>72</v>
      </c>
      <c r="C69" s="18"/>
      <c r="D69" s="11">
        <v>24468.516000000003</v>
      </c>
      <c r="E69" s="11">
        <v>0</v>
      </c>
      <c r="F69" s="11">
        <v>100184.97940000001</v>
      </c>
      <c r="G69" s="462">
        <f t="shared" si="0"/>
        <v>-75716.463400000008</v>
      </c>
      <c r="H69" s="252"/>
      <c r="I69" s="193"/>
      <c r="J69" s="257"/>
      <c r="K69" s="257"/>
      <c r="L69" s="257"/>
      <c r="M69" s="257"/>
      <c r="N69" s="257"/>
      <c r="O69" s="257"/>
      <c r="P69" s="257"/>
    </row>
    <row r="70" spans="1:16" s="258" customFormat="1" x14ac:dyDescent="0.25">
      <c r="A70" s="332">
        <v>182</v>
      </c>
      <c r="B70" s="35" t="s">
        <v>73</v>
      </c>
      <c r="C70" s="18"/>
      <c r="D70" s="11">
        <v>296476.85220000002</v>
      </c>
      <c r="E70" s="11">
        <v>0</v>
      </c>
      <c r="F70" s="11">
        <v>323079.56654000003</v>
      </c>
      <c r="G70" s="462">
        <f t="shared" si="0"/>
        <v>-26602.714340000006</v>
      </c>
      <c r="H70" s="252"/>
      <c r="I70" s="193"/>
      <c r="J70" s="257"/>
      <c r="K70" s="257"/>
      <c r="L70" s="257"/>
      <c r="M70" s="257"/>
      <c r="N70" s="257"/>
      <c r="O70" s="257"/>
      <c r="P70" s="257"/>
    </row>
    <row r="71" spans="1:16" s="258" customFormat="1" x14ac:dyDescent="0.25">
      <c r="A71" s="332">
        <v>186</v>
      </c>
      <c r="B71" s="35" t="s">
        <v>74</v>
      </c>
      <c r="C71" s="18"/>
      <c r="D71" s="11">
        <v>744114.75879999995</v>
      </c>
      <c r="E71" s="11">
        <v>0</v>
      </c>
      <c r="F71" s="11">
        <v>2356755.8053640001</v>
      </c>
      <c r="G71" s="462">
        <f t="shared" si="0"/>
        <v>-1612641.0465640002</v>
      </c>
      <c r="H71" s="252"/>
      <c r="I71" s="257"/>
      <c r="J71" s="257"/>
      <c r="K71" s="257"/>
      <c r="L71" s="257"/>
      <c r="M71" s="257"/>
      <c r="N71" s="257"/>
      <c r="O71" s="257"/>
      <c r="P71" s="257"/>
    </row>
    <row r="72" spans="1:16" s="258" customFormat="1" x14ac:dyDescent="0.25">
      <c r="A72" s="332">
        <v>202</v>
      </c>
      <c r="B72" s="35" t="s">
        <v>75</v>
      </c>
      <c r="C72" s="18"/>
      <c r="D72" s="11">
        <v>966846.22250000015</v>
      </c>
      <c r="E72" s="11">
        <v>0</v>
      </c>
      <c r="F72" s="11">
        <v>3088571.0567879998</v>
      </c>
      <c r="G72" s="462">
        <f t="shared" si="0"/>
        <v>-2121724.8342879997</v>
      </c>
      <c r="H72" s="252"/>
      <c r="I72" s="193"/>
      <c r="J72" s="257"/>
      <c r="K72" s="257"/>
      <c r="L72" s="257"/>
      <c r="M72" s="257"/>
      <c r="N72" s="257"/>
      <c r="O72" s="257"/>
      <c r="P72" s="257"/>
    </row>
    <row r="73" spans="1:16" s="258" customFormat="1" x14ac:dyDescent="0.25">
      <c r="A73" s="332">
        <v>204</v>
      </c>
      <c r="B73" s="35" t="s">
        <v>76</v>
      </c>
      <c r="C73" s="18"/>
      <c r="D73" s="11">
        <v>31333.294100000003</v>
      </c>
      <c r="E73" s="11">
        <v>0</v>
      </c>
      <c r="F73" s="11">
        <v>1134006.9676399999</v>
      </c>
      <c r="G73" s="462">
        <f t="shared" si="0"/>
        <v>-1102673.6735399999</v>
      </c>
      <c r="H73" s="252"/>
      <c r="I73" s="193"/>
      <c r="J73" s="257"/>
      <c r="K73" s="257"/>
      <c r="L73" s="257"/>
      <c r="M73" s="257"/>
      <c r="N73" s="257"/>
      <c r="O73" s="257"/>
      <c r="P73" s="257"/>
    </row>
    <row r="74" spans="1:16" s="258" customFormat="1" x14ac:dyDescent="0.25">
      <c r="A74" s="332">
        <v>205</v>
      </c>
      <c r="B74" s="35" t="s">
        <v>77</v>
      </c>
      <c r="C74" s="18"/>
      <c r="D74" s="11">
        <v>436491.1382000001</v>
      </c>
      <c r="E74" s="11">
        <v>0</v>
      </c>
      <c r="F74" s="11">
        <v>587502.66278000001</v>
      </c>
      <c r="G74" s="462">
        <f t="shared" si="0"/>
        <v>-151011.52457999991</v>
      </c>
      <c r="H74" s="252"/>
      <c r="I74" s="193"/>
      <c r="J74" s="257"/>
      <c r="K74" s="257"/>
      <c r="L74" s="257"/>
      <c r="M74" s="257"/>
      <c r="N74" s="257"/>
      <c r="O74" s="257"/>
      <c r="P74" s="257"/>
    </row>
    <row r="75" spans="1:16" s="258" customFormat="1" x14ac:dyDescent="0.25">
      <c r="A75" s="332">
        <v>208</v>
      </c>
      <c r="B75" s="35" t="s">
        <v>78</v>
      </c>
      <c r="C75" s="18"/>
      <c r="D75" s="11">
        <v>81629.688099999999</v>
      </c>
      <c r="E75" s="11">
        <v>0</v>
      </c>
      <c r="F75" s="11">
        <v>106805.07234000001</v>
      </c>
      <c r="G75" s="462">
        <f t="shared" si="0"/>
        <v>-25175.384240000014</v>
      </c>
      <c r="H75" s="252"/>
      <c r="I75" s="193"/>
      <c r="J75" s="257"/>
      <c r="K75" s="257"/>
      <c r="L75" s="257"/>
      <c r="M75" s="257"/>
      <c r="N75" s="257"/>
      <c r="O75" s="257"/>
      <c r="P75" s="257"/>
    </row>
    <row r="76" spans="1:16" s="258" customFormat="1" x14ac:dyDescent="0.25">
      <c r="A76" s="332">
        <v>211</v>
      </c>
      <c r="B76" s="35" t="s">
        <v>79</v>
      </c>
      <c r="C76" s="18"/>
      <c r="D76" s="11">
        <v>610557.44229999988</v>
      </c>
      <c r="E76" s="11">
        <v>0</v>
      </c>
      <c r="F76" s="11">
        <v>1509809.3893499998</v>
      </c>
      <c r="G76" s="462">
        <f t="shared" ref="G76:G139" si="1">D76+E76-F76</f>
        <v>-899251.94704999996</v>
      </c>
      <c r="H76" s="252"/>
      <c r="I76" s="193"/>
      <c r="J76" s="257"/>
      <c r="K76" s="257"/>
      <c r="L76" s="257"/>
      <c r="M76" s="257"/>
      <c r="N76" s="257"/>
      <c r="O76" s="257"/>
      <c r="P76" s="257"/>
    </row>
    <row r="77" spans="1:16" s="258" customFormat="1" x14ac:dyDescent="0.25">
      <c r="A77" s="332">
        <v>213</v>
      </c>
      <c r="B77" s="35" t="s">
        <v>80</v>
      </c>
      <c r="C77" s="18"/>
      <c r="D77" s="11">
        <v>6796.81</v>
      </c>
      <c r="E77" s="11">
        <v>0</v>
      </c>
      <c r="F77" s="11">
        <v>197189.05172000002</v>
      </c>
      <c r="G77" s="462">
        <f t="shared" si="1"/>
        <v>-190392.24172000002</v>
      </c>
      <c r="H77" s="252"/>
      <c r="I77" s="193"/>
      <c r="J77" s="257"/>
      <c r="K77" s="257"/>
      <c r="L77" s="257"/>
      <c r="M77" s="257"/>
      <c r="N77" s="257"/>
      <c r="O77" s="257"/>
      <c r="P77" s="257"/>
    </row>
    <row r="78" spans="1:16" s="258" customFormat="1" x14ac:dyDescent="0.25">
      <c r="A78" s="332">
        <v>214</v>
      </c>
      <c r="B78" s="35" t="s">
        <v>81</v>
      </c>
      <c r="C78" s="18"/>
      <c r="D78" s="11">
        <v>447501.97040000005</v>
      </c>
      <c r="E78" s="11">
        <v>0</v>
      </c>
      <c r="F78" s="11">
        <v>169920.25</v>
      </c>
      <c r="G78" s="462">
        <f t="shared" si="1"/>
        <v>277581.72040000005</v>
      </c>
      <c r="H78" s="252"/>
      <c r="I78" s="193"/>
      <c r="J78" s="257"/>
      <c r="K78" s="257"/>
      <c r="L78" s="257"/>
      <c r="M78" s="257"/>
      <c r="N78" s="257"/>
      <c r="O78" s="257"/>
      <c r="P78" s="257"/>
    </row>
    <row r="79" spans="1:16" s="258" customFormat="1" x14ac:dyDescent="0.25">
      <c r="A79" s="332">
        <v>216</v>
      </c>
      <c r="B79" s="35" t="s">
        <v>82</v>
      </c>
      <c r="C79" s="18"/>
      <c r="D79" s="11">
        <v>63957.982100000001</v>
      </c>
      <c r="E79" s="11">
        <v>0</v>
      </c>
      <c r="F79" s="11">
        <v>67968.100000000006</v>
      </c>
      <c r="G79" s="462">
        <f t="shared" si="1"/>
        <v>-4010.1179000000047</v>
      </c>
      <c r="H79" s="252"/>
      <c r="I79" s="193"/>
      <c r="J79" s="257"/>
      <c r="K79" s="257"/>
      <c r="L79" s="257"/>
      <c r="M79" s="257"/>
      <c r="N79" s="257"/>
      <c r="O79" s="257"/>
      <c r="P79" s="257"/>
    </row>
    <row r="80" spans="1:16" s="258" customFormat="1" x14ac:dyDescent="0.25">
      <c r="A80" s="332">
        <v>217</v>
      </c>
      <c r="B80" s="35" t="s">
        <v>83</v>
      </c>
      <c r="C80" s="18"/>
      <c r="D80" s="11">
        <v>31265.326000000005</v>
      </c>
      <c r="E80" s="11">
        <v>0</v>
      </c>
      <c r="F80" s="11">
        <v>57297.108300000007</v>
      </c>
      <c r="G80" s="462">
        <f t="shared" si="1"/>
        <v>-26031.782300000003</v>
      </c>
      <c r="H80" s="252"/>
      <c r="I80" s="193"/>
      <c r="J80" s="257"/>
      <c r="K80" s="257"/>
      <c r="L80" s="257"/>
      <c r="M80" s="257"/>
      <c r="N80" s="257"/>
      <c r="O80" s="257"/>
      <c r="P80" s="257"/>
    </row>
    <row r="81" spans="1:16" s="258" customFormat="1" x14ac:dyDescent="0.25">
      <c r="A81" s="332">
        <v>218</v>
      </c>
      <c r="B81" s="35" t="s">
        <v>84</v>
      </c>
      <c r="C81" s="18"/>
      <c r="D81" s="11">
        <v>20390.43</v>
      </c>
      <c r="E81" s="11">
        <v>0</v>
      </c>
      <c r="F81" s="11">
        <v>463542.44200000004</v>
      </c>
      <c r="G81" s="462">
        <f t="shared" si="1"/>
        <v>-443152.01200000005</v>
      </c>
      <c r="H81" s="252"/>
      <c r="I81" s="193"/>
      <c r="J81" s="257"/>
      <c r="K81" s="257"/>
      <c r="L81" s="257"/>
      <c r="M81" s="257"/>
      <c r="N81" s="257"/>
      <c r="O81" s="257"/>
      <c r="P81" s="257"/>
    </row>
    <row r="82" spans="1:16" s="258" customFormat="1" x14ac:dyDescent="0.25">
      <c r="A82" s="332">
        <v>224</v>
      </c>
      <c r="B82" s="35" t="s">
        <v>85</v>
      </c>
      <c r="C82" s="18"/>
      <c r="D82" s="11">
        <v>186436.49830000001</v>
      </c>
      <c r="E82" s="11">
        <v>0</v>
      </c>
      <c r="F82" s="11">
        <v>91784.122239999997</v>
      </c>
      <c r="G82" s="462">
        <f t="shared" si="1"/>
        <v>94652.37606000001</v>
      </c>
      <c r="H82" s="252"/>
      <c r="I82" s="193"/>
      <c r="J82" s="257"/>
      <c r="K82" s="257"/>
      <c r="L82" s="257"/>
      <c r="M82" s="257"/>
      <c r="N82" s="257"/>
      <c r="O82" s="257"/>
      <c r="P82" s="257"/>
    </row>
    <row r="83" spans="1:16" s="258" customFormat="1" x14ac:dyDescent="0.25">
      <c r="A83" s="332">
        <v>226</v>
      </c>
      <c r="B83" s="35" t="s">
        <v>86</v>
      </c>
      <c r="C83" s="18"/>
      <c r="D83" s="11">
        <v>191670.04200000002</v>
      </c>
      <c r="E83" s="11">
        <v>0</v>
      </c>
      <c r="F83" s="11">
        <v>66608.737999999998</v>
      </c>
      <c r="G83" s="462">
        <f t="shared" si="1"/>
        <v>125061.30400000002</v>
      </c>
      <c r="H83" s="252"/>
      <c r="I83" s="193"/>
      <c r="J83" s="257"/>
      <c r="K83" s="257"/>
      <c r="L83" s="257"/>
      <c r="M83" s="257"/>
      <c r="N83" s="257"/>
      <c r="O83" s="257"/>
      <c r="P83" s="257"/>
    </row>
    <row r="84" spans="1:16" s="258" customFormat="1" x14ac:dyDescent="0.25">
      <c r="A84" s="332">
        <v>230</v>
      </c>
      <c r="B84" s="35" t="s">
        <v>87</v>
      </c>
      <c r="C84" s="18"/>
      <c r="D84" s="11">
        <v>44858.945999999996</v>
      </c>
      <c r="E84" s="11">
        <v>0</v>
      </c>
      <c r="F84" s="11">
        <v>17671.706000000002</v>
      </c>
      <c r="G84" s="462">
        <f t="shared" si="1"/>
        <v>27187.239999999994</v>
      </c>
      <c r="H84" s="252"/>
      <c r="I84" s="193"/>
      <c r="J84" s="257"/>
      <c r="K84" s="257"/>
      <c r="L84" s="257"/>
      <c r="M84" s="257"/>
      <c r="N84" s="257"/>
      <c r="O84" s="257"/>
      <c r="P84" s="257"/>
    </row>
    <row r="85" spans="1:16" s="258" customFormat="1" x14ac:dyDescent="0.25">
      <c r="A85" s="332">
        <v>231</v>
      </c>
      <c r="B85" s="35" t="s">
        <v>88</v>
      </c>
      <c r="C85" s="18"/>
      <c r="D85" s="11">
        <v>47577.670000000006</v>
      </c>
      <c r="E85" s="11">
        <v>0</v>
      </c>
      <c r="F85" s="11">
        <v>339840.50000000006</v>
      </c>
      <c r="G85" s="462">
        <f t="shared" si="1"/>
        <v>-292262.83000000007</v>
      </c>
      <c r="H85" s="252"/>
      <c r="I85" s="193"/>
      <c r="J85" s="257"/>
      <c r="K85" s="257"/>
      <c r="L85" s="257"/>
      <c r="M85" s="257"/>
      <c r="N85" s="257"/>
      <c r="O85" s="257"/>
      <c r="P85" s="257"/>
    </row>
    <row r="86" spans="1:16" s="258" customFormat="1" x14ac:dyDescent="0.25">
      <c r="A86" s="332">
        <v>232</v>
      </c>
      <c r="B86" s="35" t="s">
        <v>89</v>
      </c>
      <c r="C86" s="18"/>
      <c r="D86" s="11">
        <v>208118.32220000002</v>
      </c>
      <c r="E86" s="11">
        <v>0</v>
      </c>
      <c r="F86" s="11">
        <v>281591.83830000006</v>
      </c>
      <c r="G86" s="462">
        <f t="shared" si="1"/>
        <v>-73473.516100000037</v>
      </c>
      <c r="H86" s="252"/>
      <c r="I86" s="193"/>
      <c r="J86" s="257"/>
      <c r="K86" s="257"/>
      <c r="L86" s="257"/>
      <c r="M86" s="257"/>
      <c r="N86" s="257"/>
      <c r="O86" s="257"/>
      <c r="P86" s="257"/>
    </row>
    <row r="87" spans="1:16" s="258" customFormat="1" x14ac:dyDescent="0.25">
      <c r="A87" s="332">
        <v>233</v>
      </c>
      <c r="B87" s="35" t="s">
        <v>90</v>
      </c>
      <c r="C87" s="18"/>
      <c r="D87" s="11">
        <v>444511.37400000007</v>
      </c>
      <c r="E87" s="11">
        <v>0</v>
      </c>
      <c r="F87" s="11">
        <v>96514.70199999999</v>
      </c>
      <c r="G87" s="462">
        <f t="shared" si="1"/>
        <v>347996.67200000008</v>
      </c>
      <c r="H87" s="252"/>
      <c r="I87" s="193"/>
      <c r="J87" s="257"/>
      <c r="K87" s="257"/>
      <c r="L87" s="257"/>
      <c r="M87" s="257"/>
      <c r="N87" s="257"/>
      <c r="O87" s="257"/>
      <c r="P87" s="257"/>
    </row>
    <row r="88" spans="1:16" s="258" customFormat="1" x14ac:dyDescent="0.25">
      <c r="A88" s="332">
        <v>235</v>
      </c>
      <c r="B88" s="35" t="s">
        <v>91</v>
      </c>
      <c r="C88" s="18"/>
      <c r="D88" s="11">
        <v>3681152.2960000001</v>
      </c>
      <c r="E88" s="11">
        <v>0</v>
      </c>
      <c r="F88" s="11">
        <v>1179972.4343079999</v>
      </c>
      <c r="G88" s="462">
        <f t="shared" si="1"/>
        <v>2501179.8616920002</v>
      </c>
      <c r="H88" s="323"/>
      <c r="I88" s="257"/>
      <c r="J88" s="257"/>
      <c r="K88" s="257"/>
      <c r="L88" s="257"/>
      <c r="M88" s="257"/>
      <c r="N88" s="257"/>
      <c r="O88" s="257"/>
      <c r="P88" s="257"/>
    </row>
    <row r="89" spans="1:16" s="258" customFormat="1" x14ac:dyDescent="0.25">
      <c r="A89" s="332">
        <v>236</v>
      </c>
      <c r="B89" s="35" t="s">
        <v>92</v>
      </c>
      <c r="C89" s="18"/>
      <c r="D89" s="11">
        <v>205331.63009999998</v>
      </c>
      <c r="E89" s="11">
        <v>0</v>
      </c>
      <c r="F89" s="11">
        <v>74832.878099999987</v>
      </c>
      <c r="G89" s="462">
        <f t="shared" si="1"/>
        <v>130498.75199999999</v>
      </c>
      <c r="H89" s="252"/>
      <c r="I89" s="193"/>
      <c r="J89" s="257"/>
      <c r="K89" s="257"/>
      <c r="L89" s="257"/>
      <c r="M89" s="257"/>
      <c r="N89" s="257"/>
      <c r="O89" s="257"/>
      <c r="P89" s="257"/>
    </row>
    <row r="90" spans="1:16" s="258" customFormat="1" x14ac:dyDescent="0.25">
      <c r="A90" s="332">
        <v>239</v>
      </c>
      <c r="B90" s="35" t="s">
        <v>93</v>
      </c>
      <c r="C90" s="18"/>
      <c r="D90" s="11">
        <v>77551.602100000004</v>
      </c>
      <c r="E90" s="11">
        <v>0</v>
      </c>
      <c r="F90" s="11">
        <v>17263.897400000002</v>
      </c>
      <c r="G90" s="462">
        <f t="shared" si="1"/>
        <v>60287.704700000002</v>
      </c>
      <c r="H90" s="252"/>
      <c r="I90" s="193"/>
      <c r="J90" s="257"/>
      <c r="K90" s="257"/>
      <c r="L90" s="257"/>
      <c r="M90" s="257"/>
      <c r="N90" s="257"/>
      <c r="O90" s="257"/>
      <c r="P90" s="257"/>
    </row>
    <row r="91" spans="1:16" s="258" customFormat="1" x14ac:dyDescent="0.25">
      <c r="A91" s="332">
        <v>240</v>
      </c>
      <c r="B91" s="35" t="s">
        <v>94</v>
      </c>
      <c r="C91" s="18"/>
      <c r="D91" s="11">
        <v>145587.67019999999</v>
      </c>
      <c r="E91" s="11">
        <v>0</v>
      </c>
      <c r="F91" s="11">
        <v>264477.47071999998</v>
      </c>
      <c r="G91" s="462">
        <f t="shared" si="1"/>
        <v>-118889.80051999999</v>
      </c>
      <c r="H91" s="252"/>
      <c r="I91" s="193"/>
      <c r="J91" s="257"/>
      <c r="K91" s="257"/>
      <c r="L91" s="257"/>
      <c r="M91" s="257"/>
      <c r="N91" s="257"/>
      <c r="O91" s="257"/>
      <c r="P91" s="257"/>
    </row>
    <row r="92" spans="1:16" s="258" customFormat="1" x14ac:dyDescent="0.25">
      <c r="A92" s="332">
        <v>241</v>
      </c>
      <c r="B92" s="35" t="s">
        <v>95</v>
      </c>
      <c r="C92" s="18"/>
      <c r="D92" s="11">
        <v>207982.38600000003</v>
      </c>
      <c r="E92" s="11">
        <v>0</v>
      </c>
      <c r="F92" s="11">
        <v>321516.30024000007</v>
      </c>
      <c r="G92" s="462">
        <f t="shared" si="1"/>
        <v>-113533.91424000004</v>
      </c>
      <c r="H92" s="252"/>
      <c r="I92" s="193"/>
      <c r="J92" s="257"/>
      <c r="K92" s="257"/>
      <c r="L92" s="257"/>
      <c r="M92" s="257"/>
      <c r="N92" s="257"/>
      <c r="O92" s="257"/>
      <c r="P92" s="257"/>
    </row>
    <row r="93" spans="1:16" s="258" customFormat="1" x14ac:dyDescent="0.25">
      <c r="A93" s="332">
        <v>244</v>
      </c>
      <c r="B93" s="35" t="s">
        <v>96</v>
      </c>
      <c r="C93" s="18"/>
      <c r="D93" s="11">
        <v>284310.56229999999</v>
      </c>
      <c r="E93" s="11">
        <v>0</v>
      </c>
      <c r="F93" s="11">
        <v>430972.12848000001</v>
      </c>
      <c r="G93" s="462">
        <f t="shared" si="1"/>
        <v>-146661.56618000002</v>
      </c>
      <c r="H93" s="252"/>
      <c r="I93" s="193"/>
      <c r="J93" s="257"/>
      <c r="K93" s="257"/>
      <c r="L93" s="257"/>
      <c r="M93" s="257"/>
      <c r="N93" s="257"/>
      <c r="O93" s="257"/>
      <c r="P93" s="257"/>
    </row>
    <row r="94" spans="1:16" s="258" customFormat="1" x14ac:dyDescent="0.25">
      <c r="A94" s="332">
        <v>245</v>
      </c>
      <c r="B94" s="35" t="s">
        <v>97</v>
      </c>
      <c r="C94" s="18"/>
      <c r="D94" s="11">
        <v>409439.83440000011</v>
      </c>
      <c r="E94" s="11">
        <v>0</v>
      </c>
      <c r="F94" s="11">
        <v>1550529.0780599997</v>
      </c>
      <c r="G94" s="462">
        <f t="shared" si="1"/>
        <v>-1141089.2436599997</v>
      </c>
      <c r="H94" s="252"/>
      <c r="I94" s="193"/>
      <c r="J94" s="257"/>
      <c r="K94" s="257"/>
      <c r="L94" s="257"/>
      <c r="M94" s="257"/>
      <c r="N94" s="257"/>
      <c r="O94" s="257"/>
      <c r="P94" s="257"/>
    </row>
    <row r="95" spans="1:16" s="258" customFormat="1" x14ac:dyDescent="0.25">
      <c r="A95" s="332">
        <v>249</v>
      </c>
      <c r="B95" s="35" t="s">
        <v>98</v>
      </c>
      <c r="C95" s="18"/>
      <c r="D95" s="11">
        <v>165842.16399999999</v>
      </c>
      <c r="E95" s="11">
        <v>0</v>
      </c>
      <c r="F95" s="11">
        <v>96582.670100000018</v>
      </c>
      <c r="G95" s="462">
        <f t="shared" si="1"/>
        <v>69259.493899999972</v>
      </c>
      <c r="H95" s="252"/>
      <c r="I95" s="193"/>
      <c r="J95" s="257"/>
      <c r="K95" s="257"/>
      <c r="L95" s="257"/>
      <c r="M95" s="257"/>
      <c r="N95" s="257"/>
      <c r="O95" s="257"/>
      <c r="P95" s="257"/>
    </row>
    <row r="96" spans="1:16" s="258" customFormat="1" x14ac:dyDescent="0.25">
      <c r="A96" s="332">
        <v>250</v>
      </c>
      <c r="B96" s="35" t="s">
        <v>99</v>
      </c>
      <c r="C96" s="18"/>
      <c r="D96" s="11">
        <v>38062.135999999999</v>
      </c>
      <c r="E96" s="11">
        <v>0</v>
      </c>
      <c r="F96" s="11">
        <v>28546.602000000003</v>
      </c>
      <c r="G96" s="462">
        <f t="shared" si="1"/>
        <v>9515.533999999996</v>
      </c>
      <c r="H96" s="252"/>
      <c r="I96" s="193"/>
      <c r="J96" s="257"/>
      <c r="K96" s="257"/>
      <c r="L96" s="257"/>
      <c r="M96" s="257"/>
      <c r="N96" s="257"/>
      <c r="O96" s="257"/>
      <c r="P96" s="257"/>
    </row>
    <row r="97" spans="1:16" s="258" customFormat="1" x14ac:dyDescent="0.25">
      <c r="A97" s="332">
        <v>256</v>
      </c>
      <c r="B97" s="35" t="s">
        <v>100</v>
      </c>
      <c r="C97" s="18"/>
      <c r="D97" s="11">
        <v>103379.48010000002</v>
      </c>
      <c r="E97" s="11">
        <v>0</v>
      </c>
      <c r="F97" s="11">
        <v>10874.896000000001</v>
      </c>
      <c r="G97" s="462">
        <f t="shared" si="1"/>
        <v>92504.584100000007</v>
      </c>
      <c r="H97" s="252"/>
      <c r="I97" s="193"/>
      <c r="J97" s="257"/>
      <c r="K97" s="257"/>
      <c r="L97" s="257"/>
      <c r="M97" s="257"/>
      <c r="N97" s="257"/>
      <c r="O97" s="257"/>
      <c r="P97" s="257"/>
    </row>
    <row r="98" spans="1:16" s="258" customFormat="1" x14ac:dyDescent="0.25">
      <c r="A98" s="332">
        <v>257</v>
      </c>
      <c r="B98" s="35" t="s">
        <v>101</v>
      </c>
      <c r="C98" s="18"/>
      <c r="D98" s="11">
        <v>705712.78229999996</v>
      </c>
      <c r="E98" s="11">
        <v>0</v>
      </c>
      <c r="F98" s="11">
        <v>1383645.6427679998</v>
      </c>
      <c r="G98" s="462">
        <f t="shared" si="1"/>
        <v>-677932.86046799982</v>
      </c>
      <c r="H98" s="323"/>
      <c r="I98" s="257"/>
      <c r="J98" s="257"/>
      <c r="K98" s="257"/>
      <c r="L98" s="257"/>
      <c r="M98" s="257"/>
      <c r="N98" s="257"/>
      <c r="O98" s="257"/>
      <c r="P98" s="257"/>
    </row>
    <row r="99" spans="1:16" s="258" customFormat="1" x14ac:dyDescent="0.25">
      <c r="A99" s="332">
        <v>260</v>
      </c>
      <c r="B99" s="35" t="s">
        <v>102</v>
      </c>
      <c r="C99" s="18"/>
      <c r="D99" s="11">
        <v>118468.3983</v>
      </c>
      <c r="E99" s="11">
        <v>0</v>
      </c>
      <c r="F99" s="11">
        <v>81561.72</v>
      </c>
      <c r="G99" s="462">
        <f t="shared" si="1"/>
        <v>36906.6783</v>
      </c>
      <c r="H99" s="252"/>
      <c r="I99" s="193"/>
      <c r="J99" s="257"/>
      <c r="K99" s="257"/>
      <c r="L99" s="257"/>
      <c r="M99" s="257"/>
      <c r="N99" s="257"/>
      <c r="O99" s="257"/>
      <c r="P99" s="257"/>
    </row>
    <row r="100" spans="1:16" s="258" customFormat="1" x14ac:dyDescent="0.25">
      <c r="A100" s="332">
        <v>261</v>
      </c>
      <c r="B100" s="35" t="s">
        <v>103</v>
      </c>
      <c r="C100" s="18"/>
      <c r="D100" s="11">
        <v>137363.5301</v>
      </c>
      <c r="E100" s="11">
        <v>0</v>
      </c>
      <c r="F100" s="11">
        <v>127847.99610000002</v>
      </c>
      <c r="G100" s="462">
        <f t="shared" si="1"/>
        <v>9515.5339999999851</v>
      </c>
      <c r="H100" s="252"/>
      <c r="I100" s="193"/>
      <c r="J100" s="257"/>
      <c r="K100" s="257"/>
      <c r="L100" s="257"/>
      <c r="M100" s="257"/>
      <c r="N100" s="257"/>
      <c r="O100" s="257"/>
      <c r="P100" s="257"/>
    </row>
    <row r="101" spans="1:16" s="258" customFormat="1" x14ac:dyDescent="0.25">
      <c r="A101" s="332">
        <v>263</v>
      </c>
      <c r="B101" s="35" t="s">
        <v>104</v>
      </c>
      <c r="C101" s="18"/>
      <c r="D101" s="11">
        <v>293826.09630000003</v>
      </c>
      <c r="E101" s="11">
        <v>0</v>
      </c>
      <c r="F101" s="11">
        <v>145465.32762</v>
      </c>
      <c r="G101" s="462">
        <f t="shared" si="1"/>
        <v>148360.76868000004</v>
      </c>
      <c r="H101" s="252"/>
      <c r="I101" s="193"/>
      <c r="J101" s="257"/>
      <c r="K101" s="257"/>
      <c r="L101" s="257"/>
      <c r="M101" s="257"/>
      <c r="N101" s="257"/>
      <c r="O101" s="257"/>
      <c r="P101" s="257"/>
    </row>
    <row r="102" spans="1:16" s="258" customFormat="1" x14ac:dyDescent="0.25">
      <c r="A102" s="332">
        <v>265</v>
      </c>
      <c r="B102" s="35" t="s">
        <v>105</v>
      </c>
      <c r="C102" s="18"/>
      <c r="D102" s="11">
        <v>17671.706000000002</v>
      </c>
      <c r="E102" s="11">
        <v>0</v>
      </c>
      <c r="F102" s="11">
        <v>53083.0861</v>
      </c>
      <c r="G102" s="462">
        <f t="shared" si="1"/>
        <v>-35411.380099999995</v>
      </c>
      <c r="H102" s="252"/>
      <c r="I102" s="193"/>
      <c r="J102" s="257"/>
      <c r="K102" s="257"/>
      <c r="L102" s="257"/>
      <c r="M102" s="257"/>
      <c r="N102" s="257"/>
      <c r="O102" s="257"/>
      <c r="P102" s="257"/>
    </row>
    <row r="103" spans="1:16" s="258" customFormat="1" x14ac:dyDescent="0.25">
      <c r="A103" s="332">
        <v>271</v>
      </c>
      <c r="B103" s="35" t="s">
        <v>106</v>
      </c>
      <c r="C103" s="18"/>
      <c r="D103" s="11">
        <v>352278.66229999997</v>
      </c>
      <c r="E103" s="11">
        <v>0</v>
      </c>
      <c r="F103" s="11">
        <v>150943.55648</v>
      </c>
      <c r="G103" s="462">
        <f t="shared" si="1"/>
        <v>201335.10581999997</v>
      </c>
      <c r="H103" s="252"/>
      <c r="I103" s="193"/>
      <c r="J103" s="257"/>
      <c r="K103" s="257"/>
      <c r="L103" s="257"/>
      <c r="M103" s="257"/>
      <c r="N103" s="257"/>
      <c r="O103" s="257"/>
      <c r="P103" s="257"/>
    </row>
    <row r="104" spans="1:16" s="258" customFormat="1" x14ac:dyDescent="0.25">
      <c r="A104" s="332">
        <v>272</v>
      </c>
      <c r="B104" s="35" t="s">
        <v>107</v>
      </c>
      <c r="C104" s="18"/>
      <c r="D104" s="11">
        <v>477747.77490000008</v>
      </c>
      <c r="E104" s="11">
        <v>0</v>
      </c>
      <c r="F104" s="11">
        <v>567764.72653999995</v>
      </c>
      <c r="G104" s="462">
        <f t="shared" si="1"/>
        <v>-90016.951639999868</v>
      </c>
      <c r="H104" s="252"/>
      <c r="I104" s="193"/>
      <c r="J104" s="257"/>
      <c r="K104" s="257"/>
      <c r="L104" s="257"/>
      <c r="M104" s="257"/>
      <c r="N104" s="257"/>
      <c r="O104" s="257"/>
      <c r="P104" s="257"/>
    </row>
    <row r="105" spans="1:16" s="258" customFormat="1" x14ac:dyDescent="0.25">
      <c r="A105" s="332">
        <v>273</v>
      </c>
      <c r="B105" s="35" t="s">
        <v>108</v>
      </c>
      <c r="C105" s="18"/>
      <c r="D105" s="11">
        <v>174066.30410000001</v>
      </c>
      <c r="E105" s="11">
        <v>0</v>
      </c>
      <c r="F105" s="11">
        <v>21749.792000000001</v>
      </c>
      <c r="G105" s="462">
        <f t="shared" si="1"/>
        <v>152316.51209999999</v>
      </c>
      <c r="H105" s="252"/>
      <c r="I105" s="193"/>
      <c r="J105" s="257"/>
      <c r="K105" s="257"/>
      <c r="L105" s="257"/>
      <c r="M105" s="257"/>
      <c r="N105" s="257"/>
      <c r="O105" s="257"/>
      <c r="P105" s="257"/>
    </row>
    <row r="106" spans="1:16" s="258" customFormat="1" x14ac:dyDescent="0.25">
      <c r="A106" s="332">
        <v>275</v>
      </c>
      <c r="B106" s="35" t="s">
        <v>109</v>
      </c>
      <c r="C106" s="18"/>
      <c r="D106" s="11">
        <v>59879.896100000005</v>
      </c>
      <c r="E106" s="11">
        <v>0</v>
      </c>
      <c r="F106" s="11">
        <v>30857.517400000004</v>
      </c>
      <c r="G106" s="462">
        <f t="shared" si="1"/>
        <v>29022.378700000001</v>
      </c>
      <c r="H106" s="252"/>
      <c r="I106" s="193"/>
      <c r="J106" s="257"/>
      <c r="K106" s="257"/>
      <c r="L106" s="257"/>
      <c r="M106" s="257"/>
      <c r="N106" s="257"/>
      <c r="O106" s="257"/>
      <c r="P106" s="257"/>
    </row>
    <row r="107" spans="1:16" s="258" customFormat="1" x14ac:dyDescent="0.25">
      <c r="A107" s="332">
        <v>276</v>
      </c>
      <c r="B107" s="35" t="s">
        <v>110</v>
      </c>
      <c r="C107" s="18"/>
      <c r="D107" s="11">
        <v>438394.24500000005</v>
      </c>
      <c r="E107" s="11">
        <v>0</v>
      </c>
      <c r="F107" s="11">
        <v>400877.213162</v>
      </c>
      <c r="G107" s="462">
        <f t="shared" si="1"/>
        <v>37517.031838000054</v>
      </c>
      <c r="H107" s="252"/>
      <c r="I107" s="193"/>
      <c r="J107" s="257"/>
      <c r="K107" s="257"/>
      <c r="L107" s="257"/>
      <c r="M107" s="257"/>
      <c r="N107" s="257"/>
      <c r="O107" s="257"/>
      <c r="P107" s="257"/>
    </row>
    <row r="108" spans="1:16" s="258" customFormat="1" x14ac:dyDescent="0.25">
      <c r="A108" s="332">
        <v>280</v>
      </c>
      <c r="B108" s="35" t="s">
        <v>111</v>
      </c>
      <c r="C108" s="18"/>
      <c r="D108" s="11">
        <v>0</v>
      </c>
      <c r="E108" s="11">
        <v>0</v>
      </c>
      <c r="F108" s="11">
        <v>615790.98600000003</v>
      </c>
      <c r="G108" s="462">
        <f t="shared" si="1"/>
        <v>-615790.98600000003</v>
      </c>
      <c r="H108" s="252"/>
      <c r="I108" s="193"/>
      <c r="J108" s="257"/>
      <c r="K108" s="257"/>
      <c r="L108" s="257"/>
      <c r="M108" s="257"/>
      <c r="N108" s="257"/>
      <c r="O108" s="257"/>
      <c r="P108" s="257"/>
    </row>
    <row r="109" spans="1:16" s="258" customFormat="1" x14ac:dyDescent="0.25">
      <c r="A109" s="332">
        <v>284</v>
      </c>
      <c r="B109" s="35" t="s">
        <v>112</v>
      </c>
      <c r="C109" s="18"/>
      <c r="D109" s="11">
        <v>961136.90209999995</v>
      </c>
      <c r="E109" s="11">
        <v>0</v>
      </c>
      <c r="F109" s="11">
        <v>42915.058340000003</v>
      </c>
      <c r="G109" s="462">
        <f t="shared" si="1"/>
        <v>918221.84375999996</v>
      </c>
      <c r="H109" s="252"/>
      <c r="I109" s="193"/>
      <c r="J109" s="257"/>
      <c r="K109" s="257"/>
      <c r="L109" s="257"/>
      <c r="M109" s="257"/>
      <c r="N109" s="257"/>
      <c r="O109" s="257"/>
      <c r="P109" s="257"/>
    </row>
    <row r="110" spans="1:16" s="258" customFormat="1" x14ac:dyDescent="0.25">
      <c r="A110" s="332">
        <v>285</v>
      </c>
      <c r="B110" s="35" t="s">
        <v>113</v>
      </c>
      <c r="C110" s="18"/>
      <c r="D110" s="11">
        <v>374028.45430000004</v>
      </c>
      <c r="E110" s="11">
        <v>0</v>
      </c>
      <c r="F110" s="11">
        <v>1155755.4002780002</v>
      </c>
      <c r="G110" s="462">
        <f t="shared" si="1"/>
        <v>-781726.94597800006</v>
      </c>
      <c r="H110" s="252"/>
      <c r="I110" s="193"/>
      <c r="J110" s="257"/>
      <c r="K110" s="257"/>
      <c r="L110" s="257"/>
      <c r="M110" s="257"/>
      <c r="N110" s="257"/>
      <c r="O110" s="257"/>
      <c r="P110" s="257"/>
    </row>
    <row r="111" spans="1:16" s="258" customFormat="1" x14ac:dyDescent="0.25">
      <c r="A111" s="332">
        <v>286</v>
      </c>
      <c r="B111" s="35" t="s">
        <v>114</v>
      </c>
      <c r="C111" s="18"/>
      <c r="D111" s="11">
        <v>1268692.5546000001</v>
      </c>
      <c r="E111" s="11">
        <v>0</v>
      </c>
      <c r="F111" s="11">
        <v>1103865.8340139999</v>
      </c>
      <c r="G111" s="462">
        <f t="shared" si="1"/>
        <v>164826.72058600024</v>
      </c>
      <c r="H111" s="252"/>
      <c r="I111" s="193"/>
      <c r="J111" s="257"/>
      <c r="K111" s="257"/>
      <c r="L111" s="257"/>
      <c r="M111" s="257"/>
      <c r="N111" s="257"/>
      <c r="O111" s="257"/>
      <c r="P111" s="257"/>
    </row>
    <row r="112" spans="1:16" s="258" customFormat="1" x14ac:dyDescent="0.25">
      <c r="A112" s="332">
        <v>287</v>
      </c>
      <c r="B112" s="35" t="s">
        <v>115</v>
      </c>
      <c r="C112" s="18"/>
      <c r="D112" s="11">
        <v>890653.9824000001</v>
      </c>
      <c r="E112" s="11">
        <v>0</v>
      </c>
      <c r="F112" s="11">
        <v>93795.978000000003</v>
      </c>
      <c r="G112" s="462">
        <f t="shared" si="1"/>
        <v>796858.00440000009</v>
      </c>
      <c r="H112" s="252"/>
      <c r="I112" s="193"/>
      <c r="J112" s="257"/>
      <c r="K112" s="257"/>
      <c r="L112" s="257"/>
      <c r="M112" s="257"/>
      <c r="N112" s="257"/>
      <c r="O112" s="257"/>
      <c r="P112" s="257"/>
    </row>
    <row r="113" spans="1:20" s="258" customFormat="1" x14ac:dyDescent="0.25">
      <c r="A113" s="332">
        <v>288</v>
      </c>
      <c r="B113" s="35" t="s">
        <v>116</v>
      </c>
      <c r="C113" s="18"/>
      <c r="D113" s="11">
        <v>73405.547999999995</v>
      </c>
      <c r="E113" s="11">
        <v>0</v>
      </c>
      <c r="F113" s="11">
        <v>496574.93859999999</v>
      </c>
      <c r="G113" s="462">
        <f t="shared" si="1"/>
        <v>-423169.39059999998</v>
      </c>
      <c r="H113" s="252"/>
      <c r="I113" s="193"/>
      <c r="J113" s="257"/>
      <c r="K113" s="257"/>
      <c r="L113" s="257"/>
      <c r="M113" s="257"/>
      <c r="N113" s="257"/>
      <c r="O113" s="257"/>
      <c r="P113" s="257"/>
    </row>
    <row r="114" spans="1:20" s="258" customFormat="1" x14ac:dyDescent="0.25">
      <c r="A114" s="332">
        <v>290</v>
      </c>
      <c r="B114" s="35" t="s">
        <v>117</v>
      </c>
      <c r="C114" s="18"/>
      <c r="D114" s="11">
        <v>42140.222000000002</v>
      </c>
      <c r="E114" s="11">
        <v>0</v>
      </c>
      <c r="F114" s="11">
        <v>91077.254000000001</v>
      </c>
      <c r="G114" s="462">
        <f t="shared" si="1"/>
        <v>-48937.031999999999</v>
      </c>
      <c r="H114" s="252"/>
      <c r="I114" s="193"/>
      <c r="J114" s="257"/>
      <c r="K114" s="257"/>
      <c r="L114" s="257"/>
      <c r="M114" s="257"/>
      <c r="N114" s="257"/>
      <c r="O114" s="257"/>
      <c r="P114" s="257"/>
    </row>
    <row r="115" spans="1:20" s="258" customFormat="1" x14ac:dyDescent="0.25">
      <c r="A115" s="332">
        <v>291</v>
      </c>
      <c r="B115" s="35" t="s">
        <v>118</v>
      </c>
      <c r="C115" s="18"/>
      <c r="D115" s="11">
        <v>21749.792000000001</v>
      </c>
      <c r="E115" s="11">
        <v>0</v>
      </c>
      <c r="F115" s="11">
        <v>17671.706000000002</v>
      </c>
      <c r="G115" s="462">
        <f t="shared" si="1"/>
        <v>4078.0859999999993</v>
      </c>
      <c r="H115" s="252"/>
      <c r="I115" s="193"/>
      <c r="J115" s="257"/>
      <c r="K115" s="257"/>
      <c r="L115" s="257"/>
      <c r="M115" s="257"/>
      <c r="N115" s="257"/>
      <c r="O115" s="257"/>
      <c r="P115" s="257"/>
    </row>
    <row r="116" spans="1:20" s="258" customFormat="1" x14ac:dyDescent="0.25">
      <c r="A116" s="332">
        <v>297</v>
      </c>
      <c r="B116" s="35" t="s">
        <v>119</v>
      </c>
      <c r="C116" s="18"/>
      <c r="D116" s="11">
        <v>1223901.5766999999</v>
      </c>
      <c r="E116" s="11">
        <v>0</v>
      </c>
      <c r="F116" s="11">
        <v>3662489.6151020005</v>
      </c>
      <c r="G116" s="462">
        <f t="shared" si="1"/>
        <v>-2438588.0384020004</v>
      </c>
      <c r="H116" s="252"/>
      <c r="I116" s="193"/>
      <c r="J116" s="257"/>
      <c r="K116" s="257"/>
      <c r="L116" s="257"/>
      <c r="M116" s="257"/>
      <c r="N116" s="257"/>
      <c r="O116" s="257"/>
      <c r="P116" s="257"/>
    </row>
    <row r="117" spans="1:20" s="258" customFormat="1" x14ac:dyDescent="0.25">
      <c r="A117" s="332">
        <v>300</v>
      </c>
      <c r="B117" s="35" t="s">
        <v>120</v>
      </c>
      <c r="C117" s="18"/>
      <c r="D117" s="11">
        <v>295117.49020000006</v>
      </c>
      <c r="E117" s="11">
        <v>0</v>
      </c>
      <c r="F117" s="11">
        <v>24468.516000000003</v>
      </c>
      <c r="G117" s="462">
        <f t="shared" si="1"/>
        <v>270648.97420000006</v>
      </c>
      <c r="H117" s="252"/>
      <c r="I117" s="193"/>
      <c r="J117" s="257"/>
      <c r="K117" s="257"/>
      <c r="L117" s="257"/>
      <c r="M117" s="257"/>
      <c r="N117" s="257"/>
      <c r="O117" s="257"/>
      <c r="P117" s="257"/>
    </row>
    <row r="118" spans="1:20" s="258" customFormat="1" x14ac:dyDescent="0.25">
      <c r="A118" s="327">
        <v>301</v>
      </c>
      <c r="B118" s="35" t="s">
        <v>121</v>
      </c>
      <c r="C118" s="41"/>
      <c r="D118" s="11">
        <v>569708.61420000019</v>
      </c>
      <c r="E118" s="11">
        <v>0</v>
      </c>
      <c r="F118" s="11">
        <v>153879.77840000001</v>
      </c>
      <c r="G118" s="462">
        <f t="shared" si="1"/>
        <v>415828.83580000018</v>
      </c>
      <c r="H118" s="252"/>
      <c r="I118" s="193"/>
      <c r="J118" s="257"/>
      <c r="K118" s="257"/>
      <c r="L118" s="257"/>
      <c r="M118" s="257"/>
      <c r="N118" s="257"/>
      <c r="O118" s="257"/>
      <c r="P118" s="257"/>
    </row>
    <row r="119" spans="1:20" s="258" customFormat="1" x14ac:dyDescent="0.25">
      <c r="A119" s="332">
        <v>304</v>
      </c>
      <c r="B119" s="35" t="s">
        <v>122</v>
      </c>
      <c r="C119" s="18"/>
      <c r="D119" s="11">
        <v>0</v>
      </c>
      <c r="E119" s="11">
        <v>0</v>
      </c>
      <c r="F119" s="11">
        <v>184873.23200000002</v>
      </c>
      <c r="G119" s="462">
        <f t="shared" si="1"/>
        <v>-184873.23200000002</v>
      </c>
      <c r="H119" s="252"/>
      <c r="I119" s="193"/>
      <c r="J119" s="257"/>
      <c r="K119" s="257"/>
      <c r="L119" s="257"/>
      <c r="M119" s="257"/>
      <c r="N119" s="257"/>
      <c r="O119" s="257"/>
      <c r="P119" s="257"/>
    </row>
    <row r="120" spans="1:20" s="258" customFormat="1" x14ac:dyDescent="0.25">
      <c r="A120" s="332">
        <v>305</v>
      </c>
      <c r="B120" s="35" t="s">
        <v>123</v>
      </c>
      <c r="C120" s="18"/>
      <c r="D120" s="11">
        <v>108748.96</v>
      </c>
      <c r="E120" s="11">
        <v>0</v>
      </c>
      <c r="F120" s="11">
        <v>161247.52043999999</v>
      </c>
      <c r="G120" s="462">
        <f t="shared" si="1"/>
        <v>-52498.560439999987</v>
      </c>
      <c r="H120" s="252"/>
      <c r="I120" s="193"/>
      <c r="J120" s="257"/>
      <c r="K120" s="257"/>
      <c r="L120" s="257"/>
      <c r="M120" s="257"/>
      <c r="N120" s="257"/>
      <c r="O120" s="257"/>
      <c r="P120" s="257"/>
    </row>
    <row r="121" spans="1:20" s="258" customFormat="1" x14ac:dyDescent="0.25">
      <c r="A121" s="332">
        <v>309</v>
      </c>
      <c r="B121" s="35" t="s">
        <v>124</v>
      </c>
      <c r="C121" s="18"/>
      <c r="D121" s="11">
        <v>111603.6202</v>
      </c>
      <c r="E121" s="11">
        <v>0</v>
      </c>
      <c r="F121" s="11">
        <v>139728.81997999997</v>
      </c>
      <c r="G121" s="462">
        <f t="shared" si="1"/>
        <v>-28125.199779999966</v>
      </c>
      <c r="H121" s="252"/>
      <c r="I121" s="193"/>
      <c r="J121" s="257"/>
      <c r="K121" s="257"/>
      <c r="L121" s="257"/>
      <c r="M121" s="257"/>
      <c r="N121" s="257"/>
      <c r="O121" s="257"/>
      <c r="P121" s="257"/>
    </row>
    <row r="122" spans="1:20" s="258" customFormat="1" x14ac:dyDescent="0.25">
      <c r="A122" s="332">
        <v>312</v>
      </c>
      <c r="B122" s="35" t="s">
        <v>125</v>
      </c>
      <c r="C122" s="18"/>
      <c r="D122" s="11">
        <v>77687.5383</v>
      </c>
      <c r="E122" s="11">
        <v>0</v>
      </c>
      <c r="F122" s="11">
        <v>6796.81</v>
      </c>
      <c r="G122" s="462">
        <f t="shared" si="1"/>
        <v>70890.728300000002</v>
      </c>
      <c r="H122" s="252"/>
      <c r="I122" s="193"/>
      <c r="J122" s="257"/>
      <c r="K122" s="257"/>
      <c r="L122" s="257"/>
      <c r="M122" s="257"/>
      <c r="N122" s="257"/>
      <c r="O122" s="257"/>
      <c r="P122" s="257"/>
    </row>
    <row r="123" spans="1:20" s="258" customFormat="1" x14ac:dyDescent="0.25">
      <c r="A123" s="332">
        <v>316</v>
      </c>
      <c r="B123" s="35" t="s">
        <v>126</v>
      </c>
      <c r="C123" s="18"/>
      <c r="D123" s="11">
        <v>107457.5661</v>
      </c>
      <c r="E123" s="11">
        <v>0</v>
      </c>
      <c r="F123" s="11">
        <v>248817.62048000004</v>
      </c>
      <c r="G123" s="462">
        <f t="shared" si="1"/>
        <v>-141360.05438000005</v>
      </c>
      <c r="H123" s="252"/>
      <c r="I123" s="193"/>
      <c r="J123" s="257"/>
      <c r="K123" s="257"/>
      <c r="L123" s="257"/>
      <c r="M123" s="257"/>
      <c r="N123" s="257"/>
      <c r="O123" s="257"/>
      <c r="P123" s="257"/>
    </row>
    <row r="124" spans="1:20" s="258" customFormat="1" x14ac:dyDescent="0.25">
      <c r="A124" s="332">
        <v>317</v>
      </c>
      <c r="B124" s="35" t="s">
        <v>127</v>
      </c>
      <c r="C124" s="18"/>
      <c r="D124" s="11">
        <v>53015.118000000002</v>
      </c>
      <c r="E124" s="11">
        <v>0</v>
      </c>
      <c r="F124" s="11">
        <v>42140.222000000002</v>
      </c>
      <c r="G124" s="462">
        <f t="shared" si="1"/>
        <v>10874.896000000001</v>
      </c>
      <c r="H124" s="252"/>
      <c r="I124" s="193"/>
      <c r="J124" s="257"/>
      <c r="K124" s="257"/>
      <c r="L124" s="257"/>
      <c r="M124" s="257"/>
      <c r="N124" s="257"/>
      <c r="O124" s="257"/>
      <c r="P124" s="257"/>
    </row>
    <row r="125" spans="1:20" s="258" customFormat="1" x14ac:dyDescent="0.25">
      <c r="A125" s="332">
        <v>320</v>
      </c>
      <c r="B125" s="35" t="s">
        <v>128</v>
      </c>
      <c r="C125" s="18"/>
      <c r="D125" s="11">
        <v>43567.552100000001</v>
      </c>
      <c r="E125" s="11">
        <v>0</v>
      </c>
      <c r="F125" s="11">
        <v>177736.5815</v>
      </c>
      <c r="G125" s="462">
        <f t="shared" si="1"/>
        <v>-134169.0294</v>
      </c>
      <c r="H125" s="252"/>
      <c r="I125" s="193"/>
      <c r="J125" s="257"/>
      <c r="K125" s="257"/>
      <c r="L125" s="257"/>
      <c r="M125" s="257"/>
      <c r="N125" s="257"/>
      <c r="O125" s="257"/>
      <c r="P125" s="257"/>
    </row>
    <row r="126" spans="1:20" s="258" customFormat="1" x14ac:dyDescent="0.25">
      <c r="A126" s="332">
        <v>322</v>
      </c>
      <c r="B126" s="35" t="s">
        <v>129</v>
      </c>
      <c r="C126" s="18"/>
      <c r="D126" s="11">
        <v>171347.58009999999</v>
      </c>
      <c r="E126" s="11">
        <v>0</v>
      </c>
      <c r="F126" s="11">
        <v>99301.394100000005</v>
      </c>
      <c r="G126" s="462">
        <f t="shared" si="1"/>
        <v>72046.185999999987</v>
      </c>
      <c r="H126" s="252"/>
      <c r="I126" s="193"/>
      <c r="J126" s="257"/>
      <c r="K126" s="257"/>
      <c r="L126" s="257"/>
      <c r="M126" s="257"/>
      <c r="N126" s="257"/>
      <c r="O126" s="257"/>
      <c r="P126" s="257"/>
    </row>
    <row r="127" spans="1:20" s="258" customFormat="1" x14ac:dyDescent="0.25">
      <c r="A127" s="332">
        <v>398</v>
      </c>
      <c r="B127" s="35" t="s">
        <v>130</v>
      </c>
      <c r="C127" s="18"/>
      <c r="D127" s="11">
        <v>2805859.1042000009</v>
      </c>
      <c r="E127" s="11">
        <v>0</v>
      </c>
      <c r="F127" s="11">
        <v>9142574.0042320024</v>
      </c>
      <c r="G127" s="462">
        <f t="shared" si="1"/>
        <v>-6336714.9000320015</v>
      </c>
      <c r="H127" s="324"/>
      <c r="I127" s="278"/>
      <c r="J127" s="257"/>
      <c r="K127" s="257"/>
      <c r="L127" s="257"/>
      <c r="M127" s="257"/>
      <c r="N127" s="257"/>
      <c r="O127" s="257"/>
      <c r="P127" s="257"/>
      <c r="R127" s="257"/>
      <c r="S127" s="313"/>
      <c r="T127" s="278"/>
    </row>
    <row r="128" spans="1:20" s="258" customFormat="1" x14ac:dyDescent="0.25">
      <c r="A128" s="332">
        <v>399</v>
      </c>
      <c r="B128" s="35" t="s">
        <v>131</v>
      </c>
      <c r="C128" s="18"/>
      <c r="D128" s="11">
        <v>81765.624299999996</v>
      </c>
      <c r="E128" s="11">
        <v>0</v>
      </c>
      <c r="F128" s="11">
        <v>157223.80891999998</v>
      </c>
      <c r="G128" s="462">
        <f t="shared" si="1"/>
        <v>-75458.184619999985</v>
      </c>
      <c r="H128" s="324"/>
      <c r="I128" s="193"/>
      <c r="J128" s="257"/>
      <c r="K128" s="257"/>
      <c r="L128" s="257"/>
      <c r="M128" s="257"/>
      <c r="N128" s="257"/>
      <c r="O128" s="257"/>
      <c r="P128" s="257"/>
      <c r="R128" s="257"/>
      <c r="S128" s="313"/>
    </row>
    <row r="129" spans="1:16" s="258" customFormat="1" x14ac:dyDescent="0.25">
      <c r="A129" s="332">
        <v>400</v>
      </c>
      <c r="B129" s="35" t="s">
        <v>132</v>
      </c>
      <c r="C129" s="18"/>
      <c r="D129" s="11">
        <v>376543.27400000003</v>
      </c>
      <c r="E129" s="11">
        <v>0</v>
      </c>
      <c r="F129" s="11">
        <v>61239.258099999999</v>
      </c>
      <c r="G129" s="462">
        <f t="shared" si="1"/>
        <v>315304.01590000006</v>
      </c>
      <c r="H129" s="252"/>
      <c r="I129" s="193"/>
      <c r="J129" s="257"/>
      <c r="K129" s="257"/>
      <c r="L129" s="257"/>
      <c r="M129" s="257"/>
      <c r="N129" s="257"/>
      <c r="O129" s="257"/>
      <c r="P129" s="257"/>
    </row>
    <row r="130" spans="1:16" s="258" customFormat="1" x14ac:dyDescent="0.25">
      <c r="A130" s="332">
        <v>402</v>
      </c>
      <c r="B130" s="35" t="s">
        <v>133</v>
      </c>
      <c r="C130" s="18"/>
      <c r="D130" s="11">
        <v>331820.26420000009</v>
      </c>
      <c r="E130" s="11">
        <v>0</v>
      </c>
      <c r="F130" s="11">
        <v>210837.04620000001</v>
      </c>
      <c r="G130" s="462">
        <f t="shared" si="1"/>
        <v>120983.21800000008</v>
      </c>
      <c r="H130" s="252"/>
      <c r="I130" s="193"/>
      <c r="J130" s="257"/>
      <c r="K130" s="257"/>
      <c r="L130" s="257"/>
      <c r="M130" s="257"/>
      <c r="N130" s="257"/>
      <c r="O130" s="257"/>
      <c r="P130" s="257"/>
    </row>
    <row r="131" spans="1:16" s="258" customFormat="1" x14ac:dyDescent="0.25">
      <c r="A131" s="332">
        <v>403</v>
      </c>
      <c r="B131" s="35" t="s">
        <v>134</v>
      </c>
      <c r="C131" s="18"/>
      <c r="D131" s="11">
        <v>10874.896000000001</v>
      </c>
      <c r="E131" s="11">
        <v>0</v>
      </c>
      <c r="F131" s="11">
        <v>48937.031999999999</v>
      </c>
      <c r="G131" s="462">
        <f t="shared" si="1"/>
        <v>-38062.135999999999</v>
      </c>
      <c r="H131" s="252"/>
      <c r="I131" s="193"/>
      <c r="J131" s="257"/>
      <c r="K131" s="257"/>
      <c r="L131" s="257"/>
      <c r="M131" s="257"/>
      <c r="N131" s="257"/>
      <c r="O131" s="257"/>
      <c r="P131" s="257"/>
    </row>
    <row r="132" spans="1:16" s="258" customFormat="1" x14ac:dyDescent="0.25">
      <c r="A132" s="332">
        <v>405</v>
      </c>
      <c r="B132" s="35" t="s">
        <v>135</v>
      </c>
      <c r="C132" s="18"/>
      <c r="D132" s="11">
        <v>848581.72849999997</v>
      </c>
      <c r="E132" s="11">
        <v>0</v>
      </c>
      <c r="F132" s="11">
        <v>2824138.4450139999</v>
      </c>
      <c r="G132" s="462">
        <f t="shared" si="1"/>
        <v>-1975556.716514</v>
      </c>
      <c r="H132" s="252"/>
      <c r="I132" s="193"/>
      <c r="J132" s="257"/>
      <c r="K132" s="257"/>
      <c r="L132" s="257"/>
      <c r="M132" s="257"/>
      <c r="N132" s="257"/>
      <c r="O132" s="257"/>
      <c r="P132" s="257"/>
    </row>
    <row r="133" spans="1:16" s="258" customFormat="1" x14ac:dyDescent="0.25">
      <c r="A133" s="332">
        <v>407</v>
      </c>
      <c r="B133" s="35" t="s">
        <v>136</v>
      </c>
      <c r="C133" s="18"/>
      <c r="D133" s="11">
        <v>118536.3664</v>
      </c>
      <c r="E133" s="11">
        <v>0</v>
      </c>
      <c r="F133" s="11">
        <v>941630.05740000005</v>
      </c>
      <c r="G133" s="462">
        <f t="shared" si="1"/>
        <v>-823093.69100000011</v>
      </c>
      <c r="H133" s="252"/>
      <c r="I133" s="193"/>
      <c r="J133" s="257"/>
      <c r="K133" s="257"/>
      <c r="L133" s="257"/>
      <c r="M133" s="257"/>
      <c r="N133" s="257"/>
      <c r="O133" s="257"/>
      <c r="P133" s="257"/>
    </row>
    <row r="134" spans="1:16" s="258" customFormat="1" x14ac:dyDescent="0.25">
      <c r="A134" s="332">
        <v>408</v>
      </c>
      <c r="B134" s="35" t="s">
        <v>137</v>
      </c>
      <c r="C134" s="18"/>
      <c r="D134" s="11">
        <v>142800.97810000001</v>
      </c>
      <c r="E134" s="11">
        <v>0</v>
      </c>
      <c r="F134" s="11">
        <v>166752.93653999997</v>
      </c>
      <c r="G134" s="462">
        <f t="shared" si="1"/>
        <v>-23951.958439999959</v>
      </c>
      <c r="H134" s="252"/>
      <c r="I134" s="193"/>
      <c r="J134" s="257"/>
      <c r="K134" s="257"/>
      <c r="L134" s="257"/>
      <c r="M134" s="257"/>
      <c r="N134" s="257"/>
      <c r="O134" s="257"/>
      <c r="P134" s="257"/>
    </row>
    <row r="135" spans="1:16" s="258" customFormat="1" x14ac:dyDescent="0.25">
      <c r="A135" s="332">
        <v>410</v>
      </c>
      <c r="B135" s="35" t="s">
        <v>138</v>
      </c>
      <c r="C135" s="18"/>
      <c r="D135" s="11">
        <v>384971.31839999999</v>
      </c>
      <c r="E135" s="11">
        <v>0</v>
      </c>
      <c r="F135" s="11">
        <v>363806.05206000002</v>
      </c>
      <c r="G135" s="462">
        <f t="shared" si="1"/>
        <v>21165.266339999973</v>
      </c>
      <c r="H135" s="252"/>
      <c r="I135" s="193"/>
      <c r="J135" s="257"/>
      <c r="K135" s="257"/>
      <c r="L135" s="257"/>
      <c r="M135" s="257"/>
      <c r="N135" s="257"/>
      <c r="O135" s="257"/>
      <c r="P135" s="257"/>
    </row>
    <row r="136" spans="1:16" s="258" customFormat="1" x14ac:dyDescent="0.25">
      <c r="A136" s="332">
        <v>416</v>
      </c>
      <c r="B136" s="35" t="s">
        <v>139</v>
      </c>
      <c r="C136" s="18"/>
      <c r="D136" s="11">
        <v>63957.982100000001</v>
      </c>
      <c r="E136" s="11">
        <v>0</v>
      </c>
      <c r="F136" s="11">
        <v>116374.98082000001</v>
      </c>
      <c r="G136" s="462">
        <f t="shared" si="1"/>
        <v>-52416.998720000011</v>
      </c>
      <c r="H136" s="252"/>
      <c r="I136" s="193"/>
      <c r="J136" s="257"/>
      <c r="K136" s="257"/>
      <c r="L136" s="257"/>
      <c r="M136" s="257"/>
      <c r="N136" s="257"/>
      <c r="O136" s="257"/>
      <c r="P136" s="257"/>
    </row>
    <row r="137" spans="1:16" s="258" customFormat="1" x14ac:dyDescent="0.25">
      <c r="A137" s="332">
        <v>418</v>
      </c>
      <c r="B137" s="35" t="s">
        <v>140</v>
      </c>
      <c r="C137" s="18"/>
      <c r="D137" s="11">
        <v>458444.83450000006</v>
      </c>
      <c r="E137" s="11">
        <v>0</v>
      </c>
      <c r="F137" s="11">
        <v>661003.36612000002</v>
      </c>
      <c r="G137" s="462">
        <f t="shared" si="1"/>
        <v>-202558.53161999997</v>
      </c>
      <c r="H137" s="252"/>
      <c r="I137" s="193"/>
      <c r="J137" s="257"/>
      <c r="K137" s="257"/>
      <c r="L137" s="257"/>
      <c r="M137" s="257"/>
      <c r="N137" s="257"/>
      <c r="O137" s="257"/>
      <c r="P137" s="257"/>
    </row>
    <row r="138" spans="1:16" s="258" customFormat="1" x14ac:dyDescent="0.25">
      <c r="A138" s="332">
        <v>420</v>
      </c>
      <c r="B138" s="35" t="s">
        <v>141</v>
      </c>
      <c r="C138" s="18"/>
      <c r="D138" s="11">
        <v>112895.01410000001</v>
      </c>
      <c r="E138" s="11">
        <v>0</v>
      </c>
      <c r="F138" s="11">
        <v>216981.36244000003</v>
      </c>
      <c r="G138" s="462">
        <f t="shared" si="1"/>
        <v>-104086.34834000001</v>
      </c>
      <c r="H138" s="252"/>
      <c r="I138" s="193"/>
      <c r="J138" s="257"/>
      <c r="K138" s="257"/>
      <c r="L138" s="257"/>
      <c r="M138" s="257"/>
      <c r="N138" s="257"/>
      <c r="O138" s="257"/>
      <c r="P138" s="257"/>
    </row>
    <row r="139" spans="1:16" s="258" customFormat="1" x14ac:dyDescent="0.25">
      <c r="A139" s="332">
        <v>421</v>
      </c>
      <c r="B139" s="35" t="s">
        <v>142</v>
      </c>
      <c r="C139" s="18"/>
      <c r="D139" s="11">
        <v>0</v>
      </c>
      <c r="E139" s="11">
        <v>0</v>
      </c>
      <c r="F139" s="11">
        <v>10874.896000000001</v>
      </c>
      <c r="G139" s="462">
        <f t="shared" si="1"/>
        <v>-10874.896000000001</v>
      </c>
      <c r="H139" s="252"/>
      <c r="I139" s="193"/>
      <c r="J139" s="257"/>
      <c r="K139" s="257"/>
      <c r="L139" s="257"/>
      <c r="M139" s="257"/>
      <c r="N139" s="257"/>
      <c r="O139" s="257"/>
      <c r="P139" s="257"/>
    </row>
    <row r="140" spans="1:16" s="258" customFormat="1" x14ac:dyDescent="0.25">
      <c r="A140" s="332">
        <v>422</v>
      </c>
      <c r="B140" s="35" t="s">
        <v>143</v>
      </c>
      <c r="C140" s="18"/>
      <c r="D140" s="11">
        <v>342831.09639999998</v>
      </c>
      <c r="E140" s="11">
        <v>0</v>
      </c>
      <c r="F140" s="11">
        <v>97466.255399999995</v>
      </c>
      <c r="G140" s="462">
        <f t="shared" ref="G140:G203" si="2">D140+E140-F140</f>
        <v>245364.84099999999</v>
      </c>
      <c r="H140" s="252"/>
      <c r="I140" s="193"/>
      <c r="J140" s="257"/>
      <c r="K140" s="257"/>
      <c r="L140" s="257"/>
      <c r="M140" s="257"/>
      <c r="N140" s="257"/>
      <c r="O140" s="257"/>
      <c r="P140" s="257"/>
    </row>
    <row r="141" spans="1:16" s="258" customFormat="1" x14ac:dyDescent="0.25">
      <c r="A141" s="332">
        <v>423</v>
      </c>
      <c r="B141" s="35" t="s">
        <v>144</v>
      </c>
      <c r="C141" s="18"/>
      <c r="D141" s="11">
        <v>727530.54240000003</v>
      </c>
      <c r="E141" s="11">
        <v>0</v>
      </c>
      <c r="F141" s="11">
        <v>1309622.9444200001</v>
      </c>
      <c r="G141" s="462">
        <f t="shared" si="2"/>
        <v>-582092.40202000004</v>
      </c>
      <c r="H141" s="252"/>
      <c r="I141" s="193"/>
      <c r="J141" s="257"/>
      <c r="K141" s="257"/>
      <c r="L141" s="257"/>
      <c r="M141" s="257"/>
      <c r="N141" s="257"/>
      <c r="O141" s="257"/>
      <c r="P141" s="257"/>
    </row>
    <row r="142" spans="1:16" s="258" customFormat="1" x14ac:dyDescent="0.25">
      <c r="A142" s="332">
        <v>425</v>
      </c>
      <c r="B142" s="35" t="s">
        <v>145</v>
      </c>
      <c r="C142" s="18"/>
      <c r="D142" s="11">
        <v>168832.7604</v>
      </c>
      <c r="E142" s="11">
        <v>0</v>
      </c>
      <c r="F142" s="11">
        <v>151337.77145999999</v>
      </c>
      <c r="G142" s="462">
        <f t="shared" si="2"/>
        <v>17494.98894000001</v>
      </c>
      <c r="H142" s="252"/>
      <c r="I142" s="193"/>
      <c r="J142" s="257"/>
      <c r="K142" s="257"/>
      <c r="L142" s="257"/>
      <c r="M142" s="257"/>
      <c r="N142" s="257"/>
      <c r="O142" s="257"/>
      <c r="P142" s="257"/>
    </row>
    <row r="143" spans="1:16" s="258" customFormat="1" x14ac:dyDescent="0.25">
      <c r="A143" s="332">
        <v>426</v>
      </c>
      <c r="B143" s="35" t="s">
        <v>146</v>
      </c>
      <c r="C143" s="18"/>
      <c r="D143" s="11">
        <v>49005.000100000005</v>
      </c>
      <c r="E143" s="11">
        <v>0</v>
      </c>
      <c r="F143" s="11">
        <v>957409.53149600013</v>
      </c>
      <c r="G143" s="462">
        <f t="shared" si="2"/>
        <v>-908404.53139600018</v>
      </c>
      <c r="H143" s="252"/>
      <c r="I143" s="193"/>
      <c r="J143" s="257"/>
      <c r="K143" s="257"/>
      <c r="L143" s="257"/>
      <c r="M143" s="257"/>
      <c r="N143" s="257"/>
      <c r="O143" s="257"/>
      <c r="P143" s="257"/>
    </row>
    <row r="144" spans="1:16" s="258" customFormat="1" x14ac:dyDescent="0.25">
      <c r="A144" s="327">
        <v>430</v>
      </c>
      <c r="B144" s="35" t="s">
        <v>147</v>
      </c>
      <c r="C144" s="41"/>
      <c r="D144" s="11">
        <v>1120182.2561000003</v>
      </c>
      <c r="E144" s="11">
        <v>0</v>
      </c>
      <c r="F144" s="11">
        <v>369297.87454000005</v>
      </c>
      <c r="G144" s="462">
        <f t="shared" si="2"/>
        <v>750884.38156000036</v>
      </c>
      <c r="H144" s="252"/>
      <c r="I144" s="193"/>
      <c r="J144" s="257"/>
      <c r="K144" s="257"/>
      <c r="L144" s="257"/>
      <c r="M144" s="257"/>
      <c r="N144" s="257"/>
      <c r="O144" s="257"/>
      <c r="P144" s="257"/>
    </row>
    <row r="145" spans="1:16" s="258" customFormat="1" x14ac:dyDescent="0.25">
      <c r="A145" s="332">
        <v>433</v>
      </c>
      <c r="B145" s="35" t="s">
        <v>148</v>
      </c>
      <c r="C145" s="18"/>
      <c r="D145" s="11">
        <v>223071.30420000001</v>
      </c>
      <c r="E145" s="11">
        <v>0</v>
      </c>
      <c r="F145" s="11">
        <v>288959.58033999999</v>
      </c>
      <c r="G145" s="462">
        <f t="shared" si="2"/>
        <v>-65888.276139999973</v>
      </c>
      <c r="H145" s="252"/>
      <c r="I145" s="277"/>
      <c r="J145" s="257"/>
      <c r="K145" s="257"/>
      <c r="L145" s="257"/>
      <c r="M145" s="257"/>
      <c r="N145" s="257"/>
      <c r="O145" s="257"/>
      <c r="P145" s="257"/>
    </row>
    <row r="146" spans="1:16" s="258" customFormat="1" x14ac:dyDescent="0.25">
      <c r="A146" s="332">
        <v>434</v>
      </c>
      <c r="B146" s="35" t="s">
        <v>149</v>
      </c>
      <c r="C146" s="18"/>
      <c r="D146" s="11">
        <v>946455.79249999998</v>
      </c>
      <c r="E146" s="11">
        <v>0</v>
      </c>
      <c r="F146" s="11">
        <v>330433.71496000001</v>
      </c>
      <c r="G146" s="462">
        <f t="shared" si="2"/>
        <v>616022.07753999997</v>
      </c>
      <c r="H146" s="252"/>
      <c r="I146" s="193"/>
      <c r="J146" s="257"/>
      <c r="K146" s="257"/>
      <c r="L146" s="257"/>
      <c r="M146" s="257"/>
      <c r="N146" s="257"/>
      <c r="O146" s="257"/>
      <c r="P146" s="257"/>
    </row>
    <row r="147" spans="1:16" s="258" customFormat="1" x14ac:dyDescent="0.25">
      <c r="A147" s="332">
        <v>435</v>
      </c>
      <c r="B147" s="35" t="s">
        <v>150</v>
      </c>
      <c r="C147" s="18"/>
      <c r="D147" s="11">
        <v>103447.44820000001</v>
      </c>
      <c r="E147" s="11">
        <v>0</v>
      </c>
      <c r="F147" s="11">
        <v>163123.44000000003</v>
      </c>
      <c r="G147" s="462">
        <f t="shared" si="2"/>
        <v>-59675.991800000018</v>
      </c>
      <c r="H147" s="252"/>
      <c r="I147" s="193"/>
      <c r="J147" s="257"/>
      <c r="K147" s="257"/>
      <c r="L147" s="257"/>
      <c r="M147" s="257"/>
      <c r="N147" s="257"/>
      <c r="O147" s="257"/>
      <c r="P147" s="257"/>
    </row>
    <row r="148" spans="1:16" s="258" customFormat="1" x14ac:dyDescent="0.25">
      <c r="A148" s="332">
        <v>436</v>
      </c>
      <c r="B148" s="35" t="s">
        <v>151</v>
      </c>
      <c r="C148" s="18"/>
      <c r="D148" s="11">
        <v>31265.326000000001</v>
      </c>
      <c r="E148" s="11">
        <v>0</v>
      </c>
      <c r="F148" s="11">
        <v>148836.54538</v>
      </c>
      <c r="G148" s="462">
        <f t="shared" si="2"/>
        <v>-117571.21937999999</v>
      </c>
      <c r="H148" s="252"/>
      <c r="I148" s="193"/>
      <c r="J148" s="257"/>
      <c r="K148" s="257"/>
      <c r="L148" s="257"/>
      <c r="M148" s="257"/>
      <c r="N148" s="257"/>
      <c r="O148" s="257"/>
      <c r="P148" s="257"/>
    </row>
    <row r="149" spans="1:16" s="258" customFormat="1" x14ac:dyDescent="0.25">
      <c r="A149" s="332">
        <v>440</v>
      </c>
      <c r="B149" s="35" t="s">
        <v>152</v>
      </c>
      <c r="C149" s="18"/>
      <c r="D149" s="11">
        <v>32624.688000000002</v>
      </c>
      <c r="E149" s="11">
        <v>0</v>
      </c>
      <c r="F149" s="11">
        <v>219129.1544</v>
      </c>
      <c r="G149" s="462">
        <f t="shared" si="2"/>
        <v>-186504.4664</v>
      </c>
      <c r="H149" s="252"/>
      <c r="I149" s="193"/>
      <c r="J149" s="257"/>
      <c r="K149" s="257"/>
      <c r="L149" s="257"/>
      <c r="M149" s="257"/>
      <c r="N149" s="257"/>
      <c r="O149" s="257"/>
      <c r="P149" s="257"/>
    </row>
    <row r="150" spans="1:16" s="258" customFormat="1" x14ac:dyDescent="0.25">
      <c r="A150" s="332">
        <v>441</v>
      </c>
      <c r="B150" s="35" t="s">
        <v>153</v>
      </c>
      <c r="C150" s="18"/>
      <c r="D150" s="11">
        <v>13593.62</v>
      </c>
      <c r="E150" s="11">
        <v>0</v>
      </c>
      <c r="F150" s="11">
        <v>143915.65493999998</v>
      </c>
      <c r="G150" s="462">
        <f t="shared" si="2"/>
        <v>-130322.03493999998</v>
      </c>
      <c r="H150" s="252"/>
      <c r="I150" s="193"/>
      <c r="J150" s="257"/>
      <c r="K150" s="257"/>
      <c r="L150" s="257"/>
      <c r="M150" s="257"/>
      <c r="N150" s="257"/>
      <c r="O150" s="257"/>
      <c r="P150" s="257"/>
    </row>
    <row r="151" spans="1:16" s="258" customFormat="1" x14ac:dyDescent="0.25">
      <c r="A151" s="332">
        <v>444</v>
      </c>
      <c r="B151" s="35" t="s">
        <v>154</v>
      </c>
      <c r="C151" s="18"/>
      <c r="D151" s="11">
        <v>3647304.1822000011</v>
      </c>
      <c r="E151" s="11">
        <v>0</v>
      </c>
      <c r="F151" s="11">
        <v>1108518.9301399998</v>
      </c>
      <c r="G151" s="462">
        <f t="shared" si="2"/>
        <v>2538785.2520600013</v>
      </c>
      <c r="H151" s="252"/>
      <c r="I151" s="277"/>
      <c r="J151" s="257"/>
      <c r="K151" s="257"/>
      <c r="L151" s="257"/>
      <c r="M151" s="257"/>
      <c r="N151" s="257"/>
      <c r="O151" s="257"/>
      <c r="P151" s="257"/>
    </row>
    <row r="152" spans="1:16" s="258" customFormat="1" x14ac:dyDescent="0.25">
      <c r="A152" s="332">
        <v>445</v>
      </c>
      <c r="B152" s="35" t="s">
        <v>155</v>
      </c>
      <c r="C152" s="18"/>
      <c r="D152" s="11">
        <v>198806.69249999998</v>
      </c>
      <c r="E152" s="11">
        <v>0</v>
      </c>
      <c r="F152" s="11">
        <v>205032.57046000002</v>
      </c>
      <c r="G152" s="462">
        <f t="shared" si="2"/>
        <v>-6225.8779600000416</v>
      </c>
      <c r="H152" s="252"/>
      <c r="I152" s="193"/>
      <c r="J152" s="257"/>
      <c r="K152" s="257"/>
      <c r="L152" s="257"/>
      <c r="M152" s="257"/>
      <c r="N152" s="257"/>
      <c r="O152" s="257"/>
      <c r="P152" s="257"/>
    </row>
    <row r="153" spans="1:16" s="258" customFormat="1" x14ac:dyDescent="0.25">
      <c r="A153" s="332">
        <v>475</v>
      </c>
      <c r="B153" s="35" t="s">
        <v>156</v>
      </c>
      <c r="C153" s="18"/>
      <c r="D153" s="11">
        <v>624015.12609999999</v>
      </c>
      <c r="E153" s="11">
        <v>0</v>
      </c>
      <c r="F153" s="11">
        <v>181855.44835999998</v>
      </c>
      <c r="G153" s="462">
        <f t="shared" si="2"/>
        <v>442159.67774000001</v>
      </c>
      <c r="H153" s="252"/>
      <c r="I153" s="193"/>
      <c r="J153" s="257"/>
      <c r="K153" s="257"/>
      <c r="L153" s="257"/>
      <c r="M153" s="257"/>
      <c r="N153" s="257"/>
      <c r="O153" s="257"/>
      <c r="P153" s="257"/>
    </row>
    <row r="154" spans="1:16" s="258" customFormat="1" x14ac:dyDescent="0.25">
      <c r="A154" s="332">
        <v>480</v>
      </c>
      <c r="B154" s="35" t="s">
        <v>157</v>
      </c>
      <c r="C154" s="18"/>
      <c r="D154" s="11">
        <v>27187.24</v>
      </c>
      <c r="E154" s="11">
        <v>0</v>
      </c>
      <c r="F154" s="11">
        <v>628025.24400000018</v>
      </c>
      <c r="G154" s="462">
        <f t="shared" si="2"/>
        <v>-600838.00400000019</v>
      </c>
      <c r="H154" s="252"/>
      <c r="I154" s="193"/>
      <c r="J154" s="257"/>
      <c r="K154" s="257"/>
      <c r="L154" s="257"/>
      <c r="M154" s="257"/>
      <c r="N154" s="257"/>
      <c r="O154" s="257"/>
      <c r="P154" s="257"/>
    </row>
    <row r="155" spans="1:16" s="258" customFormat="1" x14ac:dyDescent="0.25">
      <c r="A155" s="332">
        <v>481</v>
      </c>
      <c r="B155" s="35" t="s">
        <v>158</v>
      </c>
      <c r="C155" s="18"/>
      <c r="D155" s="11">
        <v>198466.85200000004</v>
      </c>
      <c r="E155" s="11">
        <v>0</v>
      </c>
      <c r="F155" s="11">
        <v>515388.50867999997</v>
      </c>
      <c r="G155" s="462">
        <f t="shared" si="2"/>
        <v>-316921.6566799999</v>
      </c>
      <c r="H155" s="252"/>
      <c r="I155" s="193"/>
      <c r="J155" s="257"/>
      <c r="K155" s="257"/>
      <c r="L155" s="257"/>
      <c r="M155" s="257"/>
      <c r="N155" s="257"/>
      <c r="O155" s="257"/>
      <c r="P155" s="257"/>
    </row>
    <row r="156" spans="1:16" s="258" customFormat="1" x14ac:dyDescent="0.25">
      <c r="A156" s="332">
        <v>483</v>
      </c>
      <c r="B156" s="35" t="s">
        <v>159</v>
      </c>
      <c r="C156" s="18"/>
      <c r="D156" s="11">
        <v>72182.122200000013</v>
      </c>
      <c r="E156" s="11">
        <v>0</v>
      </c>
      <c r="F156" s="11">
        <v>17671.706000000002</v>
      </c>
      <c r="G156" s="462">
        <f t="shared" si="2"/>
        <v>54510.416200000007</v>
      </c>
      <c r="H156" s="252"/>
      <c r="I156" s="193"/>
      <c r="J156" s="257"/>
      <c r="K156" s="257"/>
      <c r="L156" s="257"/>
      <c r="M156" s="257"/>
      <c r="N156" s="257"/>
      <c r="O156" s="257"/>
      <c r="P156" s="257"/>
    </row>
    <row r="157" spans="1:16" s="258" customFormat="1" x14ac:dyDescent="0.25">
      <c r="A157" s="332">
        <v>484</v>
      </c>
      <c r="B157" s="35" t="s">
        <v>160</v>
      </c>
      <c r="C157" s="18"/>
      <c r="D157" s="11">
        <v>186232.59400000001</v>
      </c>
      <c r="E157" s="11">
        <v>0</v>
      </c>
      <c r="F157" s="11">
        <v>104670.87400000001</v>
      </c>
      <c r="G157" s="462">
        <f t="shared" si="2"/>
        <v>81561.72</v>
      </c>
      <c r="H157" s="252"/>
      <c r="I157" s="193"/>
      <c r="J157" s="257"/>
      <c r="K157" s="257"/>
      <c r="L157" s="257"/>
      <c r="M157" s="257"/>
      <c r="N157" s="257"/>
      <c r="O157" s="257"/>
      <c r="P157" s="257"/>
    </row>
    <row r="158" spans="1:16" s="258" customFormat="1" x14ac:dyDescent="0.25">
      <c r="A158" s="332">
        <v>489</v>
      </c>
      <c r="B158" s="35" t="s">
        <v>161</v>
      </c>
      <c r="C158" s="18"/>
      <c r="D158" s="11">
        <v>87067.136100000003</v>
      </c>
      <c r="E158" s="11">
        <v>0</v>
      </c>
      <c r="F158" s="11">
        <v>1269644.108</v>
      </c>
      <c r="G158" s="462">
        <f t="shared" si="2"/>
        <v>-1182576.9719</v>
      </c>
      <c r="H158" s="252"/>
      <c r="I158" s="193"/>
      <c r="J158" s="257"/>
      <c r="K158" s="257"/>
      <c r="L158" s="257"/>
      <c r="M158" s="257"/>
      <c r="N158" s="257"/>
      <c r="O158" s="257"/>
      <c r="P158" s="257"/>
    </row>
    <row r="159" spans="1:16" s="258" customFormat="1" x14ac:dyDescent="0.25">
      <c r="A159" s="332">
        <v>491</v>
      </c>
      <c r="B159" s="35" t="s">
        <v>162</v>
      </c>
      <c r="C159" s="18"/>
      <c r="D159" s="11">
        <v>855106.66609999991</v>
      </c>
      <c r="E159" s="11">
        <v>0</v>
      </c>
      <c r="F159" s="11">
        <v>636929.06510000001</v>
      </c>
      <c r="G159" s="462">
        <f t="shared" si="2"/>
        <v>218177.60099999991</v>
      </c>
      <c r="H159" s="252"/>
      <c r="I159" s="193"/>
      <c r="J159" s="257"/>
      <c r="K159" s="257"/>
      <c r="L159" s="257"/>
      <c r="M159" s="257"/>
      <c r="N159" s="257"/>
      <c r="O159" s="257"/>
      <c r="P159" s="257"/>
    </row>
    <row r="160" spans="1:16" s="258" customFormat="1" x14ac:dyDescent="0.25">
      <c r="A160" s="332">
        <v>494</v>
      </c>
      <c r="B160" s="35" t="s">
        <v>163</v>
      </c>
      <c r="C160" s="18"/>
      <c r="D160" s="11">
        <v>187591.95600000001</v>
      </c>
      <c r="E160" s="11">
        <v>0</v>
      </c>
      <c r="F160" s="11">
        <v>110117.83753400001</v>
      </c>
      <c r="G160" s="462">
        <f t="shared" si="2"/>
        <v>77474.118466</v>
      </c>
      <c r="H160" s="252"/>
      <c r="I160" s="193"/>
      <c r="J160" s="257"/>
      <c r="K160" s="257"/>
      <c r="L160" s="257"/>
      <c r="M160" s="257"/>
      <c r="N160" s="257"/>
      <c r="O160" s="257"/>
      <c r="P160" s="257"/>
    </row>
    <row r="161" spans="1:16" s="258" customFormat="1" x14ac:dyDescent="0.25">
      <c r="A161" s="332">
        <v>495</v>
      </c>
      <c r="B161" s="35" t="s">
        <v>164</v>
      </c>
      <c r="C161" s="18"/>
      <c r="D161" s="11">
        <v>10874.896000000001</v>
      </c>
      <c r="E161" s="11">
        <v>0</v>
      </c>
      <c r="F161" s="11">
        <v>44451.1374</v>
      </c>
      <c r="G161" s="462">
        <f t="shared" si="2"/>
        <v>-33576.241399999999</v>
      </c>
      <c r="H161" s="252"/>
      <c r="I161" s="193"/>
      <c r="J161" s="257"/>
      <c r="K161" s="257"/>
      <c r="L161" s="257"/>
      <c r="M161" s="257"/>
      <c r="N161" s="257"/>
      <c r="O161" s="257"/>
      <c r="P161" s="257"/>
    </row>
    <row r="162" spans="1:16" s="258" customFormat="1" x14ac:dyDescent="0.25">
      <c r="A162" s="332">
        <v>498</v>
      </c>
      <c r="B162" s="35" t="s">
        <v>165</v>
      </c>
      <c r="C162" s="18"/>
      <c r="D162" s="11">
        <v>81561.72</v>
      </c>
      <c r="E162" s="11">
        <v>0</v>
      </c>
      <c r="F162" s="11">
        <v>13593.62</v>
      </c>
      <c r="G162" s="462">
        <f t="shared" si="2"/>
        <v>67968.100000000006</v>
      </c>
      <c r="H162" s="252"/>
      <c r="I162" s="193"/>
      <c r="J162" s="257"/>
      <c r="K162" s="257"/>
      <c r="L162" s="257"/>
      <c r="M162" s="257"/>
      <c r="N162" s="257"/>
      <c r="O162" s="257"/>
      <c r="P162" s="257"/>
    </row>
    <row r="163" spans="1:16" s="258" customFormat="1" x14ac:dyDescent="0.25">
      <c r="A163" s="332">
        <v>499</v>
      </c>
      <c r="B163" s="35" t="s">
        <v>166</v>
      </c>
      <c r="C163" s="18"/>
      <c r="D163" s="11">
        <v>730045.36209999991</v>
      </c>
      <c r="E163" s="11">
        <v>0</v>
      </c>
      <c r="F163" s="11">
        <v>706609.96122000006</v>
      </c>
      <c r="G163" s="462">
        <f t="shared" si="2"/>
        <v>23435.400879999856</v>
      </c>
      <c r="H163" s="252"/>
      <c r="I163" s="193"/>
      <c r="J163" s="257"/>
      <c r="K163" s="257"/>
      <c r="L163" s="257"/>
      <c r="M163" s="257"/>
      <c r="N163" s="257"/>
      <c r="O163" s="257"/>
      <c r="P163" s="257"/>
    </row>
    <row r="164" spans="1:16" s="258" customFormat="1" x14ac:dyDescent="0.25">
      <c r="A164" s="332">
        <v>500</v>
      </c>
      <c r="B164" s="35" t="s">
        <v>167</v>
      </c>
      <c r="C164" s="18"/>
      <c r="D164" s="11">
        <v>149597.78810000001</v>
      </c>
      <c r="E164" s="11">
        <v>0</v>
      </c>
      <c r="F164" s="11">
        <v>344435.14355999994</v>
      </c>
      <c r="G164" s="462">
        <f t="shared" si="2"/>
        <v>-194837.35545999993</v>
      </c>
      <c r="H164" s="252"/>
      <c r="I164" s="193"/>
      <c r="J164" s="257"/>
      <c r="K164" s="257"/>
      <c r="L164" s="257"/>
      <c r="M164" s="257"/>
      <c r="N164" s="257"/>
      <c r="O164" s="257"/>
      <c r="P164" s="257"/>
    </row>
    <row r="165" spans="1:16" s="258" customFormat="1" x14ac:dyDescent="0.25">
      <c r="A165" s="332">
        <v>503</v>
      </c>
      <c r="B165" s="35" t="s">
        <v>168</v>
      </c>
      <c r="C165" s="18"/>
      <c r="D165" s="11">
        <v>304497.08800000005</v>
      </c>
      <c r="E165" s="11">
        <v>0</v>
      </c>
      <c r="F165" s="11">
        <v>193872.20844000002</v>
      </c>
      <c r="G165" s="462">
        <f t="shared" si="2"/>
        <v>110624.87956000003</v>
      </c>
      <c r="H165" s="252"/>
      <c r="I165" s="193"/>
      <c r="J165" s="257"/>
      <c r="K165" s="257"/>
      <c r="L165" s="257"/>
      <c r="M165" s="257"/>
      <c r="N165" s="257"/>
      <c r="O165" s="257"/>
      <c r="P165" s="257"/>
    </row>
    <row r="166" spans="1:16" s="258" customFormat="1" x14ac:dyDescent="0.25">
      <c r="A166" s="332">
        <v>504</v>
      </c>
      <c r="B166" s="35" t="s">
        <v>169</v>
      </c>
      <c r="C166" s="18"/>
      <c r="D166" s="11">
        <v>13593.62</v>
      </c>
      <c r="E166" s="11">
        <v>0</v>
      </c>
      <c r="F166" s="11">
        <v>822128.54397999996</v>
      </c>
      <c r="G166" s="462">
        <f t="shared" si="2"/>
        <v>-808534.92397999996</v>
      </c>
      <c r="H166" s="252"/>
      <c r="I166" s="193"/>
      <c r="J166" s="257"/>
      <c r="K166" s="257"/>
      <c r="L166" s="257"/>
      <c r="M166" s="257"/>
      <c r="N166" s="257"/>
      <c r="O166" s="257"/>
      <c r="P166" s="257"/>
    </row>
    <row r="167" spans="1:16" s="258" customFormat="1" x14ac:dyDescent="0.25">
      <c r="A167" s="332">
        <v>505</v>
      </c>
      <c r="B167" s="35" t="s">
        <v>170</v>
      </c>
      <c r="C167" s="18"/>
      <c r="D167" s="11">
        <v>834920.14040000003</v>
      </c>
      <c r="E167" s="11">
        <v>0</v>
      </c>
      <c r="F167" s="11">
        <v>1875131.13004</v>
      </c>
      <c r="G167" s="462">
        <f t="shared" si="2"/>
        <v>-1040210.9896399999</v>
      </c>
      <c r="H167" s="252"/>
      <c r="I167" s="193"/>
      <c r="J167" s="257"/>
      <c r="K167" s="257"/>
      <c r="L167" s="257"/>
      <c r="M167" s="257"/>
      <c r="N167" s="257"/>
      <c r="O167" s="257"/>
      <c r="P167" s="257"/>
    </row>
    <row r="168" spans="1:16" s="258" customFormat="1" x14ac:dyDescent="0.25">
      <c r="A168" s="332">
        <v>507</v>
      </c>
      <c r="B168" s="35" t="s">
        <v>171</v>
      </c>
      <c r="C168" s="18"/>
      <c r="D168" s="11">
        <v>265279.49430000002</v>
      </c>
      <c r="E168" s="11">
        <v>0</v>
      </c>
      <c r="F168" s="11">
        <v>88358.53</v>
      </c>
      <c r="G168" s="462">
        <f t="shared" si="2"/>
        <v>176920.96430000002</v>
      </c>
      <c r="H168" s="252"/>
      <c r="I168" s="193"/>
      <c r="J168" s="257"/>
      <c r="K168" s="257"/>
      <c r="L168" s="257"/>
      <c r="M168" s="257"/>
      <c r="N168" s="257"/>
      <c r="O168" s="257"/>
      <c r="P168" s="257"/>
    </row>
    <row r="169" spans="1:16" s="258" customFormat="1" x14ac:dyDescent="0.25">
      <c r="A169" s="332">
        <v>508</v>
      </c>
      <c r="B169" s="35" t="s">
        <v>172</v>
      </c>
      <c r="C169" s="18"/>
      <c r="D169" s="11">
        <v>276018.45410000003</v>
      </c>
      <c r="E169" s="11">
        <v>0</v>
      </c>
      <c r="F169" s="11">
        <v>124612.71454000002</v>
      </c>
      <c r="G169" s="462">
        <f t="shared" si="2"/>
        <v>151405.73956000002</v>
      </c>
      <c r="H169" s="252"/>
      <c r="I169" s="193"/>
      <c r="J169" s="257"/>
      <c r="K169" s="257"/>
      <c r="L169" s="257"/>
      <c r="M169" s="257"/>
      <c r="N169" s="257"/>
      <c r="O169" s="257"/>
      <c r="P169" s="257"/>
    </row>
    <row r="170" spans="1:16" s="258" customFormat="1" x14ac:dyDescent="0.25">
      <c r="A170" s="332">
        <v>529</v>
      </c>
      <c r="B170" s="35" t="s">
        <v>173</v>
      </c>
      <c r="C170" s="18"/>
      <c r="D170" s="11">
        <v>511256.04820000002</v>
      </c>
      <c r="E170" s="11">
        <v>0</v>
      </c>
      <c r="F170" s="11">
        <v>560895.87035400001</v>
      </c>
      <c r="G170" s="462">
        <f t="shared" si="2"/>
        <v>-49639.822153999994</v>
      </c>
      <c r="H170" s="252"/>
      <c r="I170" s="193"/>
      <c r="J170" s="257"/>
      <c r="K170" s="257"/>
      <c r="L170" s="257"/>
      <c r="M170" s="257"/>
      <c r="N170" s="257"/>
      <c r="O170" s="257"/>
      <c r="P170" s="257"/>
    </row>
    <row r="171" spans="1:16" s="258" customFormat="1" x14ac:dyDescent="0.25">
      <c r="A171" s="332">
        <v>531</v>
      </c>
      <c r="B171" s="35" t="s">
        <v>174</v>
      </c>
      <c r="C171" s="18"/>
      <c r="D171" s="11">
        <v>84280.444000000003</v>
      </c>
      <c r="E171" s="11">
        <v>0</v>
      </c>
      <c r="F171" s="11">
        <v>171062.11408</v>
      </c>
      <c r="G171" s="462">
        <f t="shared" si="2"/>
        <v>-86781.670079999996</v>
      </c>
      <c r="H171" s="252"/>
      <c r="I171" s="193"/>
      <c r="J171" s="257"/>
      <c r="K171" s="257"/>
      <c r="L171" s="257"/>
      <c r="M171" s="257"/>
      <c r="N171" s="257"/>
      <c r="O171" s="257"/>
      <c r="P171" s="257"/>
    </row>
    <row r="172" spans="1:16" s="258" customFormat="1" x14ac:dyDescent="0.25">
      <c r="A172" s="332">
        <v>535</v>
      </c>
      <c r="B172" s="35" t="s">
        <v>175</v>
      </c>
      <c r="C172" s="18"/>
      <c r="D172" s="11">
        <v>243325.79800000007</v>
      </c>
      <c r="E172" s="11">
        <v>0</v>
      </c>
      <c r="F172" s="11">
        <v>281659.8064</v>
      </c>
      <c r="G172" s="462">
        <f t="shared" si="2"/>
        <v>-38334.008399999933</v>
      </c>
      <c r="H172" s="252"/>
      <c r="I172" s="193"/>
      <c r="J172" s="257"/>
      <c r="K172" s="257"/>
      <c r="L172" s="257"/>
      <c r="M172" s="257"/>
      <c r="N172" s="257"/>
      <c r="O172" s="257"/>
      <c r="P172" s="257"/>
    </row>
    <row r="173" spans="1:16" s="258" customFormat="1" x14ac:dyDescent="0.25">
      <c r="A173" s="332">
        <v>536</v>
      </c>
      <c r="B173" s="35" t="s">
        <v>176</v>
      </c>
      <c r="C173" s="18"/>
      <c r="D173" s="11">
        <v>682671.59639999992</v>
      </c>
      <c r="E173" s="11">
        <v>0</v>
      </c>
      <c r="F173" s="11">
        <v>876848.30192800006</v>
      </c>
      <c r="G173" s="462">
        <f t="shared" si="2"/>
        <v>-194176.70552800014</v>
      </c>
      <c r="H173" s="252"/>
      <c r="I173" s="193"/>
      <c r="J173" s="257"/>
      <c r="K173" s="257"/>
      <c r="L173" s="257"/>
      <c r="M173" s="257"/>
      <c r="N173" s="257"/>
      <c r="O173" s="257"/>
      <c r="P173" s="257"/>
    </row>
    <row r="174" spans="1:16" s="258" customFormat="1" x14ac:dyDescent="0.25">
      <c r="A174" s="332">
        <v>538</v>
      </c>
      <c r="B174" s="35" t="s">
        <v>177</v>
      </c>
      <c r="C174" s="18"/>
      <c r="D174" s="11">
        <v>104738.84210000001</v>
      </c>
      <c r="E174" s="11">
        <v>0</v>
      </c>
      <c r="F174" s="11">
        <v>136534.31928000003</v>
      </c>
      <c r="G174" s="462">
        <f t="shared" si="2"/>
        <v>-31795.477180000016</v>
      </c>
      <c r="H174" s="252"/>
      <c r="I174" s="193"/>
      <c r="J174" s="257"/>
      <c r="K174" s="257"/>
      <c r="L174" s="257"/>
      <c r="M174" s="257"/>
      <c r="N174" s="257"/>
      <c r="O174" s="257"/>
      <c r="P174" s="257"/>
    </row>
    <row r="175" spans="1:16" s="258" customFormat="1" x14ac:dyDescent="0.25">
      <c r="A175" s="332">
        <v>541</v>
      </c>
      <c r="B175" s="35" t="s">
        <v>178</v>
      </c>
      <c r="C175" s="18"/>
      <c r="D175" s="11">
        <v>47781.5743</v>
      </c>
      <c r="E175" s="11">
        <v>0</v>
      </c>
      <c r="F175" s="11">
        <v>98485.776899999997</v>
      </c>
      <c r="G175" s="462">
        <f t="shared" si="2"/>
        <v>-50704.202599999997</v>
      </c>
      <c r="H175" s="252"/>
      <c r="I175" s="193"/>
      <c r="J175" s="257"/>
      <c r="K175" s="257"/>
      <c r="L175" s="257"/>
      <c r="M175" s="257"/>
      <c r="N175" s="257"/>
      <c r="O175" s="257"/>
      <c r="P175" s="257"/>
    </row>
    <row r="176" spans="1:16" s="258" customFormat="1" x14ac:dyDescent="0.25">
      <c r="A176" s="332">
        <v>543</v>
      </c>
      <c r="B176" s="35" t="s">
        <v>179</v>
      </c>
      <c r="C176" s="18"/>
      <c r="D176" s="11">
        <v>441928.58620000008</v>
      </c>
      <c r="E176" s="11">
        <v>0</v>
      </c>
      <c r="F176" s="11">
        <v>909867.20490799996</v>
      </c>
      <c r="G176" s="462">
        <f t="shared" si="2"/>
        <v>-467938.61870799988</v>
      </c>
      <c r="H176" s="252"/>
      <c r="I176" s="193"/>
      <c r="J176" s="257"/>
      <c r="K176" s="257"/>
      <c r="L176" s="257"/>
      <c r="M176" s="257"/>
      <c r="N176" s="257"/>
      <c r="O176" s="257"/>
      <c r="P176" s="257"/>
    </row>
    <row r="177" spans="1:16" s="258" customFormat="1" x14ac:dyDescent="0.25">
      <c r="A177" s="332">
        <v>545</v>
      </c>
      <c r="B177" s="35" t="s">
        <v>180</v>
      </c>
      <c r="C177" s="18"/>
      <c r="D177" s="11">
        <v>197107.49000000002</v>
      </c>
      <c r="E177" s="11">
        <v>0</v>
      </c>
      <c r="F177" s="11">
        <v>157685.99200000003</v>
      </c>
      <c r="G177" s="462">
        <f t="shared" si="2"/>
        <v>39421.497999999992</v>
      </c>
      <c r="H177" s="252"/>
      <c r="I177" s="193"/>
      <c r="J177" s="257"/>
      <c r="K177" s="257"/>
      <c r="L177" s="257"/>
      <c r="M177" s="257"/>
      <c r="N177" s="257"/>
      <c r="O177" s="257"/>
      <c r="P177" s="257"/>
    </row>
    <row r="178" spans="1:16" s="258" customFormat="1" x14ac:dyDescent="0.25">
      <c r="A178" s="332">
        <v>560</v>
      </c>
      <c r="B178" s="35" t="s">
        <v>181</v>
      </c>
      <c r="C178" s="18"/>
      <c r="D178" s="11">
        <v>1128542.3324</v>
      </c>
      <c r="E178" s="11">
        <v>0</v>
      </c>
      <c r="F178" s="11">
        <v>608591.80484800006</v>
      </c>
      <c r="G178" s="462">
        <f t="shared" si="2"/>
        <v>519950.5275519999</v>
      </c>
      <c r="H178" s="252"/>
      <c r="I178" s="193"/>
      <c r="J178" s="257"/>
      <c r="K178" s="257"/>
      <c r="L178" s="257"/>
      <c r="M178" s="257"/>
      <c r="N178" s="257"/>
      <c r="O178" s="257"/>
      <c r="P178" s="257"/>
    </row>
    <row r="179" spans="1:16" s="258" customFormat="1" x14ac:dyDescent="0.25">
      <c r="A179" s="332">
        <v>561</v>
      </c>
      <c r="B179" s="35" t="s">
        <v>182</v>
      </c>
      <c r="C179" s="18"/>
      <c r="D179" s="11">
        <v>0</v>
      </c>
      <c r="E179" s="11">
        <v>0</v>
      </c>
      <c r="F179" s="11">
        <v>755805.272</v>
      </c>
      <c r="G179" s="462">
        <f t="shared" si="2"/>
        <v>-755805.272</v>
      </c>
      <c r="H179" s="252"/>
      <c r="I179" s="193"/>
      <c r="J179" s="257"/>
      <c r="K179" s="257"/>
      <c r="L179" s="257"/>
      <c r="M179" s="257"/>
      <c r="N179" s="257"/>
      <c r="O179" s="257"/>
      <c r="P179" s="257"/>
    </row>
    <row r="180" spans="1:16" s="258" customFormat="1" x14ac:dyDescent="0.25">
      <c r="A180" s="332">
        <v>562</v>
      </c>
      <c r="B180" s="35" t="s">
        <v>183</v>
      </c>
      <c r="C180" s="18"/>
      <c r="D180" s="11">
        <v>273367.69820000004</v>
      </c>
      <c r="E180" s="11">
        <v>0</v>
      </c>
      <c r="F180" s="11">
        <v>296096.23083999997</v>
      </c>
      <c r="G180" s="462">
        <f t="shared" si="2"/>
        <v>-22728.532639999932</v>
      </c>
      <c r="H180" s="252"/>
      <c r="I180" s="193"/>
      <c r="J180" s="257"/>
      <c r="K180" s="257"/>
      <c r="L180" s="257"/>
      <c r="M180" s="257"/>
      <c r="N180" s="257"/>
      <c r="O180" s="257"/>
      <c r="P180" s="257"/>
    </row>
    <row r="181" spans="1:16" s="258" customFormat="1" x14ac:dyDescent="0.25">
      <c r="A181" s="332">
        <v>563</v>
      </c>
      <c r="B181" s="35" t="s">
        <v>184</v>
      </c>
      <c r="C181" s="18"/>
      <c r="D181" s="11">
        <v>293690.16010000004</v>
      </c>
      <c r="E181" s="11">
        <v>0</v>
      </c>
      <c r="F181" s="11">
        <v>114784.52727999999</v>
      </c>
      <c r="G181" s="462">
        <f t="shared" si="2"/>
        <v>178905.63282000006</v>
      </c>
      <c r="H181" s="252"/>
      <c r="I181" s="193"/>
      <c r="J181" s="257"/>
      <c r="K181" s="257"/>
      <c r="L181" s="257"/>
      <c r="M181" s="257"/>
      <c r="N181" s="257"/>
      <c r="O181" s="257"/>
      <c r="P181" s="257"/>
    </row>
    <row r="182" spans="1:16" s="258" customFormat="1" x14ac:dyDescent="0.25">
      <c r="A182" s="332">
        <v>564</v>
      </c>
      <c r="B182" s="35" t="s">
        <v>185</v>
      </c>
      <c r="C182" s="18"/>
      <c r="D182" s="11">
        <v>1067099.17</v>
      </c>
      <c r="E182" s="11">
        <v>0</v>
      </c>
      <c r="F182" s="11">
        <v>12516778.282545999</v>
      </c>
      <c r="G182" s="462">
        <f t="shared" si="2"/>
        <v>-11449679.112545999</v>
      </c>
      <c r="H182" s="252"/>
      <c r="I182" s="193"/>
      <c r="J182" s="257"/>
      <c r="K182" s="257"/>
      <c r="L182" s="257"/>
      <c r="M182" s="257"/>
      <c r="N182" s="257"/>
      <c r="O182" s="257"/>
      <c r="P182" s="257"/>
    </row>
    <row r="183" spans="1:16" s="258" customFormat="1" x14ac:dyDescent="0.25">
      <c r="A183" s="332">
        <v>576</v>
      </c>
      <c r="B183" s="35" t="s">
        <v>186</v>
      </c>
      <c r="C183" s="18"/>
      <c r="D183" s="11">
        <v>39421.498000000007</v>
      </c>
      <c r="E183" s="11">
        <v>0</v>
      </c>
      <c r="F183" s="11">
        <v>83274.51612</v>
      </c>
      <c r="G183" s="462">
        <f t="shared" si="2"/>
        <v>-43853.018119999993</v>
      </c>
      <c r="H183" s="252"/>
      <c r="I183" s="193"/>
      <c r="J183" s="257"/>
      <c r="K183" s="257"/>
      <c r="L183" s="257"/>
      <c r="M183" s="257"/>
      <c r="N183" s="257"/>
      <c r="O183" s="257"/>
      <c r="P183" s="257"/>
    </row>
    <row r="184" spans="1:16" s="258" customFormat="1" x14ac:dyDescent="0.25">
      <c r="A184" s="332">
        <v>577</v>
      </c>
      <c r="B184" s="35" t="s">
        <v>187</v>
      </c>
      <c r="C184" s="18"/>
      <c r="D184" s="11">
        <v>371105.82600000006</v>
      </c>
      <c r="E184" s="11">
        <v>0</v>
      </c>
      <c r="F184" s="11">
        <v>209695.18212000001</v>
      </c>
      <c r="G184" s="462">
        <f t="shared" si="2"/>
        <v>161410.64388000005</v>
      </c>
      <c r="H184" s="252"/>
      <c r="I184" s="193"/>
      <c r="J184" s="257"/>
      <c r="K184" s="257"/>
      <c r="L184" s="257"/>
      <c r="M184" s="257"/>
      <c r="N184" s="257"/>
      <c r="O184" s="257"/>
      <c r="P184" s="257"/>
    </row>
    <row r="185" spans="1:16" s="258" customFormat="1" x14ac:dyDescent="0.25">
      <c r="A185" s="332">
        <v>578</v>
      </c>
      <c r="B185" s="35" t="s">
        <v>188</v>
      </c>
      <c r="C185" s="18"/>
      <c r="D185" s="11">
        <v>324955.48610000004</v>
      </c>
      <c r="E185" s="11">
        <v>0</v>
      </c>
      <c r="F185" s="11">
        <v>66608.737999999998</v>
      </c>
      <c r="G185" s="462">
        <f t="shared" si="2"/>
        <v>258346.74810000003</v>
      </c>
      <c r="H185" s="252"/>
      <c r="I185" s="193"/>
      <c r="J185" s="257"/>
      <c r="K185" s="257"/>
      <c r="L185" s="257"/>
      <c r="M185" s="257"/>
      <c r="N185" s="257"/>
      <c r="O185" s="257"/>
      <c r="P185" s="257"/>
    </row>
    <row r="186" spans="1:16" s="258" customFormat="1" x14ac:dyDescent="0.25">
      <c r="A186" s="332">
        <v>580</v>
      </c>
      <c r="B186" s="35" t="s">
        <v>189</v>
      </c>
      <c r="C186" s="18"/>
      <c r="D186" s="11">
        <v>48937.032000000007</v>
      </c>
      <c r="E186" s="11">
        <v>0</v>
      </c>
      <c r="F186" s="11">
        <v>63890.014000000003</v>
      </c>
      <c r="G186" s="462">
        <f t="shared" si="2"/>
        <v>-14952.981999999996</v>
      </c>
      <c r="H186" s="252"/>
      <c r="I186" s="193"/>
      <c r="J186" s="257"/>
      <c r="K186" s="257"/>
      <c r="L186" s="257"/>
      <c r="M186" s="257"/>
      <c r="N186" s="257"/>
      <c r="O186" s="257"/>
      <c r="P186" s="257"/>
    </row>
    <row r="187" spans="1:16" s="258" customFormat="1" x14ac:dyDescent="0.25">
      <c r="A187" s="332">
        <v>581</v>
      </c>
      <c r="B187" s="35" t="s">
        <v>190</v>
      </c>
      <c r="C187" s="18"/>
      <c r="D187" s="11">
        <v>189019.28610000003</v>
      </c>
      <c r="E187" s="11">
        <v>0</v>
      </c>
      <c r="F187" s="11">
        <v>74112.416240000006</v>
      </c>
      <c r="G187" s="462">
        <f t="shared" si="2"/>
        <v>114906.86986000002</v>
      </c>
      <c r="H187" s="252"/>
      <c r="I187" s="193"/>
      <c r="J187" s="257"/>
      <c r="K187" s="257"/>
      <c r="L187" s="257"/>
      <c r="M187" s="257"/>
      <c r="N187" s="257"/>
      <c r="O187" s="257"/>
      <c r="P187" s="257"/>
    </row>
    <row r="188" spans="1:16" s="258" customFormat="1" x14ac:dyDescent="0.25">
      <c r="A188" s="332">
        <v>583</v>
      </c>
      <c r="B188" s="35" t="s">
        <v>191</v>
      </c>
      <c r="C188" s="18"/>
      <c r="D188" s="11">
        <v>98010.000199999995</v>
      </c>
      <c r="E188" s="11">
        <v>0</v>
      </c>
      <c r="F188" s="11">
        <v>0</v>
      </c>
      <c r="G188" s="462">
        <f t="shared" si="2"/>
        <v>98010.000199999995</v>
      </c>
      <c r="H188" s="252"/>
      <c r="I188" s="193"/>
      <c r="J188" s="257"/>
      <c r="K188" s="257"/>
      <c r="L188" s="257"/>
      <c r="M188" s="257"/>
      <c r="N188" s="257"/>
      <c r="O188" s="257"/>
      <c r="P188" s="257"/>
    </row>
    <row r="189" spans="1:16" s="258" customFormat="1" x14ac:dyDescent="0.25">
      <c r="A189" s="332">
        <v>584</v>
      </c>
      <c r="B189" s="35" t="s">
        <v>192</v>
      </c>
      <c r="C189" s="18"/>
      <c r="D189" s="11">
        <v>20390.43</v>
      </c>
      <c r="E189" s="11">
        <v>0</v>
      </c>
      <c r="F189" s="11">
        <v>6796.81</v>
      </c>
      <c r="G189" s="462">
        <f t="shared" si="2"/>
        <v>13593.619999999999</v>
      </c>
      <c r="H189" s="252"/>
      <c r="I189" s="193"/>
      <c r="J189" s="257"/>
      <c r="K189" s="257"/>
      <c r="L189" s="257"/>
      <c r="M189" s="257"/>
      <c r="N189" s="257"/>
      <c r="O189" s="257"/>
      <c r="P189" s="257"/>
    </row>
    <row r="190" spans="1:16" s="258" customFormat="1" x14ac:dyDescent="0.25">
      <c r="A190" s="332">
        <v>588</v>
      </c>
      <c r="B190" s="35" t="s">
        <v>193</v>
      </c>
      <c r="C190" s="18"/>
      <c r="D190" s="11">
        <v>42140.222000000002</v>
      </c>
      <c r="E190" s="11">
        <v>0</v>
      </c>
      <c r="F190" s="11">
        <v>47876.729639999998</v>
      </c>
      <c r="G190" s="462">
        <f t="shared" si="2"/>
        <v>-5736.5076399999962</v>
      </c>
      <c r="H190" s="252"/>
      <c r="I190" s="193"/>
      <c r="J190" s="257"/>
      <c r="K190" s="257"/>
      <c r="L190" s="257"/>
      <c r="M190" s="257"/>
      <c r="N190" s="257"/>
      <c r="O190" s="257"/>
      <c r="P190" s="257"/>
    </row>
    <row r="191" spans="1:16" s="258" customFormat="1" x14ac:dyDescent="0.25">
      <c r="A191" s="332">
        <v>592</v>
      </c>
      <c r="B191" s="35" t="s">
        <v>194</v>
      </c>
      <c r="C191" s="18"/>
      <c r="D191" s="11">
        <v>167269.49410000004</v>
      </c>
      <c r="E191" s="11">
        <v>0</v>
      </c>
      <c r="F191" s="11">
        <v>44732.525333999998</v>
      </c>
      <c r="G191" s="462">
        <f t="shared" si="2"/>
        <v>122536.96876600003</v>
      </c>
      <c r="H191" s="252"/>
      <c r="I191" s="193"/>
      <c r="J191" s="257"/>
      <c r="K191" s="257"/>
      <c r="L191" s="257"/>
      <c r="M191" s="257"/>
      <c r="N191" s="257"/>
      <c r="O191" s="257"/>
      <c r="P191" s="257"/>
    </row>
    <row r="192" spans="1:16" s="258" customFormat="1" x14ac:dyDescent="0.25">
      <c r="A192" s="332">
        <v>593</v>
      </c>
      <c r="B192" s="35" t="s">
        <v>195</v>
      </c>
      <c r="C192" s="18"/>
      <c r="D192" s="11">
        <v>179503.75210000001</v>
      </c>
      <c r="E192" s="11">
        <v>0</v>
      </c>
      <c r="F192" s="11">
        <v>279077.01860000001</v>
      </c>
      <c r="G192" s="462">
        <f t="shared" si="2"/>
        <v>-99573.266499999998</v>
      </c>
      <c r="H192" s="252"/>
      <c r="I192" s="193"/>
      <c r="J192" s="257"/>
      <c r="K192" s="257"/>
      <c r="L192" s="257"/>
      <c r="M192" s="257"/>
      <c r="N192" s="257"/>
      <c r="O192" s="257"/>
      <c r="P192" s="257"/>
    </row>
    <row r="193" spans="1:16" s="258" customFormat="1" x14ac:dyDescent="0.25">
      <c r="A193" s="332">
        <v>595</v>
      </c>
      <c r="B193" s="35" t="s">
        <v>196</v>
      </c>
      <c r="C193" s="18"/>
      <c r="D193" s="11">
        <v>175493.63420000006</v>
      </c>
      <c r="E193" s="11">
        <v>0</v>
      </c>
      <c r="F193" s="11">
        <v>106941.00854000001</v>
      </c>
      <c r="G193" s="462">
        <f t="shared" si="2"/>
        <v>68552.625660000049</v>
      </c>
      <c r="H193" s="252"/>
      <c r="I193" s="193"/>
      <c r="J193" s="257"/>
      <c r="K193" s="257"/>
      <c r="L193" s="257"/>
      <c r="M193" s="257"/>
      <c r="N193" s="257"/>
      <c r="O193" s="257"/>
      <c r="P193" s="257"/>
    </row>
    <row r="194" spans="1:16" s="258" customFormat="1" x14ac:dyDescent="0.25">
      <c r="A194" s="332">
        <v>598</v>
      </c>
      <c r="B194" s="35" t="s">
        <v>197</v>
      </c>
      <c r="C194" s="18"/>
      <c r="D194" s="11">
        <v>991246.77040000004</v>
      </c>
      <c r="E194" s="11">
        <v>0</v>
      </c>
      <c r="F194" s="11">
        <v>217049.33054</v>
      </c>
      <c r="G194" s="462">
        <f t="shared" si="2"/>
        <v>774197.43986000004</v>
      </c>
      <c r="H194" s="252"/>
      <c r="I194" s="193"/>
      <c r="J194" s="257"/>
      <c r="K194" s="257"/>
      <c r="L194" s="257"/>
      <c r="M194" s="257"/>
      <c r="N194" s="257"/>
      <c r="O194" s="257"/>
      <c r="P194" s="257"/>
    </row>
    <row r="195" spans="1:16" s="258" customFormat="1" x14ac:dyDescent="0.25">
      <c r="A195" s="332">
        <v>599</v>
      </c>
      <c r="B195" s="35" t="s">
        <v>198</v>
      </c>
      <c r="C195" s="18"/>
      <c r="D195" s="11">
        <v>145587.67020000002</v>
      </c>
      <c r="E195" s="11">
        <v>0</v>
      </c>
      <c r="F195" s="11">
        <v>453442.38234000001</v>
      </c>
      <c r="G195" s="462">
        <f t="shared" si="2"/>
        <v>-307854.71213999996</v>
      </c>
      <c r="H195" s="252"/>
      <c r="I195" s="193"/>
      <c r="J195" s="257"/>
      <c r="K195" s="257"/>
      <c r="L195" s="257"/>
      <c r="M195" s="257"/>
      <c r="N195" s="257"/>
      <c r="O195" s="257"/>
      <c r="P195" s="257"/>
    </row>
    <row r="196" spans="1:16" s="258" customFormat="1" x14ac:dyDescent="0.25">
      <c r="A196" s="332">
        <v>601</v>
      </c>
      <c r="B196" s="35" t="s">
        <v>200</v>
      </c>
      <c r="C196" s="18"/>
      <c r="D196" s="11">
        <v>35343.412000000004</v>
      </c>
      <c r="E196" s="11">
        <v>0</v>
      </c>
      <c r="F196" s="11">
        <v>70686.824000000008</v>
      </c>
      <c r="G196" s="462">
        <f t="shared" si="2"/>
        <v>-35343.412000000004</v>
      </c>
      <c r="H196" s="252"/>
      <c r="I196" s="193"/>
      <c r="J196" s="257"/>
      <c r="K196" s="257"/>
      <c r="L196" s="257"/>
      <c r="M196" s="257"/>
      <c r="N196" s="257"/>
      <c r="O196" s="257"/>
      <c r="P196" s="257"/>
    </row>
    <row r="197" spans="1:16" s="258" customFormat="1" x14ac:dyDescent="0.25">
      <c r="A197" s="332">
        <v>604</v>
      </c>
      <c r="B197" s="35" t="s">
        <v>201</v>
      </c>
      <c r="C197" s="18"/>
      <c r="D197" s="11">
        <v>202680.87419999999</v>
      </c>
      <c r="E197" s="11">
        <v>0</v>
      </c>
      <c r="F197" s="11">
        <v>1414905.5313199998</v>
      </c>
      <c r="G197" s="462">
        <f t="shared" si="2"/>
        <v>-1212224.6571199999</v>
      </c>
      <c r="H197" s="252"/>
      <c r="I197" s="193"/>
      <c r="J197" s="257"/>
      <c r="K197" s="257"/>
      <c r="L197" s="257"/>
      <c r="M197" s="257"/>
      <c r="N197" s="257"/>
      <c r="O197" s="257"/>
      <c r="P197" s="257"/>
    </row>
    <row r="198" spans="1:16" s="258" customFormat="1" x14ac:dyDescent="0.25">
      <c r="A198" s="332">
        <v>607</v>
      </c>
      <c r="B198" s="35" t="s">
        <v>202</v>
      </c>
      <c r="C198" s="18"/>
      <c r="D198" s="11">
        <v>28614.570100000004</v>
      </c>
      <c r="E198" s="11">
        <v>0</v>
      </c>
      <c r="F198" s="11">
        <v>43853.018119999993</v>
      </c>
      <c r="G198" s="462">
        <f t="shared" si="2"/>
        <v>-15238.448019999989</v>
      </c>
      <c r="H198" s="252"/>
      <c r="I198" s="193"/>
      <c r="J198" s="257"/>
      <c r="K198" s="257"/>
      <c r="L198" s="257"/>
      <c r="M198" s="257"/>
      <c r="N198" s="257"/>
      <c r="O198" s="257"/>
      <c r="P198" s="257"/>
    </row>
    <row r="199" spans="1:16" s="258" customFormat="1" x14ac:dyDescent="0.25">
      <c r="A199" s="332">
        <v>608</v>
      </c>
      <c r="B199" s="35" t="s">
        <v>203</v>
      </c>
      <c r="C199" s="18"/>
      <c r="D199" s="11">
        <v>49005.000100000005</v>
      </c>
      <c r="E199" s="11">
        <v>0</v>
      </c>
      <c r="F199" s="11">
        <v>89717.891999999993</v>
      </c>
      <c r="G199" s="462">
        <f t="shared" si="2"/>
        <v>-40712.891899999988</v>
      </c>
      <c r="H199" s="252"/>
      <c r="I199" s="193"/>
      <c r="J199" s="257"/>
      <c r="K199" s="257"/>
      <c r="L199" s="257"/>
      <c r="M199" s="257"/>
      <c r="N199" s="257"/>
      <c r="O199" s="257"/>
      <c r="P199" s="257"/>
    </row>
    <row r="200" spans="1:16" s="258" customFormat="1" x14ac:dyDescent="0.25">
      <c r="A200" s="332">
        <v>609</v>
      </c>
      <c r="B200" s="35" t="s">
        <v>204</v>
      </c>
      <c r="C200" s="18"/>
      <c r="D200" s="11">
        <v>1308114.0526000003</v>
      </c>
      <c r="E200" s="11">
        <v>0</v>
      </c>
      <c r="F200" s="11">
        <v>4153439.5137460004</v>
      </c>
      <c r="G200" s="462">
        <f t="shared" si="2"/>
        <v>-2845325.4611459998</v>
      </c>
      <c r="H200" s="252"/>
      <c r="I200" s="277"/>
      <c r="J200" s="257"/>
      <c r="K200" s="257"/>
      <c r="L200" s="257"/>
      <c r="M200" s="257"/>
      <c r="N200" s="257"/>
      <c r="O200" s="257"/>
      <c r="P200" s="257"/>
    </row>
    <row r="201" spans="1:16" s="258" customFormat="1" x14ac:dyDescent="0.25">
      <c r="A201" s="332">
        <v>611</v>
      </c>
      <c r="B201" s="35" t="s">
        <v>205</v>
      </c>
      <c r="C201" s="18"/>
      <c r="D201" s="11">
        <v>111671.5883</v>
      </c>
      <c r="E201" s="11">
        <v>0</v>
      </c>
      <c r="F201" s="11">
        <v>239247.71200000006</v>
      </c>
      <c r="G201" s="462">
        <f t="shared" si="2"/>
        <v>-127576.12370000005</v>
      </c>
      <c r="H201" s="252"/>
      <c r="I201" s="193"/>
      <c r="J201" s="257"/>
      <c r="K201" s="257"/>
      <c r="L201" s="257"/>
      <c r="M201" s="257"/>
      <c r="N201" s="257"/>
      <c r="O201" s="257"/>
      <c r="P201" s="257"/>
    </row>
    <row r="202" spans="1:16" s="258" customFormat="1" x14ac:dyDescent="0.25">
      <c r="A202" s="332">
        <v>614</v>
      </c>
      <c r="B202" s="35" t="s">
        <v>206</v>
      </c>
      <c r="C202" s="18"/>
      <c r="D202" s="11">
        <v>32692.6561</v>
      </c>
      <c r="E202" s="11">
        <v>0</v>
      </c>
      <c r="F202" s="11">
        <v>77483.633999999991</v>
      </c>
      <c r="G202" s="462">
        <f t="shared" si="2"/>
        <v>-44790.977899999991</v>
      </c>
      <c r="H202" s="252"/>
      <c r="I202" s="193"/>
      <c r="J202" s="257"/>
      <c r="K202" s="257"/>
      <c r="L202" s="257"/>
      <c r="M202" s="257"/>
      <c r="N202" s="257"/>
      <c r="O202" s="257"/>
      <c r="P202" s="257"/>
    </row>
    <row r="203" spans="1:16" s="258" customFormat="1" x14ac:dyDescent="0.25">
      <c r="A203" s="332">
        <v>615</v>
      </c>
      <c r="B203" s="35" t="s">
        <v>207</v>
      </c>
      <c r="C203" s="18"/>
      <c r="D203" s="11">
        <v>62530.652000000002</v>
      </c>
      <c r="E203" s="11">
        <v>0</v>
      </c>
      <c r="F203" s="11">
        <v>39489.466100000005</v>
      </c>
      <c r="G203" s="462">
        <f t="shared" si="2"/>
        <v>23041.185899999997</v>
      </c>
      <c r="H203" s="252"/>
      <c r="I203" s="193"/>
      <c r="J203" s="257"/>
      <c r="K203" s="257"/>
      <c r="L203" s="257"/>
      <c r="M203" s="257"/>
      <c r="N203" s="257"/>
      <c r="O203" s="257"/>
      <c r="P203" s="257"/>
    </row>
    <row r="204" spans="1:16" s="258" customFormat="1" x14ac:dyDescent="0.25">
      <c r="A204" s="327">
        <v>616</v>
      </c>
      <c r="B204" s="35" t="s">
        <v>208</v>
      </c>
      <c r="C204" s="41"/>
      <c r="D204" s="11">
        <v>27187.24</v>
      </c>
      <c r="E204" s="11">
        <v>0</v>
      </c>
      <c r="F204" s="11">
        <v>829210.81999999983</v>
      </c>
      <c r="G204" s="462">
        <f t="shared" ref="G204:G267" si="3">D204+E204-F204</f>
        <v>-802023.57999999984</v>
      </c>
      <c r="H204" s="252"/>
      <c r="I204" s="193"/>
      <c r="J204" s="257"/>
      <c r="K204" s="257"/>
      <c r="L204" s="257"/>
      <c r="M204" s="257"/>
      <c r="N204" s="257"/>
      <c r="O204" s="257"/>
      <c r="P204" s="257"/>
    </row>
    <row r="205" spans="1:16" s="258" customFormat="1" x14ac:dyDescent="0.25">
      <c r="A205" s="332">
        <v>619</v>
      </c>
      <c r="B205" s="35" t="s">
        <v>209</v>
      </c>
      <c r="C205" s="18"/>
      <c r="D205" s="11">
        <v>222935.36800000002</v>
      </c>
      <c r="E205" s="11">
        <v>0</v>
      </c>
      <c r="F205" s="11">
        <v>50296.394000000008</v>
      </c>
      <c r="G205" s="462">
        <f t="shared" si="3"/>
        <v>172638.97400000002</v>
      </c>
      <c r="H205" s="252"/>
      <c r="I205" s="193"/>
      <c r="J205" s="257"/>
      <c r="K205" s="257"/>
      <c r="L205" s="257"/>
      <c r="M205" s="257"/>
      <c r="N205" s="257"/>
      <c r="O205" s="257"/>
      <c r="P205" s="257"/>
    </row>
    <row r="206" spans="1:16" s="258" customFormat="1" x14ac:dyDescent="0.25">
      <c r="A206" s="332">
        <v>620</v>
      </c>
      <c r="B206" s="35" t="s">
        <v>210</v>
      </c>
      <c r="C206" s="18"/>
      <c r="D206" s="11">
        <v>27187.24</v>
      </c>
      <c r="E206" s="11">
        <v>0</v>
      </c>
      <c r="F206" s="11">
        <v>58452.566000000006</v>
      </c>
      <c r="G206" s="462">
        <f t="shared" si="3"/>
        <v>-31265.326000000005</v>
      </c>
      <c r="H206" s="252"/>
      <c r="I206" s="193"/>
      <c r="J206" s="257"/>
      <c r="K206" s="257"/>
      <c r="L206" s="257"/>
      <c r="M206" s="257"/>
      <c r="N206" s="257"/>
      <c r="O206" s="257"/>
      <c r="P206" s="257"/>
    </row>
    <row r="207" spans="1:16" s="258" customFormat="1" x14ac:dyDescent="0.25">
      <c r="A207" s="332">
        <v>623</v>
      </c>
      <c r="B207" s="35" t="s">
        <v>211</v>
      </c>
      <c r="C207" s="18"/>
      <c r="D207" s="11">
        <v>10874.896000000001</v>
      </c>
      <c r="E207" s="11">
        <v>0</v>
      </c>
      <c r="F207" s="11">
        <v>114186.40800000001</v>
      </c>
      <c r="G207" s="462">
        <f t="shared" si="3"/>
        <v>-103311.51200000002</v>
      </c>
      <c r="H207" s="252"/>
      <c r="I207" s="193"/>
      <c r="J207" s="257"/>
      <c r="K207" s="257"/>
      <c r="L207" s="257"/>
      <c r="M207" s="257"/>
      <c r="N207" s="257"/>
      <c r="O207" s="257"/>
      <c r="P207" s="257"/>
    </row>
    <row r="208" spans="1:16" s="258" customFormat="1" x14ac:dyDescent="0.25">
      <c r="A208" s="332">
        <v>624</v>
      </c>
      <c r="B208" s="35" t="s">
        <v>212</v>
      </c>
      <c r="C208" s="18"/>
      <c r="D208" s="11">
        <v>93863.946100000001</v>
      </c>
      <c r="E208" s="11">
        <v>0</v>
      </c>
      <c r="F208" s="11">
        <v>321924.10884</v>
      </c>
      <c r="G208" s="462">
        <f t="shared" si="3"/>
        <v>-228060.16274</v>
      </c>
      <c r="H208" s="252"/>
      <c r="I208" s="193"/>
      <c r="J208" s="257"/>
      <c r="K208" s="257"/>
      <c r="L208" s="257"/>
      <c r="M208" s="257"/>
      <c r="N208" s="257"/>
      <c r="O208" s="257"/>
      <c r="P208" s="257"/>
    </row>
    <row r="209" spans="1:16" s="258" customFormat="1" x14ac:dyDescent="0.25">
      <c r="A209" s="332">
        <v>625</v>
      </c>
      <c r="B209" s="35" t="s">
        <v>213</v>
      </c>
      <c r="C209" s="18"/>
      <c r="D209" s="11">
        <v>167201.52600000001</v>
      </c>
      <c r="E209" s="11">
        <v>0</v>
      </c>
      <c r="F209" s="11">
        <v>43635.520199999999</v>
      </c>
      <c r="G209" s="462">
        <f t="shared" si="3"/>
        <v>123566.00580000001</v>
      </c>
      <c r="H209" s="252"/>
      <c r="I209" s="193"/>
      <c r="J209" s="257"/>
      <c r="K209" s="257"/>
      <c r="L209" s="257"/>
      <c r="M209" s="257"/>
      <c r="N209" s="257"/>
      <c r="O209" s="257"/>
      <c r="P209" s="257"/>
    </row>
    <row r="210" spans="1:16" s="258" customFormat="1" x14ac:dyDescent="0.25">
      <c r="A210" s="332">
        <v>626</v>
      </c>
      <c r="B210" s="35" t="s">
        <v>214</v>
      </c>
      <c r="C210" s="18"/>
      <c r="D210" s="11">
        <v>33984.050000000003</v>
      </c>
      <c r="E210" s="11">
        <v>0</v>
      </c>
      <c r="F210" s="11">
        <v>100660.7561</v>
      </c>
      <c r="G210" s="462">
        <f t="shared" si="3"/>
        <v>-66676.706099999996</v>
      </c>
      <c r="H210" s="252"/>
      <c r="I210" s="193"/>
      <c r="J210" s="257"/>
      <c r="K210" s="257"/>
      <c r="L210" s="257"/>
      <c r="M210" s="257"/>
      <c r="N210" s="257"/>
      <c r="O210" s="257"/>
      <c r="P210" s="257"/>
    </row>
    <row r="211" spans="1:16" s="258" customFormat="1" x14ac:dyDescent="0.25">
      <c r="A211" s="332">
        <v>630</v>
      </c>
      <c r="B211" s="35" t="s">
        <v>215</v>
      </c>
      <c r="C211" s="18"/>
      <c r="D211" s="11">
        <v>183717.77429999999</v>
      </c>
      <c r="E211" s="11">
        <v>0</v>
      </c>
      <c r="F211" s="11">
        <v>35343.412000000004</v>
      </c>
      <c r="G211" s="462">
        <f t="shared" si="3"/>
        <v>148374.36229999998</v>
      </c>
      <c r="H211" s="252"/>
      <c r="I211" s="193"/>
      <c r="J211" s="257"/>
      <c r="K211" s="257"/>
      <c r="L211" s="257"/>
      <c r="M211" s="257"/>
      <c r="N211" s="257"/>
      <c r="O211" s="257"/>
      <c r="P211" s="257"/>
    </row>
    <row r="212" spans="1:16" s="258" customFormat="1" x14ac:dyDescent="0.25">
      <c r="A212" s="332">
        <v>631</v>
      </c>
      <c r="B212" s="35" t="s">
        <v>216</v>
      </c>
      <c r="C212" s="18"/>
      <c r="D212" s="11">
        <v>13593.62</v>
      </c>
      <c r="E212" s="11">
        <v>0</v>
      </c>
      <c r="F212" s="11">
        <v>661176.00509400014</v>
      </c>
      <c r="G212" s="462">
        <f t="shared" si="3"/>
        <v>-647582.38509400014</v>
      </c>
      <c r="H212" s="252"/>
      <c r="I212" s="193"/>
      <c r="J212" s="257"/>
      <c r="K212" s="257"/>
      <c r="L212" s="257"/>
      <c r="M212" s="257"/>
      <c r="N212" s="257"/>
      <c r="O212" s="257"/>
      <c r="P212" s="257"/>
    </row>
    <row r="213" spans="1:16" s="258" customFormat="1" x14ac:dyDescent="0.25">
      <c r="A213" s="332">
        <v>635</v>
      </c>
      <c r="B213" s="35" t="s">
        <v>217</v>
      </c>
      <c r="C213" s="18"/>
      <c r="D213" s="11">
        <v>134576.83800000002</v>
      </c>
      <c r="E213" s="11">
        <v>0</v>
      </c>
      <c r="F213" s="11">
        <v>728889.90440000012</v>
      </c>
      <c r="G213" s="462">
        <f t="shared" si="3"/>
        <v>-594313.06640000013</v>
      </c>
      <c r="H213" s="252"/>
      <c r="I213" s="193"/>
      <c r="J213" s="257"/>
      <c r="K213" s="257"/>
      <c r="L213" s="257"/>
      <c r="M213" s="257"/>
      <c r="N213" s="257"/>
      <c r="O213" s="257"/>
      <c r="P213" s="257"/>
    </row>
    <row r="214" spans="1:16" s="258" customFormat="1" x14ac:dyDescent="0.25">
      <c r="A214" s="332">
        <v>636</v>
      </c>
      <c r="B214" s="35" t="s">
        <v>218</v>
      </c>
      <c r="C214" s="18"/>
      <c r="D214" s="11">
        <v>136072.13620000004</v>
      </c>
      <c r="E214" s="11">
        <v>0</v>
      </c>
      <c r="F214" s="11">
        <v>174705.20424000002</v>
      </c>
      <c r="G214" s="462">
        <f t="shared" si="3"/>
        <v>-38633.068039999984</v>
      </c>
      <c r="H214" s="252"/>
      <c r="I214" s="193"/>
      <c r="J214" s="257"/>
      <c r="K214" s="257"/>
      <c r="L214" s="257"/>
      <c r="M214" s="257"/>
      <c r="N214" s="257"/>
      <c r="O214" s="257"/>
      <c r="P214" s="257"/>
    </row>
    <row r="215" spans="1:16" s="258" customFormat="1" x14ac:dyDescent="0.25">
      <c r="A215" s="332">
        <v>638</v>
      </c>
      <c r="B215" s="35" t="s">
        <v>219</v>
      </c>
      <c r="C215" s="18"/>
      <c r="D215" s="11">
        <v>807596.96420000005</v>
      </c>
      <c r="E215" s="11">
        <v>0</v>
      </c>
      <c r="F215" s="11">
        <v>1133748.6888600001</v>
      </c>
      <c r="G215" s="462">
        <f t="shared" si="3"/>
        <v>-326151.72466000007</v>
      </c>
      <c r="H215" s="252"/>
      <c r="I215" s="193"/>
      <c r="J215" s="257"/>
      <c r="K215" s="257"/>
      <c r="L215" s="257"/>
      <c r="M215" s="257"/>
      <c r="N215" s="257"/>
      <c r="O215" s="257"/>
      <c r="P215" s="257"/>
    </row>
    <row r="216" spans="1:16" s="258" customFormat="1" x14ac:dyDescent="0.25">
      <c r="A216" s="332">
        <v>678</v>
      </c>
      <c r="B216" s="35" t="s">
        <v>220</v>
      </c>
      <c r="C216" s="18"/>
      <c r="D216" s="11">
        <v>289815.97840000008</v>
      </c>
      <c r="E216" s="11">
        <v>0</v>
      </c>
      <c r="F216" s="11">
        <v>472473.45033999998</v>
      </c>
      <c r="G216" s="462">
        <f t="shared" si="3"/>
        <v>-182657.4719399999</v>
      </c>
      <c r="H216" s="252"/>
      <c r="I216" s="193"/>
      <c r="J216" s="257"/>
      <c r="K216" s="257"/>
      <c r="L216" s="257"/>
      <c r="M216" s="257"/>
      <c r="N216" s="257"/>
      <c r="O216" s="257"/>
      <c r="P216" s="257"/>
    </row>
    <row r="217" spans="1:16" s="258" customFormat="1" x14ac:dyDescent="0.25">
      <c r="A217" s="332">
        <v>680</v>
      </c>
      <c r="B217" s="35" t="s">
        <v>221</v>
      </c>
      <c r="C217" s="18"/>
      <c r="D217" s="11">
        <v>408012.50430000003</v>
      </c>
      <c r="E217" s="11">
        <v>0</v>
      </c>
      <c r="F217" s="11">
        <v>1662431.7579000003</v>
      </c>
      <c r="G217" s="462">
        <f t="shared" si="3"/>
        <v>-1254419.2536000004</v>
      </c>
      <c r="H217" s="252"/>
      <c r="I217" s="193"/>
      <c r="J217" s="257"/>
      <c r="K217" s="257"/>
      <c r="L217" s="257"/>
      <c r="M217" s="257"/>
      <c r="N217" s="257"/>
      <c r="O217" s="257"/>
      <c r="P217" s="257"/>
    </row>
    <row r="218" spans="1:16" s="258" customFormat="1" x14ac:dyDescent="0.25">
      <c r="A218" s="332">
        <v>681</v>
      </c>
      <c r="B218" s="35" t="s">
        <v>222</v>
      </c>
      <c r="C218" s="18"/>
      <c r="D218" s="11">
        <v>0</v>
      </c>
      <c r="E218" s="11">
        <v>0</v>
      </c>
      <c r="F218" s="11">
        <v>145519.70209999999</v>
      </c>
      <c r="G218" s="462">
        <f t="shared" si="3"/>
        <v>-145519.70209999999</v>
      </c>
      <c r="H218" s="252"/>
      <c r="I218" s="193"/>
      <c r="J218" s="257"/>
      <c r="K218" s="257"/>
      <c r="L218" s="257"/>
      <c r="M218" s="257"/>
      <c r="N218" s="257"/>
      <c r="O218" s="257"/>
      <c r="P218" s="257"/>
    </row>
    <row r="219" spans="1:16" s="258" customFormat="1" x14ac:dyDescent="0.25">
      <c r="A219" s="332">
        <v>683</v>
      </c>
      <c r="B219" s="35" t="s">
        <v>223</v>
      </c>
      <c r="C219" s="18"/>
      <c r="D219" s="11">
        <v>80270.326100000006</v>
      </c>
      <c r="E219" s="11">
        <v>0</v>
      </c>
      <c r="F219" s="11">
        <v>108871.30258</v>
      </c>
      <c r="G219" s="462">
        <f t="shared" si="3"/>
        <v>-28600.976479999998</v>
      </c>
      <c r="H219" s="252"/>
      <c r="I219" s="193"/>
      <c r="J219" s="257"/>
      <c r="K219" s="257"/>
      <c r="L219" s="257"/>
      <c r="M219" s="257"/>
      <c r="N219" s="257"/>
      <c r="O219" s="257"/>
      <c r="P219" s="257"/>
    </row>
    <row r="220" spans="1:16" s="258" customFormat="1" x14ac:dyDescent="0.25">
      <c r="A220" s="332">
        <v>684</v>
      </c>
      <c r="B220" s="35" t="s">
        <v>224</v>
      </c>
      <c r="C220" s="18"/>
      <c r="D220" s="11">
        <v>660717.90009999997</v>
      </c>
      <c r="E220" s="11">
        <v>0</v>
      </c>
      <c r="F220" s="11">
        <v>3727218.3554560002</v>
      </c>
      <c r="G220" s="462">
        <f t="shared" si="3"/>
        <v>-3066500.455356</v>
      </c>
      <c r="H220" s="252"/>
      <c r="I220" s="277"/>
      <c r="J220" s="257"/>
      <c r="K220" s="257"/>
      <c r="L220" s="257"/>
      <c r="M220" s="257"/>
      <c r="N220" s="257"/>
      <c r="O220" s="257"/>
      <c r="P220" s="257"/>
    </row>
    <row r="221" spans="1:16" s="258" customFormat="1" x14ac:dyDescent="0.25">
      <c r="A221" s="332">
        <v>686</v>
      </c>
      <c r="B221" s="35" t="s">
        <v>225</v>
      </c>
      <c r="C221" s="18"/>
      <c r="D221" s="11">
        <v>97942.032100000011</v>
      </c>
      <c r="E221" s="11">
        <v>0</v>
      </c>
      <c r="F221" s="11">
        <v>37654.327400000002</v>
      </c>
      <c r="G221" s="462">
        <f t="shared" si="3"/>
        <v>60287.704700000009</v>
      </c>
      <c r="H221" s="252"/>
      <c r="I221" s="193"/>
      <c r="J221" s="257"/>
      <c r="K221" s="257"/>
      <c r="L221" s="257"/>
      <c r="M221" s="257"/>
      <c r="N221" s="257"/>
      <c r="O221" s="257"/>
      <c r="P221" s="257"/>
    </row>
    <row r="222" spans="1:16" s="258" customFormat="1" x14ac:dyDescent="0.25">
      <c r="A222" s="332">
        <v>687</v>
      </c>
      <c r="B222" s="35" t="s">
        <v>226</v>
      </c>
      <c r="C222" s="18"/>
      <c r="D222" s="11">
        <v>134576.83799999999</v>
      </c>
      <c r="E222" s="11">
        <v>0</v>
      </c>
      <c r="F222" s="11">
        <v>24468.516000000003</v>
      </c>
      <c r="G222" s="462">
        <f t="shared" si="3"/>
        <v>110108.32199999999</v>
      </c>
      <c r="H222" s="252"/>
      <c r="I222" s="193"/>
      <c r="J222" s="257"/>
      <c r="K222" s="257"/>
      <c r="L222" s="257"/>
      <c r="M222" s="257"/>
      <c r="N222" s="257"/>
      <c r="O222" s="257"/>
      <c r="P222" s="257"/>
    </row>
    <row r="223" spans="1:16" s="258" customFormat="1" x14ac:dyDescent="0.25">
      <c r="A223" s="332">
        <v>689</v>
      </c>
      <c r="B223" s="35" t="s">
        <v>227</v>
      </c>
      <c r="C223" s="18"/>
      <c r="D223" s="11">
        <v>70754.792100000006</v>
      </c>
      <c r="E223" s="11">
        <v>0</v>
      </c>
      <c r="F223" s="11">
        <v>86346.674239999993</v>
      </c>
      <c r="G223" s="462">
        <f t="shared" si="3"/>
        <v>-15591.882139999987</v>
      </c>
      <c r="H223" s="252"/>
      <c r="I223" s="193"/>
      <c r="J223" s="257"/>
      <c r="K223" s="257"/>
      <c r="L223" s="257"/>
      <c r="M223" s="257"/>
      <c r="N223" s="257"/>
      <c r="O223" s="257"/>
      <c r="P223" s="257"/>
    </row>
    <row r="224" spans="1:16" s="258" customFormat="1" x14ac:dyDescent="0.25">
      <c r="A224" s="332">
        <v>691</v>
      </c>
      <c r="B224" s="35" t="s">
        <v>228</v>
      </c>
      <c r="C224" s="18"/>
      <c r="D224" s="11">
        <v>92504.584100000007</v>
      </c>
      <c r="E224" s="11">
        <v>0</v>
      </c>
      <c r="F224" s="11">
        <v>156326.63000000003</v>
      </c>
      <c r="G224" s="462">
        <f t="shared" si="3"/>
        <v>-63822.045900000026</v>
      </c>
      <c r="H224" s="252"/>
      <c r="I224" s="193"/>
      <c r="J224" s="257"/>
      <c r="K224" s="257"/>
      <c r="L224" s="257"/>
      <c r="M224" s="257"/>
      <c r="N224" s="257"/>
      <c r="O224" s="257"/>
      <c r="P224" s="257"/>
    </row>
    <row r="225" spans="1:16" s="258" customFormat="1" x14ac:dyDescent="0.25">
      <c r="A225" s="332">
        <v>694</v>
      </c>
      <c r="B225" s="35" t="s">
        <v>229</v>
      </c>
      <c r="C225" s="18"/>
      <c r="D225" s="11">
        <v>934085.59830000019</v>
      </c>
      <c r="E225" s="11">
        <v>0</v>
      </c>
      <c r="F225" s="11">
        <v>633676.11183400021</v>
      </c>
      <c r="G225" s="462">
        <f t="shared" si="3"/>
        <v>300409.48646599997</v>
      </c>
      <c r="H225" s="252"/>
      <c r="I225" s="193"/>
      <c r="J225" s="257"/>
      <c r="K225" s="257"/>
      <c r="L225" s="257"/>
      <c r="M225" s="257"/>
      <c r="N225" s="257"/>
      <c r="O225" s="257"/>
      <c r="P225" s="257"/>
    </row>
    <row r="226" spans="1:16" s="258" customFormat="1" x14ac:dyDescent="0.25">
      <c r="A226" s="332">
        <v>697</v>
      </c>
      <c r="B226" s="35" t="s">
        <v>230</v>
      </c>
      <c r="C226" s="18"/>
      <c r="D226" s="11">
        <v>38062.135999999999</v>
      </c>
      <c r="E226" s="11">
        <v>0</v>
      </c>
      <c r="F226" s="11">
        <v>21749.792000000001</v>
      </c>
      <c r="G226" s="462">
        <f t="shared" si="3"/>
        <v>16312.343999999997</v>
      </c>
      <c r="H226" s="252"/>
      <c r="I226" s="193"/>
      <c r="J226" s="257"/>
      <c r="K226" s="257"/>
      <c r="L226" s="257"/>
      <c r="M226" s="257"/>
      <c r="N226" s="257"/>
      <c r="O226" s="257"/>
      <c r="P226" s="257"/>
    </row>
    <row r="227" spans="1:16" s="258" customFormat="1" x14ac:dyDescent="0.25">
      <c r="A227" s="332">
        <v>698</v>
      </c>
      <c r="B227" s="35" t="s">
        <v>231</v>
      </c>
      <c r="C227" s="18"/>
      <c r="D227" s="11">
        <v>511391.98440000013</v>
      </c>
      <c r="E227" s="11">
        <v>0</v>
      </c>
      <c r="F227" s="11">
        <v>5323870.5861760005</v>
      </c>
      <c r="G227" s="462">
        <f t="shared" si="3"/>
        <v>-4812478.6017760001</v>
      </c>
      <c r="H227" s="252"/>
      <c r="I227" s="193"/>
      <c r="J227" s="257"/>
      <c r="K227" s="257"/>
      <c r="L227" s="257"/>
      <c r="M227" s="257"/>
      <c r="N227" s="257"/>
      <c r="O227" s="257"/>
      <c r="P227" s="257"/>
    </row>
    <row r="228" spans="1:16" s="258" customFormat="1" x14ac:dyDescent="0.25">
      <c r="A228" s="332">
        <v>700</v>
      </c>
      <c r="B228" s="35" t="s">
        <v>232</v>
      </c>
      <c r="C228" s="18"/>
      <c r="D228" s="11">
        <v>122410.54810000001</v>
      </c>
      <c r="E228" s="11">
        <v>0</v>
      </c>
      <c r="F228" s="11">
        <v>198562.00734000001</v>
      </c>
      <c r="G228" s="462">
        <f t="shared" si="3"/>
        <v>-76151.459239999996</v>
      </c>
      <c r="H228" s="252"/>
      <c r="I228" s="193"/>
      <c r="J228" s="257"/>
      <c r="K228" s="257"/>
      <c r="L228" s="257"/>
      <c r="M228" s="257"/>
      <c r="N228" s="257"/>
      <c r="O228" s="257"/>
      <c r="P228" s="257"/>
    </row>
    <row r="229" spans="1:16" s="258" customFormat="1" x14ac:dyDescent="0.25">
      <c r="A229" s="332">
        <v>702</v>
      </c>
      <c r="B229" s="35" t="s">
        <v>233</v>
      </c>
      <c r="C229" s="18"/>
      <c r="D229" s="11">
        <v>32692.6561</v>
      </c>
      <c r="E229" s="11">
        <v>0</v>
      </c>
      <c r="F229" s="11">
        <v>89944.905453999992</v>
      </c>
      <c r="G229" s="462">
        <f t="shared" si="3"/>
        <v>-57252.249353999992</v>
      </c>
      <c r="H229" s="252"/>
      <c r="I229" s="193"/>
      <c r="J229" s="257"/>
      <c r="K229" s="257"/>
      <c r="L229" s="257"/>
      <c r="M229" s="257"/>
      <c r="N229" s="257"/>
      <c r="O229" s="257"/>
      <c r="P229" s="257"/>
    </row>
    <row r="230" spans="1:16" s="258" customFormat="1" x14ac:dyDescent="0.25">
      <c r="A230" s="332">
        <v>704</v>
      </c>
      <c r="B230" s="35" t="s">
        <v>234</v>
      </c>
      <c r="C230" s="18"/>
      <c r="D230" s="11">
        <v>382116.65820000006</v>
      </c>
      <c r="E230" s="11">
        <v>0</v>
      </c>
      <c r="F230" s="11">
        <v>370072.71088000003</v>
      </c>
      <c r="G230" s="462">
        <f t="shared" si="3"/>
        <v>12043.947320000036</v>
      </c>
      <c r="H230" s="252"/>
      <c r="I230" s="193"/>
      <c r="J230" s="257"/>
      <c r="K230" s="257"/>
      <c r="L230" s="257"/>
      <c r="M230" s="257"/>
      <c r="N230" s="257"/>
      <c r="O230" s="257"/>
      <c r="P230" s="257"/>
    </row>
    <row r="231" spans="1:16" s="258" customFormat="1" x14ac:dyDescent="0.25">
      <c r="A231" s="332">
        <v>707</v>
      </c>
      <c r="B231" s="35" t="s">
        <v>235</v>
      </c>
      <c r="C231" s="18"/>
      <c r="D231" s="11">
        <v>0</v>
      </c>
      <c r="E231" s="11">
        <v>0</v>
      </c>
      <c r="F231" s="11">
        <v>34527.794800000003</v>
      </c>
      <c r="G231" s="462">
        <f t="shared" si="3"/>
        <v>-34527.794800000003</v>
      </c>
      <c r="H231" s="252"/>
      <c r="I231" s="193"/>
      <c r="J231" s="257"/>
      <c r="K231" s="257"/>
      <c r="L231" s="257"/>
      <c r="M231" s="257"/>
      <c r="N231" s="257"/>
      <c r="O231" s="257"/>
      <c r="P231" s="257"/>
    </row>
    <row r="232" spans="1:16" s="258" customFormat="1" x14ac:dyDescent="0.25">
      <c r="A232" s="332">
        <v>710</v>
      </c>
      <c r="B232" s="35" t="s">
        <v>236</v>
      </c>
      <c r="C232" s="18"/>
      <c r="D232" s="11">
        <v>307487.68440000003</v>
      </c>
      <c r="E232" s="11">
        <v>0</v>
      </c>
      <c r="F232" s="11">
        <v>1375832.029992</v>
      </c>
      <c r="G232" s="462">
        <f t="shared" si="3"/>
        <v>-1068344.3455920001</v>
      </c>
      <c r="H232" s="252"/>
      <c r="I232" s="193"/>
      <c r="J232" s="257"/>
      <c r="K232" s="257"/>
      <c r="L232" s="257"/>
      <c r="M232" s="257"/>
      <c r="N232" s="257"/>
      <c r="O232" s="257"/>
      <c r="P232" s="257"/>
    </row>
    <row r="233" spans="1:16" s="258" customFormat="1" x14ac:dyDescent="0.25">
      <c r="A233" s="332">
        <v>729</v>
      </c>
      <c r="B233" s="35" t="s">
        <v>237</v>
      </c>
      <c r="C233" s="18"/>
      <c r="D233" s="11">
        <v>95155.340000000026</v>
      </c>
      <c r="E233" s="11">
        <v>0</v>
      </c>
      <c r="F233" s="11">
        <v>207329.89224000004</v>
      </c>
      <c r="G233" s="462">
        <f t="shared" si="3"/>
        <v>-112174.55224000002</v>
      </c>
      <c r="H233" s="252"/>
      <c r="I233" s="193"/>
      <c r="J233" s="257"/>
      <c r="K233" s="257"/>
      <c r="L233" s="257"/>
      <c r="M233" s="257"/>
      <c r="N233" s="257"/>
      <c r="O233" s="257"/>
      <c r="P233" s="257"/>
    </row>
    <row r="234" spans="1:16" s="258" customFormat="1" x14ac:dyDescent="0.25">
      <c r="A234" s="332">
        <v>732</v>
      </c>
      <c r="B234" s="35" t="s">
        <v>238</v>
      </c>
      <c r="C234" s="18"/>
      <c r="D234" s="11">
        <v>21749.792000000001</v>
      </c>
      <c r="E234" s="11">
        <v>0</v>
      </c>
      <c r="F234" s="11">
        <v>112609.54808000001</v>
      </c>
      <c r="G234" s="462">
        <f t="shared" si="3"/>
        <v>-90859.756080000006</v>
      </c>
      <c r="H234" s="252"/>
      <c r="I234" s="193"/>
      <c r="J234" s="257"/>
      <c r="K234" s="257"/>
      <c r="L234" s="257"/>
      <c r="M234" s="257"/>
      <c r="N234" s="257"/>
      <c r="O234" s="257"/>
      <c r="P234" s="257"/>
    </row>
    <row r="235" spans="1:16" s="258" customFormat="1" x14ac:dyDescent="0.25">
      <c r="A235" s="332">
        <v>734</v>
      </c>
      <c r="B235" s="35" t="s">
        <v>239</v>
      </c>
      <c r="C235" s="18"/>
      <c r="D235" s="11">
        <v>392991.55420000013</v>
      </c>
      <c r="E235" s="11">
        <v>0</v>
      </c>
      <c r="F235" s="11">
        <v>999126.99191400025</v>
      </c>
      <c r="G235" s="462">
        <f t="shared" si="3"/>
        <v>-606135.43771400012</v>
      </c>
      <c r="H235" s="252"/>
      <c r="I235" s="193"/>
      <c r="J235" s="257"/>
      <c r="K235" s="257"/>
      <c r="L235" s="257"/>
      <c r="M235" s="257"/>
      <c r="N235" s="257"/>
      <c r="O235" s="257"/>
      <c r="P235" s="257"/>
    </row>
    <row r="236" spans="1:16" s="258" customFormat="1" x14ac:dyDescent="0.25">
      <c r="A236" s="332">
        <v>738</v>
      </c>
      <c r="B236" s="35" t="s">
        <v>240</v>
      </c>
      <c r="C236" s="18"/>
      <c r="D236" s="11">
        <v>140082.25409999999</v>
      </c>
      <c r="E236" s="11">
        <v>0</v>
      </c>
      <c r="F236" s="11">
        <v>217212.45397999999</v>
      </c>
      <c r="G236" s="462">
        <f t="shared" si="3"/>
        <v>-77130.19988</v>
      </c>
      <c r="H236" s="252"/>
      <c r="I236" s="193"/>
      <c r="J236" s="257"/>
      <c r="K236" s="257"/>
      <c r="L236" s="257"/>
      <c r="M236" s="257"/>
      <c r="N236" s="257"/>
      <c r="O236" s="257"/>
      <c r="P236" s="257"/>
    </row>
    <row r="237" spans="1:16" s="258" customFormat="1" x14ac:dyDescent="0.25">
      <c r="A237" s="332">
        <v>739</v>
      </c>
      <c r="B237" s="35" t="s">
        <v>241</v>
      </c>
      <c r="C237" s="18"/>
      <c r="D237" s="11">
        <v>133217.476</v>
      </c>
      <c r="E237" s="11">
        <v>0</v>
      </c>
      <c r="F237" s="11">
        <v>6796.81</v>
      </c>
      <c r="G237" s="462">
        <f t="shared" si="3"/>
        <v>126420.666</v>
      </c>
      <c r="H237" s="252"/>
      <c r="I237" s="193"/>
      <c r="J237" s="257"/>
      <c r="K237" s="257"/>
      <c r="L237" s="257"/>
      <c r="M237" s="257"/>
      <c r="N237" s="257"/>
      <c r="O237" s="257"/>
      <c r="P237" s="257"/>
    </row>
    <row r="238" spans="1:16" s="258" customFormat="1" x14ac:dyDescent="0.25">
      <c r="A238" s="332">
        <v>740</v>
      </c>
      <c r="B238" s="35" t="s">
        <v>242</v>
      </c>
      <c r="C238" s="18"/>
      <c r="D238" s="11">
        <v>398768.8427000001</v>
      </c>
      <c r="E238" s="11">
        <v>0</v>
      </c>
      <c r="F238" s="11">
        <v>582744.89578000002</v>
      </c>
      <c r="G238" s="462">
        <f t="shared" si="3"/>
        <v>-183976.05307999993</v>
      </c>
      <c r="H238" s="252"/>
      <c r="I238" s="193"/>
      <c r="J238" s="257"/>
      <c r="K238" s="257"/>
      <c r="L238" s="257"/>
      <c r="M238" s="257"/>
      <c r="N238" s="257"/>
      <c r="O238" s="257"/>
      <c r="P238" s="257"/>
    </row>
    <row r="239" spans="1:16" s="258" customFormat="1" x14ac:dyDescent="0.25">
      <c r="A239" s="332">
        <v>742</v>
      </c>
      <c r="B239" s="35" t="s">
        <v>243</v>
      </c>
      <c r="C239" s="18"/>
      <c r="D239" s="11">
        <v>24536.484100000001</v>
      </c>
      <c r="E239" s="11">
        <v>0</v>
      </c>
      <c r="F239" s="11">
        <v>32624.688000000002</v>
      </c>
      <c r="G239" s="462">
        <f t="shared" si="3"/>
        <v>-8088.2039000000004</v>
      </c>
      <c r="H239" s="252"/>
      <c r="I239" s="193"/>
      <c r="J239" s="257"/>
      <c r="K239" s="257"/>
      <c r="L239" s="257"/>
      <c r="M239" s="257"/>
      <c r="N239" s="257"/>
      <c r="O239" s="257"/>
      <c r="P239" s="257"/>
    </row>
    <row r="240" spans="1:16" s="258" customFormat="1" x14ac:dyDescent="0.25">
      <c r="A240" s="332">
        <v>743</v>
      </c>
      <c r="B240" s="35" t="s">
        <v>244</v>
      </c>
      <c r="C240" s="18"/>
      <c r="D240" s="11">
        <v>899014.05869999994</v>
      </c>
      <c r="E240" s="11">
        <v>0</v>
      </c>
      <c r="F240" s="11">
        <v>1025693.0034799998</v>
      </c>
      <c r="G240" s="462">
        <f t="shared" si="3"/>
        <v>-126678.9447799999</v>
      </c>
      <c r="H240" s="252"/>
      <c r="I240" s="193"/>
      <c r="J240" s="257"/>
      <c r="K240" s="257"/>
      <c r="L240" s="257"/>
      <c r="M240" s="257"/>
      <c r="N240" s="257"/>
      <c r="O240" s="257"/>
      <c r="P240" s="257"/>
    </row>
    <row r="241" spans="1:16" s="258" customFormat="1" x14ac:dyDescent="0.25">
      <c r="A241" s="332">
        <v>746</v>
      </c>
      <c r="B241" s="35" t="s">
        <v>245</v>
      </c>
      <c r="C241" s="18"/>
      <c r="D241" s="11">
        <v>32692.656100000004</v>
      </c>
      <c r="E241" s="11">
        <v>0</v>
      </c>
      <c r="F241" s="11">
        <v>56508.678339999999</v>
      </c>
      <c r="G241" s="462">
        <f t="shared" si="3"/>
        <v>-23816.022239999995</v>
      </c>
      <c r="H241" s="252"/>
      <c r="I241" s="193"/>
      <c r="J241" s="257"/>
      <c r="K241" s="257"/>
      <c r="L241" s="257"/>
      <c r="M241" s="257"/>
      <c r="N241" s="257"/>
      <c r="O241" s="257"/>
      <c r="P241" s="257"/>
    </row>
    <row r="242" spans="1:16" s="258" customFormat="1" x14ac:dyDescent="0.25">
      <c r="A242" s="332">
        <v>747</v>
      </c>
      <c r="B242" s="35" t="s">
        <v>246</v>
      </c>
      <c r="C242" s="18"/>
      <c r="D242" s="11">
        <v>115545.77</v>
      </c>
      <c r="E242" s="11">
        <v>0</v>
      </c>
      <c r="F242" s="11">
        <v>190310.68000000002</v>
      </c>
      <c r="G242" s="462">
        <f t="shared" si="3"/>
        <v>-74764.910000000018</v>
      </c>
      <c r="H242" s="252"/>
      <c r="I242" s="193"/>
      <c r="J242" s="257"/>
      <c r="K242" s="257"/>
      <c r="L242" s="257"/>
      <c r="M242" s="257"/>
      <c r="N242" s="257"/>
      <c r="O242" s="257"/>
      <c r="P242" s="257"/>
    </row>
    <row r="243" spans="1:16" s="258" customFormat="1" x14ac:dyDescent="0.25">
      <c r="A243" s="332">
        <v>748</v>
      </c>
      <c r="B243" s="35" t="s">
        <v>247</v>
      </c>
      <c r="C243" s="18"/>
      <c r="D243" s="11">
        <v>381980.72200000007</v>
      </c>
      <c r="E243" s="11">
        <v>0</v>
      </c>
      <c r="F243" s="11">
        <v>110108.32200000001</v>
      </c>
      <c r="G243" s="462">
        <f t="shared" si="3"/>
        <v>271872.40000000002</v>
      </c>
      <c r="H243" s="252"/>
      <c r="I243" s="193"/>
      <c r="J243" s="257"/>
      <c r="K243" s="257"/>
      <c r="L243" s="257"/>
      <c r="M243" s="257"/>
      <c r="N243" s="257"/>
      <c r="O243" s="257"/>
      <c r="P243" s="257"/>
    </row>
    <row r="244" spans="1:16" s="258" customFormat="1" x14ac:dyDescent="0.25">
      <c r="A244" s="332">
        <v>749</v>
      </c>
      <c r="B244" s="35" t="s">
        <v>248</v>
      </c>
      <c r="C244" s="18"/>
      <c r="D244" s="11">
        <v>793391.63130000012</v>
      </c>
      <c r="E244" s="11">
        <v>0</v>
      </c>
      <c r="F244" s="11">
        <v>510395.57205400016</v>
      </c>
      <c r="G244" s="462">
        <f t="shared" si="3"/>
        <v>282996.05924599996</v>
      </c>
      <c r="H244" s="252"/>
      <c r="I244" s="193"/>
      <c r="J244" s="257"/>
      <c r="K244" s="257"/>
      <c r="L244" s="257"/>
      <c r="M244" s="257"/>
      <c r="N244" s="257"/>
      <c r="O244" s="257"/>
      <c r="P244" s="257"/>
    </row>
    <row r="245" spans="1:16" s="258" customFormat="1" x14ac:dyDescent="0.25">
      <c r="A245" s="332">
        <v>751</v>
      </c>
      <c r="B245" s="35" t="s">
        <v>249</v>
      </c>
      <c r="C245" s="18"/>
      <c r="D245" s="11">
        <v>42140.222000000002</v>
      </c>
      <c r="E245" s="11">
        <v>0</v>
      </c>
      <c r="F245" s="11">
        <v>57093.204000000012</v>
      </c>
      <c r="G245" s="462">
        <f t="shared" si="3"/>
        <v>-14952.982000000011</v>
      </c>
      <c r="H245" s="252"/>
      <c r="I245" s="193"/>
      <c r="J245" s="257"/>
      <c r="K245" s="257"/>
      <c r="L245" s="257"/>
      <c r="M245" s="257"/>
      <c r="N245" s="257"/>
      <c r="O245" s="257"/>
      <c r="P245" s="257"/>
    </row>
    <row r="246" spans="1:16" s="258" customFormat="1" x14ac:dyDescent="0.25">
      <c r="A246" s="332">
        <v>753</v>
      </c>
      <c r="B246" s="35" t="s">
        <v>250</v>
      </c>
      <c r="C246" s="18"/>
      <c r="D246" s="11">
        <v>1094354.3781000003</v>
      </c>
      <c r="E246" s="11">
        <v>0</v>
      </c>
      <c r="F246" s="11">
        <v>1129608.0722080001</v>
      </c>
      <c r="G246" s="462">
        <f t="shared" si="3"/>
        <v>-35253.694107999792</v>
      </c>
      <c r="H246" s="323"/>
      <c r="I246" s="257"/>
      <c r="J246" s="257"/>
      <c r="K246" s="257"/>
      <c r="L246" s="257"/>
      <c r="M246" s="257"/>
      <c r="N246" s="257"/>
      <c r="O246" s="257"/>
      <c r="P246" s="257"/>
    </row>
    <row r="247" spans="1:16" s="258" customFormat="1" x14ac:dyDescent="0.25">
      <c r="A247" s="332">
        <v>755</v>
      </c>
      <c r="B247" s="35" t="s">
        <v>251</v>
      </c>
      <c r="C247" s="18"/>
      <c r="D247" s="11">
        <v>236596.95610000001</v>
      </c>
      <c r="E247" s="11">
        <v>0</v>
      </c>
      <c r="F247" s="11">
        <v>1204245.20218</v>
      </c>
      <c r="G247" s="462">
        <f t="shared" si="3"/>
        <v>-967648.24607999995</v>
      </c>
      <c r="H247" s="252"/>
      <c r="I247" s="193"/>
      <c r="J247" s="257"/>
      <c r="K247" s="257"/>
      <c r="L247" s="257"/>
      <c r="M247" s="257"/>
      <c r="N247" s="257"/>
      <c r="O247" s="257"/>
      <c r="P247" s="257"/>
    </row>
    <row r="248" spans="1:16" s="258" customFormat="1" x14ac:dyDescent="0.25">
      <c r="A248" s="332">
        <v>758</v>
      </c>
      <c r="B248" s="35" t="s">
        <v>252</v>
      </c>
      <c r="C248" s="18"/>
      <c r="D248" s="11">
        <v>35343.412000000004</v>
      </c>
      <c r="E248" s="11">
        <v>0</v>
      </c>
      <c r="F248" s="11">
        <v>81561.72</v>
      </c>
      <c r="G248" s="462">
        <f t="shared" si="3"/>
        <v>-46218.307999999997</v>
      </c>
      <c r="H248" s="252"/>
      <c r="I248" s="193"/>
      <c r="J248" s="257"/>
      <c r="K248" s="257"/>
      <c r="L248" s="257"/>
      <c r="M248" s="257"/>
      <c r="N248" s="257"/>
      <c r="O248" s="257"/>
      <c r="P248" s="257"/>
    </row>
    <row r="249" spans="1:16" s="258" customFormat="1" x14ac:dyDescent="0.25">
      <c r="A249" s="332">
        <v>759</v>
      </c>
      <c r="B249" s="35" t="s">
        <v>253</v>
      </c>
      <c r="C249" s="18"/>
      <c r="D249" s="11">
        <v>333043.69</v>
      </c>
      <c r="E249" s="11">
        <v>0</v>
      </c>
      <c r="F249" s="11">
        <v>87203.0723</v>
      </c>
      <c r="G249" s="462">
        <f t="shared" si="3"/>
        <v>245840.6177</v>
      </c>
      <c r="H249" s="252"/>
      <c r="I249" s="193"/>
      <c r="J249" s="257"/>
      <c r="K249" s="257"/>
      <c r="L249" s="257"/>
      <c r="M249" s="257"/>
      <c r="N249" s="257"/>
      <c r="O249" s="257"/>
      <c r="P249" s="257"/>
    </row>
    <row r="250" spans="1:16" s="258" customFormat="1" x14ac:dyDescent="0.25">
      <c r="A250" s="332">
        <v>761</v>
      </c>
      <c r="B250" s="35" t="s">
        <v>254</v>
      </c>
      <c r="C250" s="18"/>
      <c r="D250" s="11">
        <v>308643.14210000006</v>
      </c>
      <c r="E250" s="11">
        <v>0</v>
      </c>
      <c r="F250" s="11">
        <v>161179.55234000002</v>
      </c>
      <c r="G250" s="462">
        <f t="shared" si="3"/>
        <v>147463.58976000003</v>
      </c>
      <c r="H250" s="252"/>
      <c r="I250" s="193"/>
      <c r="J250" s="257"/>
      <c r="K250" s="257"/>
      <c r="L250" s="257"/>
      <c r="M250" s="257"/>
      <c r="N250" s="257"/>
      <c r="O250" s="257"/>
      <c r="P250" s="257"/>
    </row>
    <row r="251" spans="1:16" s="258" customFormat="1" x14ac:dyDescent="0.25">
      <c r="A251" s="332">
        <v>762</v>
      </c>
      <c r="B251" s="35" t="s">
        <v>255</v>
      </c>
      <c r="C251" s="18"/>
      <c r="D251" s="11">
        <v>91281.15830000001</v>
      </c>
      <c r="E251" s="11">
        <v>0</v>
      </c>
      <c r="F251" s="11">
        <v>70102.298340000008</v>
      </c>
      <c r="G251" s="462">
        <f t="shared" si="3"/>
        <v>21178.859960000002</v>
      </c>
      <c r="H251" s="252"/>
      <c r="I251" s="193"/>
      <c r="J251" s="257"/>
      <c r="K251" s="257"/>
      <c r="L251" s="257"/>
      <c r="M251" s="257"/>
      <c r="N251" s="257"/>
      <c r="O251" s="257"/>
      <c r="P251" s="257"/>
    </row>
    <row r="252" spans="1:16" s="258" customFormat="1" x14ac:dyDescent="0.25">
      <c r="A252" s="332">
        <v>765</v>
      </c>
      <c r="B252" s="35" t="s">
        <v>256</v>
      </c>
      <c r="C252" s="18"/>
      <c r="D252" s="11">
        <v>179639.68829999998</v>
      </c>
      <c r="E252" s="11">
        <v>0</v>
      </c>
      <c r="F252" s="11">
        <v>351490.23234000005</v>
      </c>
      <c r="G252" s="462">
        <f t="shared" si="3"/>
        <v>-171850.54404000007</v>
      </c>
      <c r="H252" s="252"/>
      <c r="I252" s="193"/>
      <c r="J252" s="257"/>
      <c r="K252" s="257"/>
      <c r="L252" s="257"/>
      <c r="M252" s="257"/>
      <c r="N252" s="257"/>
      <c r="O252" s="257"/>
      <c r="P252" s="257"/>
    </row>
    <row r="253" spans="1:16" s="258" customFormat="1" x14ac:dyDescent="0.25">
      <c r="A253" s="332">
        <v>768</v>
      </c>
      <c r="B253" s="35" t="s">
        <v>257</v>
      </c>
      <c r="C253" s="18"/>
      <c r="D253" s="11">
        <v>186232.59399999998</v>
      </c>
      <c r="E253" s="11">
        <v>0</v>
      </c>
      <c r="F253" s="11">
        <v>59811.928</v>
      </c>
      <c r="G253" s="462">
        <f t="shared" si="3"/>
        <v>126420.66599999998</v>
      </c>
      <c r="H253" s="252"/>
      <c r="I253" s="193"/>
      <c r="J253" s="257"/>
      <c r="K253" s="257"/>
      <c r="L253" s="257"/>
      <c r="M253" s="257"/>
      <c r="N253" s="257"/>
      <c r="O253" s="257"/>
      <c r="P253" s="257"/>
    </row>
    <row r="254" spans="1:16" s="258" customFormat="1" x14ac:dyDescent="0.25">
      <c r="A254" s="332">
        <v>777</v>
      </c>
      <c r="B254" s="35" t="s">
        <v>258</v>
      </c>
      <c r="C254" s="18"/>
      <c r="D254" s="11">
        <v>187727.8922</v>
      </c>
      <c r="E254" s="11">
        <v>0</v>
      </c>
      <c r="F254" s="11">
        <v>53083.086100000008</v>
      </c>
      <c r="G254" s="462">
        <f t="shared" si="3"/>
        <v>134644.80609999999</v>
      </c>
      <c r="H254" s="252"/>
      <c r="I254" s="193"/>
      <c r="J254" s="257"/>
      <c r="K254" s="257"/>
      <c r="L254" s="257"/>
      <c r="M254" s="257"/>
      <c r="N254" s="257"/>
      <c r="O254" s="257"/>
      <c r="P254" s="257"/>
    </row>
    <row r="255" spans="1:16" s="258" customFormat="1" x14ac:dyDescent="0.25">
      <c r="A255" s="332">
        <v>778</v>
      </c>
      <c r="B255" s="35" t="s">
        <v>259</v>
      </c>
      <c r="C255" s="18"/>
      <c r="D255" s="11">
        <v>292262.83</v>
      </c>
      <c r="E255" s="11">
        <v>0</v>
      </c>
      <c r="F255" s="11">
        <v>135881.82551999998</v>
      </c>
      <c r="G255" s="462">
        <f t="shared" si="3"/>
        <v>156381.00448000003</v>
      </c>
      <c r="H255" s="252"/>
      <c r="I255" s="193"/>
      <c r="J255" s="257"/>
      <c r="K255" s="257"/>
      <c r="L255" s="257"/>
      <c r="M255" s="257"/>
      <c r="N255" s="257"/>
      <c r="O255" s="257"/>
      <c r="P255" s="257"/>
    </row>
    <row r="256" spans="1:16" s="258" customFormat="1" x14ac:dyDescent="0.25">
      <c r="A256" s="332">
        <v>781</v>
      </c>
      <c r="B256" s="35" t="s">
        <v>260</v>
      </c>
      <c r="C256" s="18"/>
      <c r="D256" s="11">
        <v>96514.702000000005</v>
      </c>
      <c r="E256" s="11">
        <v>0</v>
      </c>
      <c r="F256" s="11">
        <v>155089.61058000001</v>
      </c>
      <c r="G256" s="462">
        <f t="shared" si="3"/>
        <v>-58574.908580000003</v>
      </c>
      <c r="H256" s="252"/>
      <c r="I256" s="193"/>
      <c r="J256" s="257"/>
      <c r="K256" s="257"/>
      <c r="L256" s="257"/>
      <c r="M256" s="257"/>
      <c r="N256" s="257"/>
      <c r="O256" s="257"/>
      <c r="P256" s="257"/>
    </row>
    <row r="257" spans="1:16" s="258" customFormat="1" x14ac:dyDescent="0.25">
      <c r="A257" s="332">
        <v>783</v>
      </c>
      <c r="B257" s="35" t="s">
        <v>261</v>
      </c>
      <c r="C257" s="18"/>
      <c r="D257" s="11">
        <v>24468.516000000003</v>
      </c>
      <c r="E257" s="11">
        <v>0</v>
      </c>
      <c r="F257" s="11">
        <v>218517.44150000002</v>
      </c>
      <c r="G257" s="462">
        <f t="shared" si="3"/>
        <v>-194048.92550000001</v>
      </c>
      <c r="H257" s="252"/>
      <c r="I257" s="193"/>
      <c r="J257" s="257"/>
      <c r="K257" s="257"/>
      <c r="L257" s="257"/>
      <c r="M257" s="257"/>
      <c r="N257" s="257"/>
      <c r="O257" s="257"/>
      <c r="P257" s="257"/>
    </row>
    <row r="258" spans="1:16" s="258" customFormat="1" x14ac:dyDescent="0.25">
      <c r="A258" s="332">
        <v>785</v>
      </c>
      <c r="B258" s="35" t="s">
        <v>262</v>
      </c>
      <c r="C258" s="18"/>
      <c r="D258" s="11">
        <v>43499.584000000003</v>
      </c>
      <c r="E258" s="11">
        <v>0</v>
      </c>
      <c r="F258" s="11">
        <v>50296.394</v>
      </c>
      <c r="G258" s="462">
        <f t="shared" si="3"/>
        <v>-6796.8099999999977</v>
      </c>
      <c r="H258" s="252"/>
      <c r="I258" s="193"/>
      <c r="J258" s="257"/>
      <c r="K258" s="257"/>
      <c r="L258" s="257"/>
      <c r="M258" s="257"/>
      <c r="N258" s="257"/>
      <c r="O258" s="257"/>
      <c r="P258" s="257"/>
    </row>
    <row r="259" spans="1:16" s="258" customFormat="1" x14ac:dyDescent="0.25">
      <c r="A259" s="332">
        <v>790</v>
      </c>
      <c r="B259" s="35" t="s">
        <v>263</v>
      </c>
      <c r="C259" s="18"/>
      <c r="D259" s="11">
        <v>365804.31420000008</v>
      </c>
      <c r="E259" s="11">
        <v>0</v>
      </c>
      <c r="F259" s="11">
        <v>290359.72320000001</v>
      </c>
      <c r="G259" s="462">
        <f t="shared" si="3"/>
        <v>75444.591000000073</v>
      </c>
      <c r="H259" s="252"/>
      <c r="I259" s="193"/>
      <c r="J259" s="257"/>
      <c r="K259" s="257"/>
      <c r="L259" s="257"/>
      <c r="M259" s="257"/>
      <c r="N259" s="257"/>
      <c r="O259" s="257"/>
      <c r="P259" s="257"/>
    </row>
    <row r="260" spans="1:16" s="258" customFormat="1" x14ac:dyDescent="0.25">
      <c r="A260" s="332">
        <v>791</v>
      </c>
      <c r="B260" s="35" t="s">
        <v>264</v>
      </c>
      <c r="C260" s="18"/>
      <c r="D260" s="11">
        <v>236596.95610000007</v>
      </c>
      <c r="E260" s="11">
        <v>0</v>
      </c>
      <c r="F260" s="11">
        <v>246887.32644</v>
      </c>
      <c r="G260" s="462">
        <f t="shared" si="3"/>
        <v>-10290.370339999936</v>
      </c>
      <c r="H260" s="252"/>
      <c r="I260" s="193"/>
      <c r="J260" s="257"/>
      <c r="K260" s="257"/>
      <c r="L260" s="257"/>
      <c r="M260" s="257"/>
      <c r="N260" s="257"/>
      <c r="O260" s="257"/>
      <c r="P260" s="257"/>
    </row>
    <row r="261" spans="1:16" s="258" customFormat="1" x14ac:dyDescent="0.25">
      <c r="A261" s="332">
        <v>831</v>
      </c>
      <c r="B261" s="35" t="s">
        <v>265</v>
      </c>
      <c r="C261" s="18"/>
      <c r="D261" s="11">
        <v>20390.43</v>
      </c>
      <c r="E261" s="11">
        <v>0</v>
      </c>
      <c r="F261" s="11">
        <v>325499.23090000002</v>
      </c>
      <c r="G261" s="462">
        <f t="shared" si="3"/>
        <v>-305108.80090000003</v>
      </c>
      <c r="H261" s="252"/>
      <c r="I261" s="193"/>
      <c r="J261" s="257"/>
      <c r="K261" s="257"/>
      <c r="L261" s="257"/>
      <c r="M261" s="257"/>
      <c r="N261" s="257"/>
      <c r="O261" s="257"/>
      <c r="P261" s="257"/>
    </row>
    <row r="262" spans="1:16" s="258" customFormat="1" x14ac:dyDescent="0.25">
      <c r="A262" s="332">
        <v>832</v>
      </c>
      <c r="B262" s="35" t="s">
        <v>266</v>
      </c>
      <c r="C262" s="18"/>
      <c r="D262" s="11">
        <v>31265.326000000001</v>
      </c>
      <c r="E262" s="11">
        <v>0</v>
      </c>
      <c r="F262" s="11">
        <v>44926.914100000002</v>
      </c>
      <c r="G262" s="462">
        <f t="shared" si="3"/>
        <v>-13661.588100000001</v>
      </c>
      <c r="H262" s="252"/>
      <c r="I262" s="193"/>
      <c r="J262" s="257"/>
      <c r="K262" s="257"/>
      <c r="L262" s="257"/>
      <c r="M262" s="257"/>
      <c r="N262" s="257"/>
      <c r="O262" s="257"/>
      <c r="P262" s="257"/>
    </row>
    <row r="263" spans="1:16" s="258" customFormat="1" x14ac:dyDescent="0.25">
      <c r="A263" s="332">
        <v>833</v>
      </c>
      <c r="B263" s="35" t="s">
        <v>267</v>
      </c>
      <c r="C263" s="18"/>
      <c r="D263" s="11">
        <v>195748.12800000003</v>
      </c>
      <c r="E263" s="11">
        <v>0</v>
      </c>
      <c r="F263" s="11">
        <v>24468.516000000003</v>
      </c>
      <c r="G263" s="462">
        <f t="shared" si="3"/>
        <v>171279.61200000002</v>
      </c>
      <c r="H263" s="252"/>
      <c r="I263" s="193"/>
      <c r="J263" s="257"/>
      <c r="K263" s="257"/>
      <c r="L263" s="257"/>
      <c r="M263" s="257"/>
      <c r="N263" s="257"/>
      <c r="O263" s="257"/>
      <c r="P263" s="257"/>
    </row>
    <row r="264" spans="1:16" s="258" customFormat="1" x14ac:dyDescent="0.25">
      <c r="A264" s="332">
        <v>834</v>
      </c>
      <c r="B264" s="35" t="s">
        <v>268</v>
      </c>
      <c r="C264" s="18"/>
      <c r="D264" s="11">
        <v>118264.49400000001</v>
      </c>
      <c r="E264" s="11">
        <v>0</v>
      </c>
      <c r="F264" s="11">
        <v>279376.07824</v>
      </c>
      <c r="G264" s="462">
        <f t="shared" si="3"/>
        <v>-161111.58424</v>
      </c>
      <c r="H264" s="252"/>
      <c r="I264" s="193"/>
      <c r="J264" s="257"/>
      <c r="K264" s="257"/>
      <c r="L264" s="257"/>
      <c r="M264" s="257"/>
      <c r="N264" s="257"/>
      <c r="O264" s="257"/>
      <c r="P264" s="257"/>
    </row>
    <row r="265" spans="1:16" s="258" customFormat="1" x14ac:dyDescent="0.25">
      <c r="A265" s="332">
        <v>837</v>
      </c>
      <c r="B265" s="35" t="s">
        <v>269</v>
      </c>
      <c r="C265" s="18"/>
      <c r="D265" s="11">
        <v>3797513.6832000013</v>
      </c>
      <c r="E265" s="11">
        <v>0</v>
      </c>
      <c r="F265" s="11">
        <v>13358160.829893993</v>
      </c>
      <c r="G265" s="462">
        <f t="shared" si="3"/>
        <v>-9560647.1466939915</v>
      </c>
      <c r="H265" s="252"/>
      <c r="I265" s="193"/>
      <c r="J265" s="257"/>
      <c r="K265" s="257"/>
      <c r="L265" s="257"/>
      <c r="M265" s="257"/>
      <c r="N265" s="257"/>
      <c r="O265" s="257"/>
      <c r="P265" s="257"/>
    </row>
    <row r="266" spans="1:16" s="258" customFormat="1" x14ac:dyDescent="0.25">
      <c r="A266" s="332">
        <v>844</v>
      </c>
      <c r="B266" s="35" t="s">
        <v>270</v>
      </c>
      <c r="C266" s="18"/>
      <c r="D266" s="11">
        <v>6796.81</v>
      </c>
      <c r="E266" s="11">
        <v>0</v>
      </c>
      <c r="F266" s="11">
        <v>80909.226239999989</v>
      </c>
      <c r="G266" s="462">
        <f t="shared" si="3"/>
        <v>-74112.416239999991</v>
      </c>
      <c r="H266" s="252"/>
      <c r="I266" s="193"/>
      <c r="J266" s="257"/>
      <c r="K266" s="257"/>
      <c r="L266" s="257"/>
      <c r="M266" s="257"/>
      <c r="N266" s="257"/>
      <c r="O266" s="257"/>
      <c r="P266" s="257"/>
    </row>
    <row r="267" spans="1:16" s="258" customFormat="1" x14ac:dyDescent="0.25">
      <c r="A267" s="332">
        <v>845</v>
      </c>
      <c r="B267" s="35" t="s">
        <v>271</v>
      </c>
      <c r="C267" s="18"/>
      <c r="D267" s="11">
        <v>59811.928</v>
      </c>
      <c r="E267" s="11">
        <v>0</v>
      </c>
      <c r="F267" s="11">
        <v>17671.706000000002</v>
      </c>
      <c r="G267" s="462">
        <f t="shared" si="3"/>
        <v>42140.221999999994</v>
      </c>
      <c r="H267" s="252"/>
      <c r="I267" s="193"/>
      <c r="J267" s="257"/>
      <c r="K267" s="257"/>
      <c r="L267" s="257"/>
      <c r="M267" s="257"/>
      <c r="N267" s="257"/>
      <c r="O267" s="257"/>
      <c r="P267" s="257"/>
    </row>
    <row r="268" spans="1:16" s="258" customFormat="1" x14ac:dyDescent="0.25">
      <c r="A268" s="332">
        <v>846</v>
      </c>
      <c r="B268" s="35" t="s">
        <v>272</v>
      </c>
      <c r="C268" s="18"/>
      <c r="D268" s="11">
        <v>207982.386</v>
      </c>
      <c r="E268" s="11">
        <v>0</v>
      </c>
      <c r="F268" s="11">
        <v>174202.2403</v>
      </c>
      <c r="G268" s="462">
        <f t="shared" ref="G268:G331" si="4">D268+E268-F268</f>
        <v>33780.145699999994</v>
      </c>
      <c r="H268" s="252"/>
      <c r="I268" s="193"/>
      <c r="J268" s="257"/>
      <c r="K268" s="257"/>
      <c r="L268" s="257"/>
      <c r="M268" s="257"/>
      <c r="N268" s="257"/>
      <c r="O268" s="257"/>
      <c r="P268" s="257"/>
    </row>
    <row r="269" spans="1:16" s="258" customFormat="1" x14ac:dyDescent="0.25">
      <c r="A269" s="332">
        <v>848</v>
      </c>
      <c r="B269" s="35" t="s">
        <v>273</v>
      </c>
      <c r="C269" s="18"/>
      <c r="D269" s="11">
        <v>74764.91</v>
      </c>
      <c r="E269" s="11">
        <v>0</v>
      </c>
      <c r="F269" s="11">
        <v>158392.86024000001</v>
      </c>
      <c r="G269" s="462">
        <f t="shared" si="4"/>
        <v>-83627.950240000006</v>
      </c>
      <c r="H269" s="252"/>
      <c r="I269" s="193"/>
      <c r="J269" s="257"/>
      <c r="K269" s="257"/>
      <c r="L269" s="257"/>
      <c r="M269" s="257"/>
      <c r="N269" s="257"/>
      <c r="O269" s="257"/>
      <c r="P269" s="257"/>
    </row>
    <row r="270" spans="1:16" s="258" customFormat="1" x14ac:dyDescent="0.25">
      <c r="A270" s="332">
        <v>849</v>
      </c>
      <c r="B270" s="35" t="s">
        <v>274</v>
      </c>
      <c r="C270" s="18"/>
      <c r="D270" s="11">
        <v>172638.97400000002</v>
      </c>
      <c r="E270" s="11">
        <v>0</v>
      </c>
      <c r="F270" s="11">
        <v>6796.81</v>
      </c>
      <c r="G270" s="462">
        <f t="shared" si="4"/>
        <v>165842.16400000002</v>
      </c>
      <c r="H270" s="252"/>
      <c r="I270" s="193"/>
      <c r="J270" s="257"/>
      <c r="K270" s="257"/>
      <c r="L270" s="257"/>
      <c r="M270" s="257"/>
      <c r="N270" s="257"/>
      <c r="O270" s="257"/>
      <c r="P270" s="257"/>
    </row>
    <row r="271" spans="1:16" s="258" customFormat="1" x14ac:dyDescent="0.25">
      <c r="A271" s="332">
        <v>850</v>
      </c>
      <c r="B271" s="35" t="s">
        <v>275</v>
      </c>
      <c r="C271" s="18"/>
      <c r="D271" s="11">
        <v>363221.52640000003</v>
      </c>
      <c r="E271" s="11">
        <v>0</v>
      </c>
      <c r="F271" s="11">
        <v>140136.62858000002</v>
      </c>
      <c r="G271" s="462">
        <f t="shared" si="4"/>
        <v>223084.89782000001</v>
      </c>
      <c r="H271" s="252"/>
      <c r="I271" s="193"/>
      <c r="J271" s="257"/>
      <c r="K271" s="257"/>
      <c r="L271" s="257"/>
      <c r="M271" s="257"/>
      <c r="N271" s="257"/>
      <c r="O271" s="257"/>
      <c r="P271" s="257"/>
    </row>
    <row r="272" spans="1:16" s="258" customFormat="1" x14ac:dyDescent="0.25">
      <c r="A272" s="332">
        <v>851</v>
      </c>
      <c r="B272" s="35" t="s">
        <v>276</v>
      </c>
      <c r="C272" s="18"/>
      <c r="D272" s="11">
        <v>354793.48200000002</v>
      </c>
      <c r="E272" s="11">
        <v>0</v>
      </c>
      <c r="F272" s="11">
        <v>219156.34164</v>
      </c>
      <c r="G272" s="462">
        <f t="shared" si="4"/>
        <v>135637.14036000002</v>
      </c>
      <c r="H272" s="252"/>
      <c r="I272" s="193"/>
      <c r="J272" s="257"/>
      <c r="K272" s="257"/>
      <c r="L272" s="257"/>
      <c r="M272" s="257"/>
      <c r="N272" s="257"/>
      <c r="O272" s="257"/>
      <c r="P272" s="257"/>
    </row>
    <row r="273" spans="1:16" s="258" customFormat="1" x14ac:dyDescent="0.25">
      <c r="A273" s="332">
        <v>853</v>
      </c>
      <c r="B273" s="35" t="s">
        <v>277</v>
      </c>
      <c r="C273" s="18"/>
      <c r="D273" s="11">
        <v>6134392.8974000011</v>
      </c>
      <c r="E273" s="11">
        <v>0</v>
      </c>
      <c r="F273" s="11">
        <v>8906802.1808659956</v>
      </c>
      <c r="G273" s="462">
        <f t="shared" si="4"/>
        <v>-2772409.2834659945</v>
      </c>
      <c r="H273" s="252"/>
      <c r="I273" s="193"/>
      <c r="J273" s="257"/>
      <c r="K273" s="257"/>
      <c r="L273" s="257"/>
      <c r="M273" s="257"/>
      <c r="N273" s="257"/>
      <c r="O273" s="257"/>
      <c r="P273" s="257"/>
    </row>
    <row r="274" spans="1:16" s="258" customFormat="1" x14ac:dyDescent="0.25">
      <c r="A274" s="332">
        <v>854</v>
      </c>
      <c r="B274" s="35" t="s">
        <v>278</v>
      </c>
      <c r="C274" s="18"/>
      <c r="D274" s="11">
        <v>10874.896000000001</v>
      </c>
      <c r="E274" s="11">
        <v>0</v>
      </c>
      <c r="F274" s="11">
        <v>53789.954339999997</v>
      </c>
      <c r="G274" s="462">
        <f t="shared" si="4"/>
        <v>-42915.058339999996</v>
      </c>
      <c r="H274" s="252"/>
      <c r="I274" s="193"/>
      <c r="J274" s="257"/>
      <c r="K274" s="257"/>
      <c r="L274" s="257"/>
      <c r="M274" s="257"/>
      <c r="N274" s="257"/>
      <c r="O274" s="257"/>
      <c r="P274" s="257"/>
    </row>
    <row r="275" spans="1:16" s="258" customFormat="1" x14ac:dyDescent="0.25">
      <c r="A275" s="332">
        <v>857</v>
      </c>
      <c r="B275" s="35" t="s">
        <v>279</v>
      </c>
      <c r="C275" s="18"/>
      <c r="D275" s="11">
        <v>932522.33200000017</v>
      </c>
      <c r="E275" s="11">
        <v>0</v>
      </c>
      <c r="F275" s="11">
        <v>83532.794900000008</v>
      </c>
      <c r="G275" s="462">
        <f t="shared" si="4"/>
        <v>848989.53710000019</v>
      </c>
      <c r="H275" s="252"/>
      <c r="I275" s="193"/>
      <c r="J275" s="257"/>
      <c r="K275" s="257"/>
      <c r="L275" s="257"/>
      <c r="M275" s="257"/>
      <c r="N275" s="257"/>
      <c r="O275" s="257"/>
      <c r="P275" s="257"/>
    </row>
    <row r="276" spans="1:16" s="258" customFormat="1" x14ac:dyDescent="0.25">
      <c r="A276" s="332">
        <v>858</v>
      </c>
      <c r="B276" s="35" t="s">
        <v>280</v>
      </c>
      <c r="C276" s="18"/>
      <c r="D276" s="11">
        <v>2664009.6794999996</v>
      </c>
      <c r="E276" s="11">
        <v>0</v>
      </c>
      <c r="F276" s="11">
        <v>1648235.9405340001</v>
      </c>
      <c r="G276" s="462">
        <f t="shared" si="4"/>
        <v>1015773.7389659996</v>
      </c>
      <c r="H276" s="252"/>
      <c r="I276" s="193"/>
      <c r="J276" s="257"/>
      <c r="K276" s="257"/>
      <c r="L276" s="257"/>
      <c r="M276" s="257"/>
      <c r="N276" s="257"/>
      <c r="O276" s="257"/>
      <c r="P276" s="257"/>
    </row>
    <row r="277" spans="1:16" s="258" customFormat="1" x14ac:dyDescent="0.25">
      <c r="A277" s="332">
        <v>859</v>
      </c>
      <c r="B277" s="35" t="s">
        <v>281</v>
      </c>
      <c r="C277" s="18"/>
      <c r="D277" s="11">
        <v>220420.54830000002</v>
      </c>
      <c r="E277" s="11">
        <v>0</v>
      </c>
      <c r="F277" s="11">
        <v>146348.91292</v>
      </c>
      <c r="G277" s="462">
        <f t="shared" si="4"/>
        <v>74071.635380000022</v>
      </c>
      <c r="H277" s="252"/>
      <c r="I277" s="193"/>
      <c r="J277" s="257"/>
      <c r="K277" s="257"/>
      <c r="L277" s="257"/>
      <c r="M277" s="257"/>
      <c r="N277" s="257"/>
      <c r="O277" s="257"/>
      <c r="P277" s="257"/>
    </row>
    <row r="278" spans="1:16" s="258" customFormat="1" x14ac:dyDescent="0.25">
      <c r="A278" s="332">
        <v>886</v>
      </c>
      <c r="B278" s="35" t="s">
        <v>282</v>
      </c>
      <c r="C278" s="18"/>
      <c r="D278" s="11">
        <v>696129.28019999992</v>
      </c>
      <c r="E278" s="11">
        <v>0</v>
      </c>
      <c r="F278" s="11">
        <v>508130.874962</v>
      </c>
      <c r="G278" s="462">
        <f t="shared" si="4"/>
        <v>187998.40523799992</v>
      </c>
      <c r="H278" s="252"/>
      <c r="I278" s="193"/>
      <c r="J278" s="257"/>
      <c r="K278" s="257"/>
      <c r="L278" s="257"/>
      <c r="M278" s="257"/>
      <c r="N278" s="257"/>
      <c r="O278" s="257"/>
      <c r="P278" s="257"/>
    </row>
    <row r="279" spans="1:16" s="258" customFormat="1" x14ac:dyDescent="0.25">
      <c r="A279" s="332">
        <v>887</v>
      </c>
      <c r="B279" s="35" t="s">
        <v>283</v>
      </c>
      <c r="C279" s="18"/>
      <c r="D279" s="11">
        <v>627005.72249999992</v>
      </c>
      <c r="E279" s="11">
        <v>0</v>
      </c>
      <c r="F279" s="11">
        <v>276072.82858000003</v>
      </c>
      <c r="G279" s="462">
        <f t="shared" si="4"/>
        <v>350932.89391999989</v>
      </c>
      <c r="H279" s="252"/>
      <c r="I279" s="193"/>
      <c r="J279" s="257"/>
      <c r="K279" s="257"/>
      <c r="L279" s="257"/>
      <c r="M279" s="257"/>
      <c r="N279" s="257"/>
      <c r="O279" s="257"/>
      <c r="P279" s="257"/>
    </row>
    <row r="280" spans="1:16" s="258" customFormat="1" x14ac:dyDescent="0.25">
      <c r="A280" s="332">
        <v>889</v>
      </c>
      <c r="B280" s="35" t="s">
        <v>284</v>
      </c>
      <c r="C280" s="18"/>
      <c r="D280" s="11">
        <v>190582.55240000002</v>
      </c>
      <c r="E280" s="11">
        <v>0</v>
      </c>
      <c r="F280" s="11">
        <v>57093.203999999998</v>
      </c>
      <c r="G280" s="462">
        <f t="shared" si="4"/>
        <v>133489.34840000002</v>
      </c>
      <c r="H280" s="252"/>
      <c r="I280" s="193"/>
      <c r="J280" s="257"/>
      <c r="K280" s="257"/>
      <c r="L280" s="257"/>
      <c r="M280" s="257"/>
      <c r="N280" s="257"/>
      <c r="O280" s="257"/>
      <c r="P280" s="257"/>
    </row>
    <row r="281" spans="1:16" s="258" customFormat="1" x14ac:dyDescent="0.25">
      <c r="A281" s="332">
        <v>890</v>
      </c>
      <c r="B281" s="35" t="s">
        <v>285</v>
      </c>
      <c r="C281" s="18"/>
      <c r="D281" s="11">
        <v>48937.032000000007</v>
      </c>
      <c r="E281" s="11">
        <v>0</v>
      </c>
      <c r="F281" s="11">
        <v>21749.792000000001</v>
      </c>
      <c r="G281" s="462">
        <f t="shared" si="4"/>
        <v>27187.240000000005</v>
      </c>
      <c r="H281" s="252"/>
      <c r="I281" s="193"/>
      <c r="J281" s="257"/>
      <c r="K281" s="257"/>
      <c r="L281" s="257"/>
      <c r="M281" s="257"/>
      <c r="N281" s="257"/>
      <c r="O281" s="257"/>
      <c r="P281" s="257"/>
    </row>
    <row r="282" spans="1:16" s="258" customFormat="1" x14ac:dyDescent="0.25">
      <c r="A282" s="332">
        <v>892</v>
      </c>
      <c r="B282" s="35" t="s">
        <v>286</v>
      </c>
      <c r="C282" s="18"/>
      <c r="D282" s="11">
        <v>81561.72</v>
      </c>
      <c r="E282" s="11">
        <v>0</v>
      </c>
      <c r="F282" s="11">
        <v>58751.625640000006</v>
      </c>
      <c r="G282" s="462">
        <f t="shared" si="4"/>
        <v>22810.094359999996</v>
      </c>
      <c r="H282" s="252"/>
      <c r="I282" s="193"/>
      <c r="J282" s="257"/>
      <c r="K282" s="257"/>
      <c r="L282" s="257"/>
      <c r="M282" s="257"/>
      <c r="N282" s="257"/>
      <c r="O282" s="257"/>
      <c r="P282" s="257"/>
    </row>
    <row r="283" spans="1:16" s="258" customFormat="1" x14ac:dyDescent="0.25">
      <c r="A283" s="332">
        <v>893</v>
      </c>
      <c r="B283" s="35" t="s">
        <v>287</v>
      </c>
      <c r="C283" s="18"/>
      <c r="D283" s="11">
        <v>31265.326000000005</v>
      </c>
      <c r="E283" s="11">
        <v>0</v>
      </c>
      <c r="F283" s="11">
        <v>127780.02800000001</v>
      </c>
      <c r="G283" s="462">
        <f t="shared" si="4"/>
        <v>-96514.702000000005</v>
      </c>
      <c r="H283" s="252"/>
      <c r="I283" s="193"/>
      <c r="J283" s="257"/>
      <c r="K283" s="257"/>
      <c r="L283" s="257"/>
      <c r="M283" s="257"/>
      <c r="N283" s="257"/>
      <c r="O283" s="257"/>
      <c r="P283" s="257"/>
    </row>
    <row r="284" spans="1:16" s="258" customFormat="1" x14ac:dyDescent="0.25">
      <c r="A284" s="332">
        <v>895</v>
      </c>
      <c r="B284" s="35" t="s">
        <v>288</v>
      </c>
      <c r="C284" s="18"/>
      <c r="D284" s="11">
        <v>228372.81600000005</v>
      </c>
      <c r="E284" s="11">
        <v>0</v>
      </c>
      <c r="F284" s="11">
        <v>63957.982100000001</v>
      </c>
      <c r="G284" s="462">
        <f t="shared" si="4"/>
        <v>164414.83390000006</v>
      </c>
      <c r="H284" s="252"/>
      <c r="I284" s="193"/>
      <c r="J284" s="257"/>
      <c r="K284" s="257"/>
      <c r="L284" s="257"/>
      <c r="M284" s="257"/>
      <c r="N284" s="257"/>
      <c r="O284" s="257"/>
      <c r="P284" s="257"/>
    </row>
    <row r="285" spans="1:16" s="258" customFormat="1" x14ac:dyDescent="0.25">
      <c r="A285" s="332">
        <v>905</v>
      </c>
      <c r="B285" s="35" t="s">
        <v>289</v>
      </c>
      <c r="C285" s="18"/>
      <c r="D285" s="11">
        <v>1288743.1440999995</v>
      </c>
      <c r="E285" s="11">
        <v>0</v>
      </c>
      <c r="F285" s="11">
        <v>6063882.790459998</v>
      </c>
      <c r="G285" s="462">
        <f t="shared" si="4"/>
        <v>-4775139.6463599987</v>
      </c>
      <c r="H285" s="252"/>
      <c r="I285" s="193"/>
      <c r="J285" s="257"/>
      <c r="K285" s="257"/>
      <c r="L285" s="257"/>
      <c r="M285" s="257"/>
      <c r="N285" s="257"/>
      <c r="O285" s="257"/>
      <c r="P285" s="257"/>
    </row>
    <row r="286" spans="1:16" s="258" customFormat="1" x14ac:dyDescent="0.25">
      <c r="A286" s="332">
        <v>908</v>
      </c>
      <c r="B286" s="35" t="s">
        <v>290</v>
      </c>
      <c r="C286" s="18"/>
      <c r="D286" s="11">
        <v>325227.35850000003</v>
      </c>
      <c r="E286" s="11">
        <v>0</v>
      </c>
      <c r="F286" s="11">
        <v>526766.36862000008</v>
      </c>
      <c r="G286" s="462">
        <f t="shared" si="4"/>
        <v>-201539.01012000005</v>
      </c>
      <c r="H286" s="252"/>
      <c r="I286" s="193"/>
      <c r="J286" s="257"/>
      <c r="K286" s="257"/>
      <c r="L286" s="257"/>
      <c r="M286" s="257"/>
      <c r="N286" s="257"/>
      <c r="O286" s="257"/>
      <c r="P286" s="257"/>
    </row>
    <row r="287" spans="1:16" s="258" customFormat="1" x14ac:dyDescent="0.25">
      <c r="A287" s="332">
        <v>915</v>
      </c>
      <c r="B287" s="35" t="s">
        <v>291</v>
      </c>
      <c r="C287" s="18"/>
      <c r="D287" s="11">
        <v>314216.52630000003</v>
      </c>
      <c r="E287" s="11">
        <v>0</v>
      </c>
      <c r="F287" s="11">
        <v>234775.41102000003</v>
      </c>
      <c r="G287" s="462">
        <f t="shared" si="4"/>
        <v>79441.115279999998</v>
      </c>
      <c r="H287" s="252"/>
      <c r="I287" s="193"/>
      <c r="J287" s="257"/>
      <c r="K287" s="257"/>
      <c r="L287" s="257"/>
      <c r="M287" s="257"/>
      <c r="N287" s="257"/>
      <c r="O287" s="257"/>
      <c r="P287" s="257"/>
    </row>
    <row r="288" spans="1:16" s="258" customFormat="1" x14ac:dyDescent="0.25">
      <c r="A288" s="332">
        <v>918</v>
      </c>
      <c r="B288" s="35" t="s">
        <v>292</v>
      </c>
      <c r="C288" s="18"/>
      <c r="D288" s="11">
        <v>17671.706000000002</v>
      </c>
      <c r="E288" s="11">
        <v>0</v>
      </c>
      <c r="F288" s="11">
        <v>61171.29</v>
      </c>
      <c r="G288" s="462">
        <f t="shared" si="4"/>
        <v>-43499.584000000003</v>
      </c>
      <c r="H288" s="252"/>
      <c r="I288" s="193"/>
      <c r="J288" s="257"/>
      <c r="K288" s="257"/>
      <c r="L288" s="257"/>
      <c r="M288" s="257"/>
      <c r="N288" s="257"/>
      <c r="O288" s="257"/>
      <c r="P288" s="257"/>
    </row>
    <row r="289" spans="1:16" s="258" customFormat="1" x14ac:dyDescent="0.25">
      <c r="A289" s="332">
        <v>921</v>
      </c>
      <c r="B289" s="35" t="s">
        <v>293</v>
      </c>
      <c r="C289" s="18"/>
      <c r="D289" s="11">
        <v>189019.28610000003</v>
      </c>
      <c r="E289" s="11">
        <v>0</v>
      </c>
      <c r="F289" s="11">
        <v>45810.499400000001</v>
      </c>
      <c r="G289" s="462">
        <f t="shared" si="4"/>
        <v>143208.78670000003</v>
      </c>
      <c r="H289" s="252"/>
      <c r="I289" s="193"/>
      <c r="J289" s="257"/>
      <c r="K289" s="257"/>
      <c r="L289" s="257"/>
      <c r="M289" s="257"/>
      <c r="N289" s="257"/>
      <c r="O289" s="257"/>
      <c r="P289" s="257"/>
    </row>
    <row r="290" spans="1:16" s="258" customFormat="1" x14ac:dyDescent="0.25">
      <c r="A290" s="332">
        <v>922</v>
      </c>
      <c r="B290" s="35" t="s">
        <v>294</v>
      </c>
      <c r="C290" s="18"/>
      <c r="D290" s="11">
        <v>167269.49410000001</v>
      </c>
      <c r="E290" s="11">
        <v>0</v>
      </c>
      <c r="F290" s="11">
        <v>107987.71728</v>
      </c>
      <c r="G290" s="462">
        <f t="shared" si="4"/>
        <v>59281.776820000014</v>
      </c>
      <c r="H290" s="252"/>
      <c r="I290" s="193"/>
      <c r="J290" s="257"/>
      <c r="K290" s="257"/>
      <c r="L290" s="257"/>
      <c r="M290" s="257"/>
      <c r="N290" s="257"/>
      <c r="O290" s="257"/>
      <c r="P290" s="257"/>
    </row>
    <row r="291" spans="1:16" s="258" customFormat="1" x14ac:dyDescent="0.25">
      <c r="A291" s="332">
        <v>924</v>
      </c>
      <c r="B291" s="35" t="s">
        <v>295</v>
      </c>
      <c r="C291" s="18"/>
      <c r="D291" s="11">
        <v>61171.290000000008</v>
      </c>
      <c r="E291" s="11">
        <v>0</v>
      </c>
      <c r="F291" s="11">
        <v>28682.538200000003</v>
      </c>
      <c r="G291" s="462">
        <f t="shared" si="4"/>
        <v>32488.751800000005</v>
      </c>
      <c r="H291" s="252"/>
      <c r="I291" s="193"/>
      <c r="J291" s="257"/>
      <c r="K291" s="257"/>
      <c r="L291" s="257"/>
      <c r="M291" s="257"/>
      <c r="N291" s="257"/>
      <c r="O291" s="257"/>
      <c r="P291" s="257"/>
    </row>
    <row r="292" spans="1:16" s="258" customFormat="1" x14ac:dyDescent="0.25">
      <c r="A292" s="332">
        <v>925</v>
      </c>
      <c r="B292" s="35" t="s">
        <v>296</v>
      </c>
      <c r="C292" s="18"/>
      <c r="D292" s="11">
        <v>146811.09600000002</v>
      </c>
      <c r="E292" s="11">
        <v>0</v>
      </c>
      <c r="F292" s="11">
        <v>78326.438439999998</v>
      </c>
      <c r="G292" s="462">
        <f t="shared" si="4"/>
        <v>68484.657560000021</v>
      </c>
      <c r="H292" s="252"/>
      <c r="I292" s="193"/>
      <c r="J292" s="257"/>
      <c r="K292" s="257"/>
      <c r="L292" s="257"/>
      <c r="M292" s="257"/>
      <c r="N292" s="257"/>
      <c r="O292" s="257"/>
      <c r="P292" s="257"/>
    </row>
    <row r="293" spans="1:16" s="258" customFormat="1" x14ac:dyDescent="0.25">
      <c r="A293" s="332">
        <v>927</v>
      </c>
      <c r="B293" s="35" t="s">
        <v>297</v>
      </c>
      <c r="C293" s="18"/>
      <c r="D293" s="11">
        <v>855582.44279999996</v>
      </c>
      <c r="E293" s="11">
        <v>0</v>
      </c>
      <c r="F293" s="11">
        <v>741545.56462000019</v>
      </c>
      <c r="G293" s="462">
        <f t="shared" si="4"/>
        <v>114036.87817999977</v>
      </c>
      <c r="H293" s="252"/>
      <c r="I293" s="193"/>
      <c r="J293" s="257"/>
      <c r="K293" s="257"/>
      <c r="L293" s="257"/>
      <c r="M293" s="257"/>
      <c r="N293" s="257"/>
      <c r="O293" s="257"/>
      <c r="P293" s="257"/>
    </row>
    <row r="294" spans="1:16" s="258" customFormat="1" x14ac:dyDescent="0.25">
      <c r="A294" s="332">
        <v>931</v>
      </c>
      <c r="B294" s="35" t="s">
        <v>298</v>
      </c>
      <c r="C294" s="18"/>
      <c r="D294" s="11">
        <v>110176.29010000001</v>
      </c>
      <c r="E294" s="11">
        <v>0</v>
      </c>
      <c r="F294" s="11">
        <v>182290.44420000003</v>
      </c>
      <c r="G294" s="462">
        <f t="shared" si="4"/>
        <v>-72114.154100000014</v>
      </c>
      <c r="H294" s="252"/>
      <c r="I294" s="193"/>
      <c r="J294" s="257"/>
      <c r="K294" s="257"/>
      <c r="L294" s="257"/>
      <c r="M294" s="257"/>
      <c r="N294" s="257"/>
      <c r="O294" s="257"/>
      <c r="P294" s="257"/>
    </row>
    <row r="295" spans="1:16" s="258" customFormat="1" x14ac:dyDescent="0.25">
      <c r="A295" s="332">
        <v>934</v>
      </c>
      <c r="B295" s="35" t="s">
        <v>299</v>
      </c>
      <c r="C295" s="18"/>
      <c r="D295" s="11">
        <v>0</v>
      </c>
      <c r="E295" s="11">
        <v>0</v>
      </c>
      <c r="F295" s="11">
        <v>2722326.3093000003</v>
      </c>
      <c r="G295" s="462">
        <f t="shared" si="4"/>
        <v>-2722326.3093000003</v>
      </c>
      <c r="H295" s="252"/>
      <c r="I295" s="193"/>
      <c r="J295" s="257"/>
      <c r="K295" s="257"/>
      <c r="L295" s="257"/>
      <c r="M295" s="257"/>
      <c r="N295" s="257"/>
      <c r="O295" s="257"/>
      <c r="P295" s="257"/>
    </row>
    <row r="296" spans="1:16" s="258" customFormat="1" x14ac:dyDescent="0.25">
      <c r="A296" s="332">
        <v>935</v>
      </c>
      <c r="B296" s="35" t="s">
        <v>300</v>
      </c>
      <c r="C296" s="18"/>
      <c r="D296" s="11">
        <v>1428689.4620000001</v>
      </c>
      <c r="E296" s="11">
        <v>0</v>
      </c>
      <c r="F296" s="11">
        <v>136004.16810000001</v>
      </c>
      <c r="G296" s="462">
        <f t="shared" si="4"/>
        <v>1292685.2938999999</v>
      </c>
      <c r="H296" s="252"/>
      <c r="I296" s="193"/>
      <c r="J296" s="257"/>
      <c r="K296" s="257"/>
      <c r="L296" s="257"/>
      <c r="M296" s="257"/>
      <c r="N296" s="257"/>
      <c r="O296" s="257"/>
      <c r="P296" s="257"/>
    </row>
    <row r="297" spans="1:16" s="258" customFormat="1" x14ac:dyDescent="0.25">
      <c r="A297" s="332">
        <v>936</v>
      </c>
      <c r="B297" s="35" t="s">
        <v>301</v>
      </c>
      <c r="C297" s="18"/>
      <c r="D297" s="11">
        <v>138926.79640000002</v>
      </c>
      <c r="E297" s="11">
        <v>0</v>
      </c>
      <c r="F297" s="11">
        <v>89133.366339999993</v>
      </c>
      <c r="G297" s="462">
        <f t="shared" si="4"/>
        <v>49793.430060000028</v>
      </c>
      <c r="H297" s="252"/>
      <c r="I297" s="193"/>
      <c r="J297" s="257"/>
      <c r="K297" s="257"/>
      <c r="L297" s="257"/>
      <c r="M297" s="257"/>
      <c r="N297" s="257"/>
      <c r="O297" s="257"/>
      <c r="P297" s="257"/>
    </row>
    <row r="298" spans="1:16" s="258" customFormat="1" x14ac:dyDescent="0.25">
      <c r="A298" s="332">
        <v>946</v>
      </c>
      <c r="B298" s="35" t="s">
        <v>302</v>
      </c>
      <c r="C298" s="18"/>
      <c r="D298" s="11">
        <v>270513.038</v>
      </c>
      <c r="E298" s="11">
        <v>0</v>
      </c>
      <c r="F298" s="11">
        <v>244821.09620000003</v>
      </c>
      <c r="G298" s="462">
        <f t="shared" si="4"/>
        <v>25691.941799999971</v>
      </c>
      <c r="H298" s="252"/>
      <c r="I298" s="193"/>
      <c r="J298" s="257"/>
      <c r="K298" s="257"/>
      <c r="L298" s="257"/>
      <c r="M298" s="257"/>
      <c r="N298" s="257"/>
      <c r="O298" s="257"/>
      <c r="P298" s="257"/>
    </row>
    <row r="299" spans="1:16" s="258" customFormat="1" x14ac:dyDescent="0.25">
      <c r="A299" s="332">
        <v>976</v>
      </c>
      <c r="B299" s="35" t="s">
        <v>303</v>
      </c>
      <c r="C299" s="18"/>
      <c r="D299" s="11">
        <v>76124.271999999997</v>
      </c>
      <c r="E299" s="11">
        <v>0</v>
      </c>
      <c r="F299" s="11">
        <v>122342.58000000002</v>
      </c>
      <c r="G299" s="462">
        <f t="shared" si="4"/>
        <v>-46218.308000000019</v>
      </c>
      <c r="H299" s="252"/>
      <c r="I299" s="193"/>
      <c r="J299" s="257"/>
      <c r="K299" s="257"/>
      <c r="L299" s="257"/>
      <c r="M299" s="257"/>
      <c r="N299" s="257"/>
      <c r="O299" s="257"/>
      <c r="P299" s="257"/>
    </row>
    <row r="300" spans="1:16" s="258" customFormat="1" x14ac:dyDescent="0.25">
      <c r="A300" s="332">
        <v>977</v>
      </c>
      <c r="B300" s="35" t="s">
        <v>304</v>
      </c>
      <c r="C300" s="18"/>
      <c r="D300" s="11">
        <v>476048.57240000006</v>
      </c>
      <c r="E300" s="11">
        <v>0</v>
      </c>
      <c r="F300" s="11">
        <v>232450.90200000006</v>
      </c>
      <c r="G300" s="462">
        <f t="shared" si="4"/>
        <v>243597.6704</v>
      </c>
      <c r="H300" s="252"/>
      <c r="I300" s="193"/>
      <c r="J300" s="257"/>
      <c r="K300" s="257"/>
      <c r="L300" s="257"/>
      <c r="M300" s="257"/>
      <c r="N300" s="257"/>
      <c r="O300" s="257"/>
      <c r="P300" s="257"/>
    </row>
    <row r="301" spans="1:16" s="258" customFormat="1" x14ac:dyDescent="0.25">
      <c r="A301" s="332">
        <v>980</v>
      </c>
      <c r="B301" s="35" t="s">
        <v>305</v>
      </c>
      <c r="C301" s="18"/>
      <c r="D301" s="11">
        <v>681040.36200000008</v>
      </c>
      <c r="E301" s="11">
        <v>0</v>
      </c>
      <c r="F301" s="11">
        <v>1570783.5718599998</v>
      </c>
      <c r="G301" s="462">
        <f t="shared" si="4"/>
        <v>-889743.20985999971</v>
      </c>
      <c r="H301" s="252"/>
      <c r="I301" s="193"/>
      <c r="J301" s="257"/>
      <c r="K301" s="257"/>
      <c r="L301" s="257"/>
      <c r="M301" s="257"/>
      <c r="N301" s="257"/>
      <c r="O301" s="257"/>
      <c r="P301" s="257"/>
    </row>
    <row r="302" spans="1:16" x14ac:dyDescent="0.25">
      <c r="A302" s="332">
        <v>981</v>
      </c>
      <c r="B302" s="35" t="s">
        <v>306</v>
      </c>
      <c r="D302" s="11">
        <v>4146.0541000000003</v>
      </c>
      <c r="E302" s="11">
        <v>0</v>
      </c>
      <c r="F302" s="11">
        <v>59811.928000000007</v>
      </c>
      <c r="G302" s="462">
        <f t="shared" si="4"/>
        <v>-55665.873900000006</v>
      </c>
    </row>
    <row r="303" spans="1:16" x14ac:dyDescent="0.25">
      <c r="A303" s="332">
        <v>989</v>
      </c>
      <c r="B303" s="35" t="s">
        <v>307</v>
      </c>
      <c r="D303" s="11">
        <v>146947.03219999999</v>
      </c>
      <c r="E303" s="11">
        <v>0</v>
      </c>
      <c r="F303" s="11">
        <v>38769.004240000002</v>
      </c>
      <c r="G303" s="462">
        <f t="shared" si="4"/>
        <v>108178.02795999998</v>
      </c>
    </row>
    <row r="304" spans="1:16" x14ac:dyDescent="0.25">
      <c r="A304" s="332">
        <v>992</v>
      </c>
      <c r="B304" s="35" t="s">
        <v>308</v>
      </c>
      <c r="D304" s="11">
        <v>146811.09600000002</v>
      </c>
      <c r="E304" s="11">
        <v>0</v>
      </c>
      <c r="F304" s="11">
        <v>247499.03934000002</v>
      </c>
      <c r="G304" s="462">
        <f t="shared" si="4"/>
        <v>-100687.94334</v>
      </c>
    </row>
    <row r="305" spans="1:16" x14ac:dyDescent="0.25">
      <c r="A305" s="332">
        <v>90000231</v>
      </c>
      <c r="B305" s="35" t="s">
        <v>327</v>
      </c>
      <c r="D305" s="11">
        <v>1664782.0947979998</v>
      </c>
      <c r="E305" s="11">
        <v>67756.63125827859</v>
      </c>
      <c r="F305" s="11">
        <v>0</v>
      </c>
      <c r="G305" s="462">
        <f t="shared" si="4"/>
        <v>1732538.7260562785</v>
      </c>
    </row>
    <row r="306" spans="1:16" x14ac:dyDescent="0.25">
      <c r="A306" s="332">
        <v>90000281</v>
      </c>
      <c r="B306" s="35" t="s">
        <v>318</v>
      </c>
      <c r="D306" s="11">
        <v>1958867.8292399992</v>
      </c>
      <c r="E306" s="11">
        <v>79725.920650067972</v>
      </c>
      <c r="F306" s="11">
        <v>0</v>
      </c>
      <c r="G306" s="462">
        <f t="shared" si="4"/>
        <v>2038593.7498900671</v>
      </c>
    </row>
    <row r="307" spans="1:16" x14ac:dyDescent="0.25">
      <c r="A307" s="332">
        <v>90000381</v>
      </c>
      <c r="B307" s="35" t="s">
        <v>319</v>
      </c>
      <c r="D307" s="11">
        <v>816961.60901799996</v>
      </c>
      <c r="E307" s="11">
        <v>33250.337487032601</v>
      </c>
      <c r="F307" s="11">
        <v>0</v>
      </c>
      <c r="G307" s="462">
        <f t="shared" si="4"/>
        <v>850211.9465050326</v>
      </c>
    </row>
    <row r="308" spans="1:16" x14ac:dyDescent="0.25">
      <c r="A308" s="332">
        <v>90000691</v>
      </c>
      <c r="B308" s="35" t="s">
        <v>331</v>
      </c>
      <c r="D308" s="11">
        <v>1834921.2020800002</v>
      </c>
      <c r="E308" s="11">
        <v>74681.292924656009</v>
      </c>
      <c r="F308" s="11">
        <v>0</v>
      </c>
      <c r="G308" s="462">
        <f t="shared" si="4"/>
        <v>1909602.4950046563</v>
      </c>
    </row>
    <row r="309" spans="1:16" x14ac:dyDescent="0.25">
      <c r="A309" s="332">
        <v>90000851</v>
      </c>
      <c r="B309" s="35" t="s">
        <v>324</v>
      </c>
      <c r="D309" s="11">
        <v>4263917.3103376012</v>
      </c>
      <c r="E309" s="11">
        <v>173541.43453074037</v>
      </c>
      <c r="F309" s="11">
        <v>0</v>
      </c>
      <c r="G309" s="462">
        <f t="shared" si="4"/>
        <v>4437458.7448683418</v>
      </c>
    </row>
    <row r="310" spans="1:16" x14ac:dyDescent="0.25">
      <c r="A310" s="333">
        <v>90000901</v>
      </c>
      <c r="B310" s="27" t="s">
        <v>311</v>
      </c>
      <c r="C310" s="50"/>
      <c r="D310" s="11">
        <v>3165111.2935600001</v>
      </c>
      <c r="E310" s="11">
        <v>128820.02964789201</v>
      </c>
      <c r="F310" s="11">
        <v>0</v>
      </c>
      <c r="G310" s="462">
        <f t="shared" si="4"/>
        <v>3293931.323207892</v>
      </c>
    </row>
    <row r="311" spans="1:16" x14ac:dyDescent="0.25">
      <c r="A311" s="333">
        <v>90001171</v>
      </c>
      <c r="B311" s="27" t="s">
        <v>355</v>
      </c>
      <c r="C311" s="50"/>
      <c r="D311" s="11">
        <v>1202346.173466</v>
      </c>
      <c r="E311" s="11">
        <v>48935.489260066199</v>
      </c>
      <c r="F311" s="11">
        <v>0</v>
      </c>
      <c r="G311" s="462">
        <f t="shared" si="4"/>
        <v>1251281.6627260663</v>
      </c>
    </row>
    <row r="312" spans="1:16" x14ac:dyDescent="0.25">
      <c r="A312" s="333">
        <v>90001361</v>
      </c>
      <c r="B312" s="27" t="s">
        <v>322</v>
      </c>
      <c r="C312" s="50"/>
      <c r="D312" s="11">
        <v>2279595.6995200003</v>
      </c>
      <c r="E312" s="11">
        <v>92779.544970464005</v>
      </c>
      <c r="F312" s="11">
        <v>0</v>
      </c>
      <c r="G312" s="462">
        <f t="shared" si="4"/>
        <v>2372375.2444904642</v>
      </c>
    </row>
    <row r="313" spans="1:16" x14ac:dyDescent="0.25">
      <c r="A313" s="333">
        <v>90001481</v>
      </c>
      <c r="B313" s="27" t="s">
        <v>314</v>
      </c>
      <c r="C313" s="50"/>
      <c r="D313" s="11">
        <v>5900881.6930399993</v>
      </c>
      <c r="E313" s="11">
        <v>240165.88490672797</v>
      </c>
      <c r="F313" s="11">
        <v>0</v>
      </c>
      <c r="G313" s="462">
        <f t="shared" si="4"/>
        <v>6141047.5779467272</v>
      </c>
    </row>
    <row r="314" spans="1:16" x14ac:dyDescent="0.25">
      <c r="A314" s="333">
        <v>90001791</v>
      </c>
      <c r="B314" s="27" t="s">
        <v>312</v>
      </c>
      <c r="C314" s="50"/>
      <c r="D314" s="11">
        <v>4405855.3654399998</v>
      </c>
      <c r="E314" s="11">
        <v>179318.31337340799</v>
      </c>
      <c r="F314" s="11">
        <v>0</v>
      </c>
      <c r="G314" s="462">
        <f t="shared" si="4"/>
        <v>4585173.6788134081</v>
      </c>
    </row>
    <row r="315" spans="1:16" x14ac:dyDescent="0.25">
      <c r="A315" s="333">
        <v>90001801</v>
      </c>
      <c r="B315" s="27" t="s">
        <v>323</v>
      </c>
      <c r="C315" s="50"/>
      <c r="D315" s="11">
        <v>3942013.8637999999</v>
      </c>
      <c r="E315" s="11">
        <v>160439.96425665999</v>
      </c>
      <c r="F315" s="11">
        <v>0</v>
      </c>
      <c r="G315" s="462">
        <f t="shared" si="4"/>
        <v>4102453.82805666</v>
      </c>
    </row>
    <row r="316" spans="1:16" x14ac:dyDescent="0.25">
      <c r="A316" s="333">
        <v>90002401</v>
      </c>
      <c r="B316" s="27" t="s">
        <v>326</v>
      </c>
      <c r="C316" s="50"/>
      <c r="D316" s="11">
        <v>4037848.8848000001</v>
      </c>
      <c r="E316" s="11">
        <v>164340.44961136</v>
      </c>
      <c r="F316" s="11">
        <v>0</v>
      </c>
      <c r="G316" s="462">
        <f t="shared" si="4"/>
        <v>4202189.3344113603</v>
      </c>
    </row>
    <row r="317" spans="1:16" x14ac:dyDescent="0.25">
      <c r="A317" s="333">
        <v>90003031</v>
      </c>
      <c r="B317" s="27" t="s">
        <v>329</v>
      </c>
      <c r="C317" s="50"/>
      <c r="D317" s="11">
        <v>4823696.0569999991</v>
      </c>
      <c r="E317" s="11">
        <v>196324.42951989998</v>
      </c>
      <c r="F317" s="11">
        <v>0</v>
      </c>
      <c r="G317" s="462">
        <f t="shared" si="4"/>
        <v>5020020.4865198992</v>
      </c>
    </row>
    <row r="318" spans="1:16" x14ac:dyDescent="0.25">
      <c r="A318" s="333">
        <v>90003241</v>
      </c>
      <c r="B318" s="27" t="s">
        <v>330</v>
      </c>
      <c r="C318" s="50"/>
      <c r="D318" s="11">
        <v>5189146.9370800005</v>
      </c>
      <c r="E318" s="11">
        <v>211198.28033915602</v>
      </c>
      <c r="F318" s="11">
        <v>0</v>
      </c>
      <c r="G318" s="462">
        <f t="shared" si="4"/>
        <v>5400345.2174191568</v>
      </c>
    </row>
    <row r="319" spans="1:16" x14ac:dyDescent="0.25">
      <c r="A319" s="333">
        <v>90003941</v>
      </c>
      <c r="B319" s="27" t="s">
        <v>349</v>
      </c>
      <c r="C319" s="50"/>
      <c r="D319" s="11">
        <v>3591066.0168980006</v>
      </c>
      <c r="E319" s="11">
        <v>146156.38688774864</v>
      </c>
      <c r="F319" s="11">
        <v>0</v>
      </c>
      <c r="G319" s="462">
        <f t="shared" si="4"/>
        <v>3737222.4037857493</v>
      </c>
    </row>
    <row r="320" spans="1:16" s="258" customFormat="1" x14ac:dyDescent="0.25">
      <c r="A320" s="333">
        <v>90004041</v>
      </c>
      <c r="B320" s="27" t="s">
        <v>316</v>
      </c>
      <c r="C320" s="50"/>
      <c r="D320" s="11">
        <v>6064440.1288800007</v>
      </c>
      <c r="E320" s="11">
        <v>246822.71324541603</v>
      </c>
      <c r="F320" s="11">
        <v>0</v>
      </c>
      <c r="G320" s="462">
        <f t="shared" si="4"/>
        <v>6311262.8421254167</v>
      </c>
      <c r="H320" s="324"/>
      <c r="I320" s="257"/>
      <c r="J320" s="256"/>
      <c r="K320" s="257"/>
      <c r="L320" s="257"/>
      <c r="M320" s="257"/>
      <c r="N320" s="257"/>
      <c r="O320" s="257"/>
      <c r="P320" s="257"/>
    </row>
    <row r="321" spans="1:16" s="258" customFormat="1" x14ac:dyDescent="0.25">
      <c r="A321" s="333">
        <v>90004201</v>
      </c>
      <c r="B321" s="27" t="s">
        <v>1227</v>
      </c>
      <c r="C321" s="50"/>
      <c r="D321" s="11">
        <v>4232074.5273600006</v>
      </c>
      <c r="E321" s="11">
        <v>172245.43326355203</v>
      </c>
      <c r="F321" s="11">
        <v>0</v>
      </c>
      <c r="G321" s="462">
        <f t="shared" si="4"/>
        <v>4404319.960623553</v>
      </c>
      <c r="H321" s="324"/>
      <c r="I321" s="257"/>
      <c r="J321" s="279"/>
      <c r="K321" s="257"/>
      <c r="L321" s="257"/>
      <c r="M321" s="257"/>
      <c r="N321" s="257"/>
      <c r="O321" s="257"/>
      <c r="P321" s="257"/>
    </row>
    <row r="322" spans="1:16" x14ac:dyDescent="0.25">
      <c r="A322" s="333">
        <v>90004951</v>
      </c>
      <c r="B322" s="27" t="s">
        <v>332</v>
      </c>
      <c r="C322" s="50"/>
      <c r="D322" s="11">
        <v>1630600.9373080002</v>
      </c>
      <c r="E322" s="11">
        <v>66365.458148435602</v>
      </c>
      <c r="F322" s="11">
        <v>0</v>
      </c>
      <c r="G322" s="462">
        <f t="shared" si="4"/>
        <v>1696966.3954564359</v>
      </c>
      <c r="I322" s="257"/>
    </row>
    <row r="323" spans="1:16" x14ac:dyDescent="0.25">
      <c r="A323" s="333">
        <v>90004961</v>
      </c>
      <c r="B323" s="27" t="s">
        <v>328</v>
      </c>
      <c r="C323" s="50"/>
      <c r="D323" s="11">
        <v>3625886.0745280003</v>
      </c>
      <c r="E323" s="11">
        <v>147573.56323328961</v>
      </c>
      <c r="F323" s="11">
        <v>0</v>
      </c>
      <c r="G323" s="462">
        <f t="shared" si="4"/>
        <v>3773459.6377612897</v>
      </c>
    </row>
    <row r="324" spans="1:16" x14ac:dyDescent="0.25">
      <c r="A324" s="333">
        <v>90006471</v>
      </c>
      <c r="B324" s="27" t="s">
        <v>313</v>
      </c>
      <c r="C324" s="50"/>
      <c r="D324" s="11">
        <v>4490190.1839199997</v>
      </c>
      <c r="E324" s="11">
        <v>182750.740485544</v>
      </c>
      <c r="F324" s="11">
        <v>0</v>
      </c>
      <c r="G324" s="462">
        <f t="shared" si="4"/>
        <v>4672940.9244055441</v>
      </c>
    </row>
    <row r="325" spans="1:16" x14ac:dyDescent="0.25">
      <c r="A325" s="333">
        <v>90007291</v>
      </c>
      <c r="B325" s="27" t="s">
        <v>325</v>
      </c>
      <c r="C325" s="50"/>
      <c r="D325" s="11">
        <v>4791112.1498600002</v>
      </c>
      <c r="E325" s="11">
        <v>194998.26449930202</v>
      </c>
      <c r="F325" s="11">
        <v>0</v>
      </c>
      <c r="G325" s="462">
        <f t="shared" si="4"/>
        <v>4986110.4143593023</v>
      </c>
    </row>
    <row r="326" spans="1:16" x14ac:dyDescent="0.25">
      <c r="A326" s="333">
        <v>90008441</v>
      </c>
      <c r="B326" s="27" t="s">
        <v>321</v>
      </c>
      <c r="C326" s="50"/>
      <c r="D326" s="11">
        <v>3194500.7</v>
      </c>
      <c r="E326" s="11">
        <v>130016.17849000001</v>
      </c>
      <c r="F326" s="11">
        <v>0</v>
      </c>
      <c r="G326" s="462">
        <f t="shared" si="4"/>
        <v>3324516.87849</v>
      </c>
    </row>
    <row r="327" spans="1:16" x14ac:dyDescent="0.25">
      <c r="A327" s="333">
        <v>90016231</v>
      </c>
      <c r="B327" s="27" t="s">
        <v>1228</v>
      </c>
      <c r="C327" s="50"/>
      <c r="D327" s="11">
        <v>10222.402239999999</v>
      </c>
      <c r="E327" s="11">
        <v>416.05177116799996</v>
      </c>
      <c r="F327" s="11">
        <v>0</v>
      </c>
      <c r="G327" s="462">
        <f t="shared" si="4"/>
        <v>10638.454011168</v>
      </c>
    </row>
    <row r="328" spans="1:16" x14ac:dyDescent="0.25">
      <c r="A328" s="333">
        <v>90031161</v>
      </c>
      <c r="B328" s="27" t="s">
        <v>309</v>
      </c>
      <c r="C328" s="50"/>
      <c r="D328" s="11">
        <v>689564.92110200005</v>
      </c>
      <c r="E328" s="11">
        <v>28065.2922888514</v>
      </c>
      <c r="F328" s="11">
        <v>0</v>
      </c>
      <c r="G328" s="462">
        <f t="shared" si="4"/>
        <v>717630.21339085139</v>
      </c>
    </row>
    <row r="329" spans="1:16" x14ac:dyDescent="0.25">
      <c r="A329" s="333">
        <v>90032731</v>
      </c>
      <c r="B329" s="27" t="s">
        <v>320</v>
      </c>
      <c r="C329" s="50"/>
      <c r="D329" s="11">
        <v>398673.68736000004</v>
      </c>
      <c r="E329" s="11">
        <v>16226.019075552002</v>
      </c>
      <c r="F329" s="11">
        <v>0</v>
      </c>
      <c r="G329" s="462">
        <f t="shared" si="4"/>
        <v>414899.70643555204</v>
      </c>
    </row>
    <row r="330" spans="1:16" x14ac:dyDescent="0.25">
      <c r="A330" s="333">
        <v>90033141</v>
      </c>
      <c r="B330" s="27" t="s">
        <v>345</v>
      </c>
      <c r="C330" s="50"/>
      <c r="D330" s="11">
        <v>440841.09660000011</v>
      </c>
      <c r="E330" s="11">
        <v>17942.232631620005</v>
      </c>
      <c r="F330" s="11">
        <v>0</v>
      </c>
      <c r="G330" s="462">
        <f t="shared" si="4"/>
        <v>458783.32923162013</v>
      </c>
    </row>
    <row r="331" spans="1:16" x14ac:dyDescent="0.25">
      <c r="A331" s="333">
        <v>90034021</v>
      </c>
      <c r="B331" s="27" t="s">
        <v>1202</v>
      </c>
      <c r="C331" s="50"/>
      <c r="D331" s="11">
        <v>4745750.2399199996</v>
      </c>
      <c r="E331" s="11">
        <v>193152.03476474399</v>
      </c>
      <c r="F331" s="11">
        <v>0</v>
      </c>
      <c r="G331" s="462">
        <f t="shared" si="4"/>
        <v>4938902.274684744</v>
      </c>
    </row>
    <row r="332" spans="1:16" x14ac:dyDescent="0.25">
      <c r="A332" s="333">
        <v>90034091</v>
      </c>
      <c r="B332" s="27" t="s">
        <v>317</v>
      </c>
      <c r="C332" s="50"/>
      <c r="D332" s="11">
        <v>323411.25086799997</v>
      </c>
      <c r="E332" s="11">
        <v>13162.837910327598</v>
      </c>
      <c r="F332" s="11">
        <v>0</v>
      </c>
      <c r="G332" s="462">
        <f t="shared" ref="G332:G389" si="5">D332+E332-F332</f>
        <v>336574.08877832757</v>
      </c>
    </row>
    <row r="333" spans="1:16" x14ac:dyDescent="0.25">
      <c r="A333" s="333">
        <v>90034101</v>
      </c>
      <c r="B333" s="27" t="s">
        <v>310</v>
      </c>
      <c r="C333" s="50"/>
      <c r="D333" s="11">
        <v>548367.99016200006</v>
      </c>
      <c r="E333" s="11">
        <v>22318.577199593401</v>
      </c>
      <c r="F333" s="11">
        <v>0</v>
      </c>
      <c r="G333" s="462">
        <f t="shared" si="5"/>
        <v>570686.56736159348</v>
      </c>
    </row>
    <row r="334" spans="1:16" x14ac:dyDescent="0.25">
      <c r="A334" s="333">
        <v>90035101</v>
      </c>
      <c r="B334" s="27" t="s">
        <v>1212</v>
      </c>
      <c r="C334" s="50"/>
      <c r="D334" s="11">
        <v>1761142.2917130799</v>
      </c>
      <c r="E334" s="11">
        <v>71678.491272722356</v>
      </c>
      <c r="F334" s="11">
        <v>0</v>
      </c>
      <c r="G334" s="462">
        <f t="shared" si="5"/>
        <v>1832820.7829858023</v>
      </c>
    </row>
    <row r="335" spans="1:16" x14ac:dyDescent="0.25">
      <c r="A335" s="333">
        <v>90035401</v>
      </c>
      <c r="B335" s="27" t="s">
        <v>333</v>
      </c>
      <c r="C335" s="50"/>
      <c r="D335" s="11">
        <v>1852810.4059999997</v>
      </c>
      <c r="E335" s="11">
        <v>75409.383524199991</v>
      </c>
      <c r="F335" s="11">
        <v>0</v>
      </c>
      <c r="G335" s="462">
        <f t="shared" si="5"/>
        <v>1928219.7895241997</v>
      </c>
    </row>
    <row r="336" spans="1:16" x14ac:dyDescent="0.25">
      <c r="A336" s="333">
        <v>90035411</v>
      </c>
      <c r="B336" s="27" t="s">
        <v>1195</v>
      </c>
      <c r="C336" s="50"/>
      <c r="D336" s="11">
        <v>1239146.8215299998</v>
      </c>
      <c r="E336" s="11">
        <v>50433.275636270992</v>
      </c>
      <c r="F336" s="11">
        <v>0</v>
      </c>
      <c r="G336" s="462">
        <f t="shared" si="5"/>
        <v>1289580.0971662709</v>
      </c>
    </row>
    <row r="337" spans="1:7" x14ac:dyDescent="0.25">
      <c r="A337" s="333">
        <v>90035421</v>
      </c>
      <c r="B337" s="27" t="s">
        <v>339</v>
      </c>
      <c r="C337" s="50"/>
      <c r="D337" s="11">
        <v>688223.23080799996</v>
      </c>
      <c r="E337" s="11">
        <v>28010.685493885598</v>
      </c>
      <c r="F337" s="11">
        <v>0</v>
      </c>
      <c r="G337" s="462">
        <f t="shared" si="5"/>
        <v>716233.91630188562</v>
      </c>
    </row>
    <row r="338" spans="1:7" x14ac:dyDescent="0.25">
      <c r="A338" s="333">
        <v>90035431</v>
      </c>
      <c r="B338" s="27" t="s">
        <v>342</v>
      </c>
      <c r="C338" s="50"/>
      <c r="D338" s="11">
        <v>962694.73095200001</v>
      </c>
      <c r="E338" s="11">
        <v>39181.675549746404</v>
      </c>
      <c r="F338" s="11">
        <v>0</v>
      </c>
      <c r="G338" s="462">
        <f t="shared" si="5"/>
        <v>1001876.4065017464</v>
      </c>
    </row>
    <row r="339" spans="1:7" x14ac:dyDescent="0.25">
      <c r="A339" s="333">
        <v>90035441</v>
      </c>
      <c r="B339" s="27" t="s">
        <v>336</v>
      </c>
      <c r="C339" s="50"/>
      <c r="D339" s="11">
        <v>1655581.9327820002</v>
      </c>
      <c r="E339" s="11">
        <v>67382.184664227403</v>
      </c>
      <c r="F339" s="11">
        <v>0</v>
      </c>
      <c r="G339" s="462">
        <f t="shared" si="5"/>
        <v>1722964.1174462275</v>
      </c>
    </row>
    <row r="340" spans="1:7" x14ac:dyDescent="0.25">
      <c r="A340" s="333">
        <v>90035451</v>
      </c>
      <c r="B340" s="27" t="s">
        <v>334</v>
      </c>
      <c r="C340" s="50"/>
      <c r="D340" s="11">
        <v>1020387.413594</v>
      </c>
      <c r="E340" s="11">
        <v>41529.767733275803</v>
      </c>
      <c r="F340" s="11">
        <v>0</v>
      </c>
      <c r="G340" s="462">
        <f t="shared" si="5"/>
        <v>1061917.1813272759</v>
      </c>
    </row>
    <row r="341" spans="1:7" x14ac:dyDescent="0.25">
      <c r="A341" s="333">
        <v>90035461</v>
      </c>
      <c r="B341" s="27" t="s">
        <v>338</v>
      </c>
      <c r="C341" s="50"/>
      <c r="D341" s="11">
        <v>1070413.294556</v>
      </c>
      <c r="E341" s="11">
        <v>43565.821088429198</v>
      </c>
      <c r="F341" s="11">
        <v>0</v>
      </c>
      <c r="G341" s="462">
        <f t="shared" si="5"/>
        <v>1113979.1156444293</v>
      </c>
    </row>
    <row r="342" spans="1:7" x14ac:dyDescent="0.25">
      <c r="A342" s="333">
        <v>90035471</v>
      </c>
      <c r="B342" s="27" t="s">
        <v>343</v>
      </c>
      <c r="C342" s="50"/>
      <c r="D342" s="11">
        <v>526453.71536000003</v>
      </c>
      <c r="E342" s="11">
        <v>21426.666215151999</v>
      </c>
      <c r="F342" s="11">
        <v>0</v>
      </c>
      <c r="G342" s="462">
        <f t="shared" si="5"/>
        <v>547880.38157515205</v>
      </c>
    </row>
    <row r="343" spans="1:7" x14ac:dyDescent="0.25">
      <c r="A343" s="333">
        <v>90035481</v>
      </c>
      <c r="B343" s="27" t="s">
        <v>335</v>
      </c>
      <c r="C343" s="50"/>
      <c r="D343" s="11">
        <v>1654751.3626000001</v>
      </c>
      <c r="E343" s="11">
        <v>67348.380457820007</v>
      </c>
      <c r="F343" s="11">
        <v>0</v>
      </c>
      <c r="G343" s="462">
        <f t="shared" si="5"/>
        <v>1722099.74305782</v>
      </c>
    </row>
    <row r="344" spans="1:7" x14ac:dyDescent="0.25">
      <c r="A344" s="333">
        <v>90035491</v>
      </c>
      <c r="B344" s="27" t="s">
        <v>337</v>
      </c>
      <c r="C344" s="50"/>
      <c r="D344" s="11">
        <v>1588305.74804</v>
      </c>
      <c r="E344" s="11">
        <v>64644.043945227997</v>
      </c>
      <c r="F344" s="11">
        <v>0</v>
      </c>
      <c r="G344" s="462">
        <f t="shared" si="5"/>
        <v>1652949.791985228</v>
      </c>
    </row>
    <row r="345" spans="1:7" x14ac:dyDescent="0.25">
      <c r="A345" s="333">
        <v>90035501</v>
      </c>
      <c r="B345" s="27" t="s">
        <v>1213</v>
      </c>
      <c r="C345" s="50"/>
      <c r="D345" s="11">
        <v>776902.57024000003</v>
      </c>
      <c r="E345" s="11">
        <v>31619.934608768002</v>
      </c>
      <c r="F345" s="11">
        <v>0</v>
      </c>
      <c r="G345" s="462">
        <f t="shared" si="5"/>
        <v>808522.504848768</v>
      </c>
    </row>
    <row r="346" spans="1:7" x14ac:dyDescent="0.25">
      <c r="A346" s="333">
        <v>90035521</v>
      </c>
      <c r="B346" s="27" t="s">
        <v>315</v>
      </c>
      <c r="C346" s="50"/>
      <c r="D346" s="11">
        <v>3224529.0065799998</v>
      </c>
      <c r="E346" s="11">
        <v>131238.330567806</v>
      </c>
      <c r="F346" s="11">
        <v>0</v>
      </c>
      <c r="G346" s="462">
        <f t="shared" si="5"/>
        <v>3355767.3371478058</v>
      </c>
    </row>
    <row r="347" spans="1:7" x14ac:dyDescent="0.25">
      <c r="A347" s="333">
        <v>90035531</v>
      </c>
      <c r="B347" s="27" t="s">
        <v>340</v>
      </c>
      <c r="C347" s="50"/>
      <c r="D347" s="11">
        <v>996684.2183999999</v>
      </c>
      <c r="E347" s="11">
        <v>40565.047688879997</v>
      </c>
      <c r="F347" s="11">
        <v>0</v>
      </c>
      <c r="G347" s="462">
        <f t="shared" si="5"/>
        <v>1037249.2660888799</v>
      </c>
    </row>
    <row r="348" spans="1:7" x14ac:dyDescent="0.25">
      <c r="A348" s="333">
        <v>90035541</v>
      </c>
      <c r="B348" s="27" t="s">
        <v>346</v>
      </c>
      <c r="C348" s="50"/>
      <c r="D348" s="11">
        <v>1806937.3759480002</v>
      </c>
      <c r="E348" s="11">
        <v>73542.351201083613</v>
      </c>
      <c r="F348" s="11">
        <v>0</v>
      </c>
      <c r="G348" s="462">
        <f t="shared" si="5"/>
        <v>1880479.7271490837</v>
      </c>
    </row>
    <row r="349" spans="1:7" x14ac:dyDescent="0.25">
      <c r="A349" s="333">
        <v>90035551</v>
      </c>
      <c r="B349" s="27" t="s">
        <v>344</v>
      </c>
      <c r="C349" s="50"/>
      <c r="D349" s="11">
        <v>1265916.7373960002</v>
      </c>
      <c r="E349" s="11">
        <v>51522.811212017208</v>
      </c>
      <c r="F349" s="11">
        <v>0</v>
      </c>
      <c r="G349" s="462">
        <f t="shared" si="5"/>
        <v>1317439.5486080174</v>
      </c>
    </row>
    <row r="350" spans="1:7" x14ac:dyDescent="0.25">
      <c r="A350" s="333">
        <v>90036381</v>
      </c>
      <c r="B350" s="27" t="s">
        <v>341</v>
      </c>
      <c r="C350" s="50"/>
      <c r="D350" s="11">
        <v>1231799.4699200001</v>
      </c>
      <c r="E350" s="11">
        <v>50134.238425743999</v>
      </c>
      <c r="F350" s="11">
        <v>0</v>
      </c>
      <c r="G350" s="462">
        <f t="shared" si="5"/>
        <v>1281933.7083457441</v>
      </c>
    </row>
    <row r="351" spans="1:7" x14ac:dyDescent="0.25">
      <c r="A351" s="333">
        <v>90036811</v>
      </c>
      <c r="B351" s="27" t="s">
        <v>351</v>
      </c>
      <c r="C351" s="50"/>
      <c r="D351" s="11">
        <v>4148823.9224175802</v>
      </c>
      <c r="E351" s="11">
        <v>168857.13364239552</v>
      </c>
      <c r="F351" s="11">
        <v>0</v>
      </c>
      <c r="G351" s="462">
        <f t="shared" si="5"/>
        <v>4317681.0560599761</v>
      </c>
    </row>
    <row r="352" spans="1:7" x14ac:dyDescent="0.25">
      <c r="A352" s="333">
        <v>90037111</v>
      </c>
      <c r="B352" s="27" t="s">
        <v>347</v>
      </c>
      <c r="C352" s="50"/>
      <c r="D352" s="11">
        <v>80501.41764</v>
      </c>
      <c r="E352" s="11">
        <v>3276.4076979480001</v>
      </c>
      <c r="F352" s="11">
        <v>0</v>
      </c>
      <c r="G352" s="462">
        <f t="shared" si="5"/>
        <v>83777.825337948001</v>
      </c>
    </row>
    <row r="353" spans="1:7" x14ac:dyDescent="0.25">
      <c r="A353" s="333">
        <v>90037151</v>
      </c>
      <c r="B353" s="27" t="s">
        <v>350</v>
      </c>
      <c r="C353" s="50"/>
      <c r="D353" s="11">
        <v>742018.62259600009</v>
      </c>
      <c r="E353" s="11">
        <v>30200.157939657205</v>
      </c>
      <c r="F353" s="11">
        <v>0</v>
      </c>
      <c r="G353" s="462">
        <f t="shared" si="5"/>
        <v>772218.78053565731</v>
      </c>
    </row>
    <row r="354" spans="1:7" x14ac:dyDescent="0.25">
      <c r="A354" s="333">
        <v>90037171</v>
      </c>
      <c r="B354" s="27" t="s">
        <v>354</v>
      </c>
      <c r="C354" s="50"/>
      <c r="D354" s="11">
        <v>690970.50141000014</v>
      </c>
      <c r="E354" s="11">
        <v>28122.499407387008</v>
      </c>
      <c r="F354" s="11">
        <v>0</v>
      </c>
      <c r="G354" s="462">
        <f t="shared" si="5"/>
        <v>719093.00081738713</v>
      </c>
    </row>
    <row r="355" spans="1:7" x14ac:dyDescent="0.25">
      <c r="A355" s="333">
        <v>90037181</v>
      </c>
      <c r="B355" s="27" t="s">
        <v>356</v>
      </c>
      <c r="C355" s="50"/>
      <c r="D355" s="11">
        <v>1626511.9764120001</v>
      </c>
      <c r="E355" s="11">
        <v>66199.037439968408</v>
      </c>
      <c r="F355" s="11">
        <v>0</v>
      </c>
      <c r="G355" s="462">
        <f t="shared" si="5"/>
        <v>1692711.0138519686</v>
      </c>
    </row>
    <row r="356" spans="1:7" x14ac:dyDescent="0.25">
      <c r="A356" s="333">
        <v>90037191</v>
      </c>
      <c r="B356" s="27" t="s">
        <v>353</v>
      </c>
      <c r="C356" s="50"/>
      <c r="D356" s="11">
        <v>845839.89534599998</v>
      </c>
      <c r="E356" s="11">
        <v>34425.683740582201</v>
      </c>
      <c r="F356" s="11">
        <v>0</v>
      </c>
      <c r="G356" s="462">
        <f t="shared" si="5"/>
        <v>880265.57908658218</v>
      </c>
    </row>
    <row r="357" spans="1:7" x14ac:dyDescent="0.25">
      <c r="A357" s="333">
        <v>90037251</v>
      </c>
      <c r="B357" s="27" t="s">
        <v>348</v>
      </c>
      <c r="C357" s="50"/>
      <c r="D357" s="11">
        <v>1924558.8917220002</v>
      </c>
      <c r="E357" s="11">
        <v>78329.546893085411</v>
      </c>
      <c r="F357" s="11">
        <v>0</v>
      </c>
      <c r="G357" s="462">
        <f t="shared" si="5"/>
        <v>2002888.4386150856</v>
      </c>
    </row>
    <row r="358" spans="1:7" x14ac:dyDescent="0.25">
      <c r="A358" s="333">
        <v>90037591</v>
      </c>
      <c r="B358" s="27" t="s">
        <v>352</v>
      </c>
      <c r="C358" s="50"/>
      <c r="D358" s="11">
        <v>2081536.6561199999</v>
      </c>
      <c r="E358" s="11">
        <v>84718.541904083992</v>
      </c>
      <c r="F358" s="11">
        <v>0</v>
      </c>
      <c r="G358" s="462">
        <f t="shared" si="5"/>
        <v>2166255.1980240839</v>
      </c>
    </row>
    <row r="359" spans="1:7" x14ac:dyDescent="0.25">
      <c r="A359" s="333">
        <v>90037841</v>
      </c>
      <c r="B359" s="27" t="s">
        <v>1154</v>
      </c>
      <c r="C359" s="50"/>
      <c r="D359" s="11">
        <v>493486.46813599998</v>
      </c>
      <c r="E359" s="11">
        <v>20084.899253135198</v>
      </c>
      <c r="F359" s="11">
        <v>0</v>
      </c>
      <c r="G359" s="462">
        <f t="shared" si="5"/>
        <v>513571.36738913518</v>
      </c>
    </row>
    <row r="360" spans="1:7" x14ac:dyDescent="0.25">
      <c r="A360" s="333">
        <v>90037851</v>
      </c>
      <c r="B360" s="27" t="s">
        <v>357</v>
      </c>
      <c r="C360" s="50"/>
      <c r="D360" s="11">
        <v>448507.89828000002</v>
      </c>
      <c r="E360" s="11">
        <v>18254.271459996002</v>
      </c>
      <c r="F360" s="11">
        <v>0</v>
      </c>
      <c r="G360" s="462">
        <f t="shared" si="5"/>
        <v>466762.16973999602</v>
      </c>
    </row>
    <row r="361" spans="1:7" x14ac:dyDescent="0.25">
      <c r="A361" s="333">
        <v>90037861</v>
      </c>
      <c r="B361" s="27" t="s">
        <v>1214</v>
      </c>
      <c r="C361" s="50"/>
      <c r="D361" s="11">
        <v>1052907.4307200001</v>
      </c>
      <c r="E361" s="11">
        <v>42853.332430303999</v>
      </c>
      <c r="F361" s="11">
        <v>0</v>
      </c>
      <c r="G361" s="462">
        <f t="shared" si="5"/>
        <v>1095760.7631503041</v>
      </c>
    </row>
    <row r="362" spans="1:7" x14ac:dyDescent="0.25">
      <c r="A362" s="333">
        <v>90037981</v>
      </c>
      <c r="B362" s="27" t="s">
        <v>1155</v>
      </c>
      <c r="C362" s="50"/>
      <c r="D362" s="11">
        <v>1212504.6856919997</v>
      </c>
      <c r="E362" s="11">
        <v>49348.940707664391</v>
      </c>
      <c r="F362" s="11">
        <v>0</v>
      </c>
      <c r="G362" s="462">
        <f t="shared" si="5"/>
        <v>1261853.6263996642</v>
      </c>
    </row>
    <row r="363" spans="1:7" x14ac:dyDescent="0.25">
      <c r="A363" s="333">
        <v>90037991</v>
      </c>
      <c r="B363" s="27" t="s">
        <v>1153</v>
      </c>
      <c r="C363" s="50"/>
      <c r="D363" s="11">
        <v>819581.0995919999</v>
      </c>
      <c r="E363" s="11">
        <v>33356.950753394398</v>
      </c>
      <c r="F363" s="11">
        <v>0</v>
      </c>
      <c r="G363" s="462">
        <f t="shared" si="5"/>
        <v>852938.05034539429</v>
      </c>
    </row>
    <row r="364" spans="1:7" x14ac:dyDescent="0.25">
      <c r="A364" s="333">
        <v>90038081</v>
      </c>
      <c r="B364" s="27" t="s">
        <v>358</v>
      </c>
      <c r="C364" s="50"/>
      <c r="D364" s="11">
        <v>748790.96407999995</v>
      </c>
      <c r="E364" s="11">
        <v>30475.792238055998</v>
      </c>
      <c r="F364" s="11">
        <v>0</v>
      </c>
      <c r="G364" s="462">
        <f t="shared" si="5"/>
        <v>779266.75631805591</v>
      </c>
    </row>
    <row r="365" spans="1:7" x14ac:dyDescent="0.25">
      <c r="A365" s="333">
        <v>90038581</v>
      </c>
      <c r="B365" s="27" t="s">
        <v>1215</v>
      </c>
      <c r="C365" s="50"/>
      <c r="D365" s="11">
        <v>185281.04060000001</v>
      </c>
      <c r="E365" s="11">
        <v>7540.9383524200002</v>
      </c>
      <c r="F365" s="11">
        <v>0</v>
      </c>
      <c r="G365" s="462">
        <f t="shared" si="5"/>
        <v>192821.97895242</v>
      </c>
    </row>
    <row r="366" spans="1:7" x14ac:dyDescent="0.25">
      <c r="A366" s="333">
        <v>90038611</v>
      </c>
      <c r="B366" s="27" t="s">
        <v>1229</v>
      </c>
      <c r="C366" s="50"/>
      <c r="D366" s="11">
        <v>232815.21101599999</v>
      </c>
      <c r="E366" s="11">
        <v>9475.5790883512</v>
      </c>
      <c r="F366" s="11">
        <v>0</v>
      </c>
      <c r="G366" s="462">
        <f t="shared" si="5"/>
        <v>242290.79010435118</v>
      </c>
    </row>
    <row r="367" spans="1:7" x14ac:dyDescent="0.25">
      <c r="A367" s="333">
        <v>90038691</v>
      </c>
      <c r="B367" s="27" t="s">
        <v>1230</v>
      </c>
      <c r="C367" s="50"/>
      <c r="D367" s="11">
        <v>102224.0224</v>
      </c>
      <c r="E367" s="11">
        <v>4160.5177116800005</v>
      </c>
      <c r="F367" s="11">
        <v>0</v>
      </c>
      <c r="G367" s="462">
        <f t="shared" si="5"/>
        <v>106384.54011168001</v>
      </c>
    </row>
    <row r="368" spans="1:7" x14ac:dyDescent="0.25">
      <c r="A368" s="333">
        <v>90053021</v>
      </c>
      <c r="B368" s="27" t="s">
        <v>359</v>
      </c>
      <c r="C368" s="50"/>
      <c r="D368" s="11">
        <v>61334.413439999997</v>
      </c>
      <c r="E368" s="11">
        <v>2496.3106270079998</v>
      </c>
      <c r="F368" s="11">
        <v>0</v>
      </c>
      <c r="G368" s="462">
        <f t="shared" si="5"/>
        <v>63830.724067007999</v>
      </c>
    </row>
    <row r="369" spans="1:16" x14ac:dyDescent="0.25">
      <c r="A369" s="333">
        <v>90000842</v>
      </c>
      <c r="B369" s="27" t="s">
        <v>360</v>
      </c>
      <c r="C369" s="50"/>
      <c r="D369" s="11">
        <v>4795265.0007699989</v>
      </c>
      <c r="E369" s="11">
        <v>0</v>
      </c>
      <c r="F369" s="11">
        <v>0</v>
      </c>
      <c r="G369" s="462">
        <f t="shared" si="5"/>
        <v>4795265.0007699989</v>
      </c>
    </row>
    <row r="370" spans="1:16" x14ac:dyDescent="0.25">
      <c r="A370" s="333">
        <v>90000872</v>
      </c>
      <c r="B370" s="27" t="s">
        <v>361</v>
      </c>
      <c r="C370" s="50"/>
      <c r="D370" s="11">
        <v>3889815.7223620005</v>
      </c>
      <c r="E370" s="11">
        <v>0</v>
      </c>
      <c r="F370" s="11">
        <v>0</v>
      </c>
      <c r="G370" s="462">
        <f t="shared" si="5"/>
        <v>3889815.7223620005</v>
      </c>
    </row>
    <row r="371" spans="1:16" x14ac:dyDescent="0.25">
      <c r="A371" s="333">
        <v>90053342</v>
      </c>
      <c r="B371" s="27" t="s">
        <v>1231</v>
      </c>
      <c r="C371" s="50"/>
      <c r="D371" s="11">
        <v>981350.61503999983</v>
      </c>
      <c r="E371" s="11">
        <v>0</v>
      </c>
      <c r="F371" s="11">
        <v>0</v>
      </c>
      <c r="G371" s="462">
        <f t="shared" si="5"/>
        <v>981350.61503999983</v>
      </c>
    </row>
    <row r="372" spans="1:16" x14ac:dyDescent="0.25">
      <c r="A372" s="333">
        <v>90037822</v>
      </c>
      <c r="B372" s="27" t="s">
        <v>362</v>
      </c>
      <c r="C372" s="50"/>
      <c r="D372" s="11">
        <v>1359451.717892</v>
      </c>
      <c r="E372" s="11">
        <v>0</v>
      </c>
      <c r="F372" s="11">
        <v>0</v>
      </c>
      <c r="G372" s="462">
        <f t="shared" si="5"/>
        <v>1359451.717892</v>
      </c>
    </row>
    <row r="373" spans="1:16" x14ac:dyDescent="0.25">
      <c r="A373" s="333">
        <v>90038382</v>
      </c>
      <c r="B373" s="27" t="s">
        <v>1156</v>
      </c>
      <c r="C373" s="50"/>
      <c r="D373" s="11">
        <v>2538030.8061500001</v>
      </c>
      <c r="E373" s="11">
        <v>0</v>
      </c>
      <c r="F373" s="11">
        <v>0</v>
      </c>
      <c r="G373" s="462">
        <f t="shared" si="5"/>
        <v>2538030.8061500001</v>
      </c>
    </row>
    <row r="374" spans="1:16" x14ac:dyDescent="0.25">
      <c r="A374" s="333">
        <v>90025016</v>
      </c>
      <c r="B374" s="27" t="s">
        <v>374</v>
      </c>
      <c r="C374" s="50"/>
      <c r="D374" s="11">
        <v>148224.83247999998</v>
      </c>
      <c r="E374" s="11">
        <v>0</v>
      </c>
      <c r="F374" s="11">
        <v>0</v>
      </c>
      <c r="G374" s="462">
        <f t="shared" si="5"/>
        <v>148224.83247999998</v>
      </c>
    </row>
    <row r="375" spans="1:16" x14ac:dyDescent="0.25">
      <c r="A375" s="333">
        <v>90025026</v>
      </c>
      <c r="B375" s="27" t="s">
        <v>1232</v>
      </c>
      <c r="C375" s="50"/>
      <c r="D375" s="11">
        <v>181511.52977399997</v>
      </c>
      <c r="E375" s="11">
        <v>0</v>
      </c>
      <c r="F375" s="11">
        <v>0</v>
      </c>
      <c r="G375" s="462">
        <f t="shared" si="5"/>
        <v>181511.52977399997</v>
      </c>
    </row>
    <row r="376" spans="1:16" s="258" customFormat="1" x14ac:dyDescent="0.25">
      <c r="A376" s="333">
        <v>90025076</v>
      </c>
      <c r="B376" s="27" t="s">
        <v>371</v>
      </c>
      <c r="C376" s="50"/>
      <c r="D376" s="11">
        <v>250448.85488</v>
      </c>
      <c r="E376" s="11">
        <v>0</v>
      </c>
      <c r="F376" s="11">
        <v>0</v>
      </c>
      <c r="G376" s="462">
        <f t="shared" si="5"/>
        <v>250448.85488</v>
      </c>
      <c r="H376" s="252"/>
      <c r="I376" s="193"/>
      <c r="J376" s="257"/>
      <c r="K376" s="257"/>
      <c r="L376" s="257"/>
      <c r="M376" s="257"/>
      <c r="N376" s="257"/>
      <c r="O376" s="257"/>
      <c r="P376" s="257"/>
    </row>
    <row r="377" spans="1:16" x14ac:dyDescent="0.25">
      <c r="A377" s="333">
        <v>90025136</v>
      </c>
      <c r="B377" s="27" t="s">
        <v>372</v>
      </c>
      <c r="C377" s="50"/>
      <c r="D377" s="11">
        <v>557120.92208000005</v>
      </c>
      <c r="E377" s="11">
        <v>0</v>
      </c>
      <c r="F377" s="11">
        <v>0</v>
      </c>
      <c r="G377" s="462">
        <f t="shared" si="5"/>
        <v>557120.92208000005</v>
      </c>
    </row>
    <row r="378" spans="1:16" x14ac:dyDescent="0.25">
      <c r="A378" s="333">
        <v>90031076</v>
      </c>
      <c r="B378" s="27" t="s">
        <v>373</v>
      </c>
      <c r="C378" s="50"/>
      <c r="D378" s="11">
        <v>10222.402239999999</v>
      </c>
      <c r="E378" s="11">
        <v>0</v>
      </c>
      <c r="F378" s="11">
        <v>0</v>
      </c>
      <c r="G378" s="462">
        <f t="shared" si="5"/>
        <v>10222.402239999999</v>
      </c>
    </row>
    <row r="379" spans="1:16" x14ac:dyDescent="0.25">
      <c r="A379" s="333">
        <v>90054396</v>
      </c>
      <c r="B379" s="27" t="s">
        <v>1216</v>
      </c>
      <c r="C379" s="50"/>
      <c r="D379" s="11">
        <v>223615.04899999997</v>
      </c>
      <c r="E379" s="11">
        <v>0</v>
      </c>
      <c r="F379" s="11">
        <v>0</v>
      </c>
      <c r="G379" s="462">
        <f t="shared" si="5"/>
        <v>223615.04899999997</v>
      </c>
    </row>
    <row r="380" spans="1:16" x14ac:dyDescent="0.25">
      <c r="A380" s="333">
        <v>90000832</v>
      </c>
      <c r="B380" s="27" t="s">
        <v>363</v>
      </c>
      <c r="C380" s="50"/>
      <c r="D380" s="11">
        <v>3547173.5772799999</v>
      </c>
      <c r="E380" s="11">
        <v>144369.96459529598</v>
      </c>
      <c r="F380" s="11">
        <v>0</v>
      </c>
      <c r="G380" s="462">
        <f t="shared" si="5"/>
        <v>3691543.5418752958</v>
      </c>
    </row>
    <row r="381" spans="1:16" x14ac:dyDescent="0.25">
      <c r="A381" s="333">
        <v>90001942</v>
      </c>
      <c r="B381" s="27" t="s">
        <v>1233</v>
      </c>
      <c r="C381" s="50"/>
      <c r="D381" s="11">
        <v>8010529.9553200006</v>
      </c>
      <c r="E381" s="11">
        <v>326028.56918152404</v>
      </c>
      <c r="F381" s="11">
        <v>0</v>
      </c>
      <c r="G381" s="462">
        <f t="shared" si="5"/>
        <v>8336558.5245015249</v>
      </c>
    </row>
    <row r="382" spans="1:16" x14ac:dyDescent="0.25">
      <c r="A382" s="333">
        <v>90002042</v>
      </c>
      <c r="B382" s="27" t="s">
        <v>365</v>
      </c>
      <c r="C382" s="50"/>
      <c r="D382" s="11">
        <v>5848491.8815599997</v>
      </c>
      <c r="E382" s="11">
        <v>238033.61957949199</v>
      </c>
      <c r="F382" s="11">
        <v>0</v>
      </c>
      <c r="G382" s="462">
        <f t="shared" si="5"/>
        <v>6086525.5011394918</v>
      </c>
    </row>
    <row r="383" spans="1:16" x14ac:dyDescent="0.25">
      <c r="A383" s="333">
        <v>90004922</v>
      </c>
      <c r="B383" s="27" t="s">
        <v>369</v>
      </c>
      <c r="C383" s="50"/>
      <c r="D383" s="11">
        <v>2791993.6118000001</v>
      </c>
      <c r="E383" s="11">
        <v>113634.14000026</v>
      </c>
      <c r="F383" s="11">
        <v>0</v>
      </c>
      <c r="G383" s="462">
        <f t="shared" si="5"/>
        <v>2905627.75180026</v>
      </c>
    </row>
    <row r="384" spans="1:16" x14ac:dyDescent="0.25">
      <c r="A384" s="333">
        <v>90005992</v>
      </c>
      <c r="B384" s="27" t="s">
        <v>367</v>
      </c>
      <c r="C384" s="50"/>
      <c r="D384" s="11">
        <v>6791508.4882000005</v>
      </c>
      <c r="E384" s="11">
        <v>276414.39546974003</v>
      </c>
      <c r="F384" s="11">
        <v>0</v>
      </c>
      <c r="G384" s="462">
        <f t="shared" si="5"/>
        <v>7067922.8836697405</v>
      </c>
    </row>
    <row r="385" spans="1:7" x14ac:dyDescent="0.25">
      <c r="A385" s="333">
        <v>90008172</v>
      </c>
      <c r="B385" s="27" t="s">
        <v>1234</v>
      </c>
      <c r="C385" s="50"/>
      <c r="D385" s="11">
        <v>5158479.7303599995</v>
      </c>
      <c r="E385" s="11">
        <v>209950.12502565197</v>
      </c>
      <c r="F385" s="11">
        <v>0</v>
      </c>
      <c r="G385" s="462">
        <f t="shared" si="5"/>
        <v>5368429.8553856518</v>
      </c>
    </row>
    <row r="386" spans="1:7" x14ac:dyDescent="0.25">
      <c r="A386" s="333">
        <v>90008362</v>
      </c>
      <c r="B386" s="27" t="s">
        <v>368</v>
      </c>
      <c r="C386" s="50"/>
      <c r="D386" s="11">
        <v>4828807.2581199994</v>
      </c>
      <c r="E386" s="11">
        <v>196532.45540548398</v>
      </c>
      <c r="F386" s="11">
        <v>0</v>
      </c>
      <c r="G386" s="462">
        <f t="shared" si="5"/>
        <v>5025339.7135254834</v>
      </c>
    </row>
    <row r="387" spans="1:7" x14ac:dyDescent="0.25">
      <c r="A387" s="333">
        <v>90008422</v>
      </c>
      <c r="B387" s="27" t="s">
        <v>364</v>
      </c>
      <c r="C387" s="50"/>
      <c r="D387" s="11">
        <v>5540542.0140800001</v>
      </c>
      <c r="E387" s="11">
        <v>225500.05997305599</v>
      </c>
      <c r="F387" s="11">
        <v>0</v>
      </c>
      <c r="G387" s="462">
        <f t="shared" si="5"/>
        <v>5766042.0740530565</v>
      </c>
    </row>
    <row r="388" spans="1:7" x14ac:dyDescent="0.25">
      <c r="A388" s="333">
        <v>90008982</v>
      </c>
      <c r="B388" s="27" t="s">
        <v>370</v>
      </c>
      <c r="C388" s="50"/>
      <c r="D388" s="11">
        <v>4141734.0475639999</v>
      </c>
      <c r="E388" s="11">
        <v>168568.5757358548</v>
      </c>
      <c r="F388" s="11">
        <v>0</v>
      </c>
      <c r="G388" s="462">
        <f t="shared" si="5"/>
        <v>4310302.6232998548</v>
      </c>
    </row>
    <row r="389" spans="1:7" x14ac:dyDescent="0.25">
      <c r="A389" s="333">
        <v>90042282</v>
      </c>
      <c r="B389" s="27" t="s">
        <v>366</v>
      </c>
      <c r="C389" s="50"/>
      <c r="D389" s="11">
        <v>3715843.2142400006</v>
      </c>
      <c r="E389" s="11">
        <v>151234.81881956803</v>
      </c>
      <c r="F389" s="11">
        <v>0</v>
      </c>
      <c r="G389" s="462">
        <f t="shared" si="5"/>
        <v>3867078.0330595686</v>
      </c>
    </row>
    <row r="390" spans="1:7" x14ac:dyDescent="0.25">
      <c r="A390" s="333"/>
      <c r="B390" s="27"/>
      <c r="C390" s="50"/>
      <c r="G390" s="21"/>
    </row>
    <row r="391" spans="1:7" x14ac:dyDescent="0.25">
      <c r="A391" s="333"/>
      <c r="B391" s="27"/>
      <c r="C391" s="50"/>
      <c r="G391" s="21"/>
    </row>
    <row r="392" spans="1:7" x14ac:dyDescent="0.25">
      <c r="A392" s="333"/>
      <c r="B392" s="27"/>
      <c r="C392" s="50"/>
      <c r="G392" s="21"/>
    </row>
    <row r="393" spans="1:7" x14ac:dyDescent="0.25">
      <c r="A393" s="333"/>
      <c r="B393" s="27"/>
      <c r="C393" s="50"/>
      <c r="G393" s="21"/>
    </row>
    <row r="394" spans="1:7" x14ac:dyDescent="0.25">
      <c r="A394" s="333"/>
      <c r="B394" s="27"/>
      <c r="C394" s="50"/>
      <c r="G394" s="21"/>
    </row>
    <row r="395" spans="1:7" x14ac:dyDescent="0.25">
      <c r="A395" s="333"/>
      <c r="B395" s="27"/>
      <c r="C395" s="50"/>
      <c r="G395" s="21"/>
    </row>
    <row r="396" spans="1:7" x14ac:dyDescent="0.25">
      <c r="A396" s="333"/>
      <c r="B396" s="27"/>
      <c r="C396" s="50"/>
      <c r="G396" s="21"/>
    </row>
    <row r="397" spans="1:7" x14ac:dyDescent="0.25">
      <c r="A397" s="333"/>
      <c r="B397" s="27"/>
      <c r="C397" s="50"/>
      <c r="G397" s="21"/>
    </row>
    <row r="398" spans="1:7" x14ac:dyDescent="0.25">
      <c r="A398" s="333"/>
      <c r="G398" s="21"/>
    </row>
    <row r="399" spans="1:7" x14ac:dyDescent="0.25">
      <c r="A399" s="333"/>
      <c r="G399" s="21"/>
    </row>
    <row r="400" spans="1:7" x14ac:dyDescent="0.25">
      <c r="A400" s="333"/>
      <c r="G400" s="21"/>
    </row>
    <row r="401" spans="1:7" x14ac:dyDescent="0.25">
      <c r="A401" s="333"/>
      <c r="G401" s="21"/>
    </row>
    <row r="402" spans="1:7" x14ac:dyDescent="0.25">
      <c r="A402" s="333"/>
      <c r="G402" s="21"/>
    </row>
    <row r="403" spans="1:7" x14ac:dyDescent="0.25">
      <c r="A403" s="333"/>
    </row>
    <row r="404" spans="1:7" x14ac:dyDescent="0.25">
      <c r="A404" s="333"/>
    </row>
    <row r="405" spans="1:7" x14ac:dyDescent="0.25">
      <c r="A405" s="333"/>
    </row>
    <row r="406" spans="1:7" x14ac:dyDescent="0.25">
      <c r="A406" s="333"/>
    </row>
    <row r="407" spans="1:7" x14ac:dyDescent="0.25">
      <c r="A407" s="333"/>
    </row>
    <row r="408" spans="1:7" x14ac:dyDescent="0.25">
      <c r="A408" s="332"/>
    </row>
    <row r="409" spans="1:7" x14ac:dyDescent="0.25">
      <c r="A409" s="332"/>
    </row>
    <row r="410" spans="1:7" x14ac:dyDescent="0.25">
      <c r="A410" s="332"/>
      <c r="B410" s="334"/>
    </row>
    <row r="411" spans="1:7" x14ac:dyDescent="0.25">
      <c r="A411" s="332"/>
    </row>
    <row r="412" spans="1:7" x14ac:dyDescent="0.25">
      <c r="A412" s="332"/>
    </row>
    <row r="413" spans="1:7" x14ac:dyDescent="0.25">
      <c r="A413" s="332"/>
    </row>
    <row r="414" spans="1:7" x14ac:dyDescent="0.25">
      <c r="A414" s="332"/>
    </row>
    <row r="415" spans="1:7" x14ac:dyDescent="0.25">
      <c r="A415" s="332"/>
    </row>
    <row r="416" spans="1:7" x14ac:dyDescent="0.25">
      <c r="A416" s="333"/>
    </row>
    <row r="417" spans="1:2" x14ac:dyDescent="0.25">
      <c r="A417" s="332"/>
    </row>
    <row r="418" spans="1:2" x14ac:dyDescent="0.25">
      <c r="A418" s="332"/>
    </row>
    <row r="419" spans="1:2" x14ac:dyDescent="0.25">
      <c r="A419" s="332"/>
    </row>
    <row r="420" spans="1:2" x14ac:dyDescent="0.25">
      <c r="A420" s="333"/>
    </row>
    <row r="421" spans="1:2" x14ac:dyDescent="0.25">
      <c r="A421" s="332"/>
    </row>
    <row r="422" spans="1:2" x14ac:dyDescent="0.25">
      <c r="A422" s="332"/>
    </row>
    <row r="423" spans="1:2" x14ac:dyDescent="0.25">
      <c r="A423" s="332"/>
    </row>
    <row r="424" spans="1:2" x14ac:dyDescent="0.25">
      <c r="A424" s="332"/>
      <c r="B424" s="334"/>
    </row>
  </sheetData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0"/>
  <sheetViews>
    <sheetView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E305" sqref="E305"/>
    </sheetView>
  </sheetViews>
  <sheetFormatPr defaultRowHeight="15" x14ac:dyDescent="0.25"/>
  <cols>
    <col min="1" max="1" width="3.5703125" style="4" bestFit="1" customWidth="1"/>
    <col min="2" max="2" width="12" style="31" customWidth="1"/>
    <col min="3" max="3" width="9.28515625" style="4" bestFit="1" customWidth="1"/>
    <col min="4" max="4" width="13.140625" style="4" customWidth="1"/>
    <col min="5" max="7" width="12.5703125" style="4" customWidth="1"/>
    <col min="8" max="8" width="15" style="4" bestFit="1" customWidth="1"/>
    <col min="9" max="13" width="15" style="4" customWidth="1"/>
    <col min="14" max="14" width="10.7109375" style="4" bestFit="1" customWidth="1"/>
    <col min="15" max="15" width="1.28515625" style="4" customWidth="1"/>
    <col min="16" max="16" width="8.42578125" style="464" customWidth="1"/>
    <col min="17" max="17" width="10.28515625" style="465" customWidth="1"/>
    <col min="18" max="18" width="2.85546875" style="191" customWidth="1"/>
    <col min="19" max="19" width="11" style="191" customWidth="1"/>
    <col min="20" max="20" width="11.85546875" style="483" customWidth="1"/>
    <col min="21" max="21" width="10.7109375" style="191" bestFit="1" customWidth="1"/>
    <col min="22" max="22" width="12" bestFit="1" customWidth="1"/>
    <col min="23" max="23" width="9.7109375" bestFit="1" customWidth="1"/>
    <col min="24" max="25" width="10.7109375" bestFit="1" customWidth="1"/>
  </cols>
  <sheetData>
    <row r="1" spans="1:20" x14ac:dyDescent="0.25">
      <c r="A1" s="4" t="s">
        <v>395</v>
      </c>
      <c r="B1" s="463"/>
      <c r="T1" s="485"/>
    </row>
    <row r="2" spans="1:20" ht="18" x14ac:dyDescent="0.25">
      <c r="A2" s="134" t="s">
        <v>1252</v>
      </c>
      <c r="B2" s="463"/>
      <c r="Q2" s="466"/>
      <c r="T2" s="485"/>
    </row>
    <row r="3" spans="1:20" ht="15.75" x14ac:dyDescent="0.25">
      <c r="A3" s="4" t="s">
        <v>1253</v>
      </c>
      <c r="B3" s="467"/>
      <c r="Q3" s="468"/>
      <c r="T3" s="485"/>
    </row>
    <row r="4" spans="1:20" x14ac:dyDescent="0.25">
      <c r="A4" s="4" t="s">
        <v>1236</v>
      </c>
      <c r="T4" s="485"/>
    </row>
    <row r="5" spans="1:20" x14ac:dyDescent="0.25">
      <c r="T5" s="485"/>
    </row>
    <row r="6" spans="1:20" x14ac:dyDescent="0.25">
      <c r="B6" s="20" t="s">
        <v>12</v>
      </c>
      <c r="C6" s="145" t="s">
        <v>433</v>
      </c>
      <c r="D6" s="4" t="s">
        <v>1254</v>
      </c>
      <c r="N6" s="189" t="s">
        <v>1255</v>
      </c>
      <c r="P6" s="464" t="s">
        <v>1115</v>
      </c>
      <c r="Q6" s="465" t="s">
        <v>1115</v>
      </c>
      <c r="S6" s="483" t="s">
        <v>1283</v>
      </c>
      <c r="T6" s="485" t="s">
        <v>1283</v>
      </c>
    </row>
    <row r="7" spans="1:20" x14ac:dyDescent="0.25">
      <c r="C7" s="145" t="s">
        <v>790</v>
      </c>
      <c r="D7" s="469" t="s">
        <v>1256</v>
      </c>
      <c r="E7" s="188"/>
      <c r="F7" s="20"/>
      <c r="G7" s="20"/>
      <c r="H7" s="20"/>
      <c r="I7" s="20"/>
      <c r="J7" s="20"/>
      <c r="K7" s="20"/>
      <c r="L7" s="20"/>
      <c r="M7" s="20"/>
      <c r="N7" s="42" t="s">
        <v>477</v>
      </c>
      <c r="P7" s="464" t="s">
        <v>1257</v>
      </c>
      <c r="Q7" s="465" t="s">
        <v>1257</v>
      </c>
      <c r="S7" s="483" t="s">
        <v>1284</v>
      </c>
      <c r="T7" s="485" t="s">
        <v>1284</v>
      </c>
    </row>
    <row r="8" spans="1:20" x14ac:dyDescent="0.25">
      <c r="A8" s="5"/>
      <c r="B8" s="20"/>
      <c r="C8" s="470">
        <v>43465</v>
      </c>
      <c r="D8" s="145" t="s">
        <v>1258</v>
      </c>
      <c r="E8" s="190" t="s">
        <v>1259</v>
      </c>
      <c r="F8" s="190" t="s">
        <v>1260</v>
      </c>
      <c r="G8" s="190" t="s">
        <v>1261</v>
      </c>
      <c r="H8" s="190" t="s">
        <v>1262</v>
      </c>
      <c r="I8" s="190" t="s">
        <v>1263</v>
      </c>
      <c r="J8" s="190" t="s">
        <v>1264</v>
      </c>
      <c r="K8" s="190" t="s">
        <v>1265</v>
      </c>
      <c r="L8" s="190" t="s">
        <v>1266</v>
      </c>
      <c r="M8" s="190" t="s">
        <v>1266</v>
      </c>
      <c r="N8" s="145"/>
      <c r="P8" s="464" t="s">
        <v>1116</v>
      </c>
      <c r="Q8" s="465" t="s">
        <v>1116</v>
      </c>
      <c r="S8" s="483" t="s">
        <v>1285</v>
      </c>
      <c r="T8" s="485" t="s">
        <v>1286</v>
      </c>
    </row>
    <row r="9" spans="1:20" x14ac:dyDescent="0.25">
      <c r="A9" s="5"/>
      <c r="B9" s="20"/>
      <c r="C9" s="470"/>
      <c r="D9" s="145"/>
      <c r="E9" s="189" t="s">
        <v>1267</v>
      </c>
      <c r="F9" s="189" t="s">
        <v>473</v>
      </c>
      <c r="G9" s="189" t="s">
        <v>1268</v>
      </c>
      <c r="H9" s="189" t="s">
        <v>1269</v>
      </c>
      <c r="I9" s="189" t="s">
        <v>1269</v>
      </c>
      <c r="J9" s="189" t="s">
        <v>1268</v>
      </c>
      <c r="K9" s="189" t="s">
        <v>1270</v>
      </c>
      <c r="L9" s="189" t="s">
        <v>1271</v>
      </c>
      <c r="M9" s="189" t="s">
        <v>1271</v>
      </c>
      <c r="P9" s="464" t="s">
        <v>1282</v>
      </c>
      <c r="Q9" s="466" t="s">
        <v>1282</v>
      </c>
      <c r="S9" s="483" t="s">
        <v>387</v>
      </c>
      <c r="T9" s="485" t="s">
        <v>387</v>
      </c>
    </row>
    <row r="10" spans="1:20" x14ac:dyDescent="0.25">
      <c r="C10" s="471"/>
      <c r="D10" s="471"/>
      <c r="E10" s="472" t="s">
        <v>1272</v>
      </c>
      <c r="F10" s="472" t="s">
        <v>1273</v>
      </c>
      <c r="G10" s="472" t="s">
        <v>1273</v>
      </c>
      <c r="H10" s="472"/>
      <c r="I10" s="472"/>
      <c r="J10" s="472" t="s">
        <v>1274</v>
      </c>
      <c r="K10" s="472" t="s">
        <v>1275</v>
      </c>
      <c r="L10" s="472" t="s">
        <v>1276</v>
      </c>
      <c r="M10" s="472" t="s">
        <v>1276</v>
      </c>
      <c r="N10" s="471"/>
      <c r="T10" s="485"/>
    </row>
    <row r="11" spans="1:20" x14ac:dyDescent="0.25">
      <c r="C11" s="471"/>
      <c r="D11" s="473"/>
      <c r="E11" s="471"/>
      <c r="F11" s="471"/>
      <c r="G11" s="471"/>
      <c r="H11" s="471"/>
      <c r="I11" s="471"/>
      <c r="J11" s="189" t="s">
        <v>12</v>
      </c>
      <c r="K11" s="189" t="s">
        <v>1277</v>
      </c>
      <c r="L11" s="474" t="s">
        <v>1278</v>
      </c>
      <c r="M11" s="474" t="s">
        <v>1279</v>
      </c>
      <c r="N11" s="471"/>
      <c r="T11" s="485"/>
    </row>
    <row r="12" spans="1:20" x14ac:dyDescent="0.25">
      <c r="C12" s="471"/>
      <c r="D12" s="475" t="s">
        <v>809</v>
      </c>
      <c r="E12" s="189" t="s">
        <v>809</v>
      </c>
      <c r="F12" s="189" t="s">
        <v>809</v>
      </c>
      <c r="G12" s="189" t="s">
        <v>809</v>
      </c>
      <c r="H12" s="189" t="s">
        <v>809</v>
      </c>
      <c r="I12" s="189"/>
      <c r="J12" s="189"/>
      <c r="K12" s="189"/>
      <c r="L12" s="189" t="s">
        <v>1280</v>
      </c>
      <c r="M12" s="189" t="s">
        <v>1281</v>
      </c>
      <c r="N12" s="189"/>
      <c r="P12" s="464" t="s">
        <v>1117</v>
      </c>
      <c r="Q12" s="465" t="s">
        <v>418</v>
      </c>
      <c r="S12" s="484" t="s">
        <v>418</v>
      </c>
      <c r="T12" s="485" t="s">
        <v>418</v>
      </c>
    </row>
    <row r="13" spans="1:20" x14ac:dyDescent="0.25">
      <c r="C13" s="471" t="s">
        <v>12</v>
      </c>
      <c r="D13" s="476"/>
      <c r="E13" s="476" t="s">
        <v>12</v>
      </c>
      <c r="F13" s="476"/>
      <c r="G13" s="476"/>
      <c r="H13" s="476"/>
      <c r="I13" s="476"/>
      <c r="J13" s="476"/>
      <c r="K13" s="476"/>
      <c r="L13" s="476"/>
      <c r="M13" s="476"/>
      <c r="N13" s="477" t="s">
        <v>12</v>
      </c>
      <c r="P13" s="396"/>
      <c r="Q13" s="466" t="s">
        <v>12</v>
      </c>
      <c r="T13" s="485"/>
    </row>
    <row r="14" spans="1:20" x14ac:dyDescent="0.25">
      <c r="A14" s="31"/>
      <c r="B14" s="31" t="s">
        <v>415</v>
      </c>
      <c r="C14" s="157">
        <v>5488130</v>
      </c>
      <c r="D14" s="476">
        <v>-11.661531341276536</v>
      </c>
      <c r="E14" s="476">
        <v>1.822114272074459</v>
      </c>
      <c r="F14" s="476">
        <v>-25.691811236249869</v>
      </c>
      <c r="G14" s="476">
        <v>-17.856719866329698</v>
      </c>
      <c r="H14" s="476">
        <v>-4.190862825771255</v>
      </c>
      <c r="I14" s="476">
        <v>-0.36442285441489175</v>
      </c>
      <c r="J14" s="476">
        <v>6.559611379468052</v>
      </c>
      <c r="K14" s="476">
        <v>-3.09759426252658</v>
      </c>
      <c r="L14" s="476">
        <v>2.3687485536967965</v>
      </c>
      <c r="M14" s="476">
        <v>-2.915382835319134</v>
      </c>
      <c r="N14" s="476">
        <v>-55.027851016648654</v>
      </c>
      <c r="O14" s="31"/>
      <c r="P14" s="478">
        <v>55.027851016648654</v>
      </c>
      <c r="Q14" s="466">
        <v>301999999.99999964</v>
      </c>
      <c r="S14" s="88">
        <f>SUM(S16:S309)</f>
        <v>1967000015.0000007</v>
      </c>
      <c r="T14" s="485">
        <f>SUM(T16:T309)</f>
        <v>2269000015.0000019</v>
      </c>
    </row>
    <row r="15" spans="1:20" x14ac:dyDescent="0.25">
      <c r="C15" s="479"/>
      <c r="D15" s="476" t="s">
        <v>12</v>
      </c>
      <c r="E15" s="476" t="s">
        <v>12</v>
      </c>
      <c r="F15" s="476" t="s">
        <v>12</v>
      </c>
      <c r="G15" s="476" t="s">
        <v>12</v>
      </c>
      <c r="H15" s="476" t="s">
        <v>12</v>
      </c>
      <c r="I15" s="476" t="s">
        <v>12</v>
      </c>
      <c r="J15" s="476" t="s">
        <v>12</v>
      </c>
      <c r="K15" s="476"/>
      <c r="L15" s="476"/>
      <c r="M15" s="476" t="s">
        <v>12</v>
      </c>
      <c r="N15" s="476" t="s">
        <v>12</v>
      </c>
      <c r="P15" s="480" t="s">
        <v>12</v>
      </c>
      <c r="Q15" s="466" t="s">
        <v>12</v>
      </c>
      <c r="T15" s="485"/>
    </row>
    <row r="16" spans="1:20" x14ac:dyDescent="0.25">
      <c r="A16" s="64">
        <v>5</v>
      </c>
      <c r="B16" s="20" t="s">
        <v>14</v>
      </c>
      <c r="C16" s="18">
        <v>9700</v>
      </c>
      <c r="D16" s="159">
        <v>-12.471549942075344</v>
      </c>
      <c r="E16" s="159">
        <v>2.1339688058851065</v>
      </c>
      <c r="F16" s="159">
        <v>-27.476383466134735</v>
      </c>
      <c r="G16" s="159">
        <v>-24.792097727601735</v>
      </c>
      <c r="H16" s="159">
        <v>-7.4720065397864772</v>
      </c>
      <c r="I16" s="159">
        <v>-0.38973593568985448</v>
      </c>
      <c r="J16" s="159">
        <v>5.7620457690400864</v>
      </c>
      <c r="K16" s="159">
        <v>-6.9460097081757874</v>
      </c>
      <c r="L16" s="159">
        <v>2.3687485536967965</v>
      </c>
      <c r="M16" s="159">
        <v>0</v>
      </c>
      <c r="N16" s="476">
        <v>-69.283020190841953</v>
      </c>
      <c r="O16" s="78"/>
      <c r="P16" s="478">
        <v>69.283020190841953</v>
      </c>
      <c r="Q16" s="466">
        <v>672045.29585116694</v>
      </c>
      <c r="S16" s="191">
        <v>4903701.2183221336</v>
      </c>
      <c r="T16" s="485">
        <f>Q16+S16</f>
        <v>5575746.5141733009</v>
      </c>
    </row>
    <row r="17" spans="1:20" x14ac:dyDescent="0.25">
      <c r="A17" s="64">
        <v>9</v>
      </c>
      <c r="B17" s="20" t="s">
        <v>15</v>
      </c>
      <c r="C17" s="18">
        <v>2573</v>
      </c>
      <c r="D17" s="159">
        <v>-13.697169124096416</v>
      </c>
      <c r="E17" s="159">
        <v>1.9291089625613189</v>
      </c>
      <c r="F17" s="159">
        <v>-30.176575726524913</v>
      </c>
      <c r="G17" s="159">
        <v>-23.288149043836714</v>
      </c>
      <c r="H17" s="159">
        <v>-6.624199182221389</v>
      </c>
      <c r="I17" s="159">
        <v>-0.42803653512801298</v>
      </c>
      <c r="J17" s="159">
        <v>8.6304206282606444</v>
      </c>
      <c r="K17" s="159">
        <v>-6.9994531255165153</v>
      </c>
      <c r="L17" s="159">
        <v>2.3687485536967965</v>
      </c>
      <c r="M17" s="159">
        <v>0</v>
      </c>
      <c r="N17" s="476">
        <v>-68.285304592805204</v>
      </c>
      <c r="O17" s="78"/>
      <c r="P17" s="478">
        <v>68.285304592805204</v>
      </c>
      <c r="Q17" s="466">
        <v>175698.08871728778</v>
      </c>
      <c r="S17" s="191">
        <v>1279178.2267328738</v>
      </c>
      <c r="T17" s="485">
        <f t="shared" ref="T17:T80" si="0">Q17+S17</f>
        <v>1454876.3154501617</v>
      </c>
    </row>
    <row r="18" spans="1:20" x14ac:dyDescent="0.25">
      <c r="A18" s="64">
        <v>10</v>
      </c>
      <c r="B18" s="20" t="s">
        <v>16</v>
      </c>
      <c r="C18" s="18">
        <v>11544</v>
      </c>
      <c r="D18" s="159">
        <v>-13.647566413313463</v>
      </c>
      <c r="E18" s="159">
        <v>2.3048109717920817</v>
      </c>
      <c r="F18" s="159">
        <v>-30.067294754331218</v>
      </c>
      <c r="G18" s="159">
        <v>-24.305944331506641</v>
      </c>
      <c r="H18" s="159">
        <v>-7.0762274006656858</v>
      </c>
      <c r="I18" s="159">
        <v>-0.42648645041604571</v>
      </c>
      <c r="J18" s="159">
        <v>6.5477085165978801</v>
      </c>
      <c r="K18" s="159">
        <v>-5.317311333038889</v>
      </c>
      <c r="L18" s="159">
        <v>2.3687485536967965</v>
      </c>
      <c r="M18" s="159">
        <v>0</v>
      </c>
      <c r="N18" s="476">
        <v>-69.619562641185198</v>
      </c>
      <c r="O18" s="78"/>
      <c r="P18" s="478">
        <v>69.619562641185198</v>
      </c>
      <c r="Q18" s="466">
        <v>803688.23112984188</v>
      </c>
      <c r="S18" s="191">
        <v>5928058.3001603829</v>
      </c>
      <c r="T18" s="485">
        <f t="shared" si="0"/>
        <v>6731746.5312902248</v>
      </c>
    </row>
    <row r="19" spans="1:20" x14ac:dyDescent="0.25">
      <c r="A19" s="64">
        <v>16</v>
      </c>
      <c r="B19" s="20" t="s">
        <v>17</v>
      </c>
      <c r="C19" s="18">
        <v>8149</v>
      </c>
      <c r="D19" s="159">
        <v>-11.21340469767288</v>
      </c>
      <c r="E19" s="159">
        <v>2.2681391298088105</v>
      </c>
      <c r="F19" s="159">
        <v>-24.704532224560563</v>
      </c>
      <c r="G19" s="159">
        <v>-21.914987496806116</v>
      </c>
      <c r="H19" s="159">
        <v>-6.3965873747054465</v>
      </c>
      <c r="I19" s="159">
        <v>-0.3504188968022775</v>
      </c>
      <c r="J19" s="159">
        <v>9.0066277754403359</v>
      </c>
      <c r="K19" s="159">
        <v>-6.3847561999615188</v>
      </c>
      <c r="L19" s="159">
        <v>2.3687485536967965</v>
      </c>
      <c r="M19" s="159">
        <v>0</v>
      </c>
      <c r="N19" s="476">
        <v>-57.321171431562867</v>
      </c>
      <c r="O19" s="78"/>
      <c r="P19" s="478">
        <v>57.321171431562867</v>
      </c>
      <c r="Q19" s="466">
        <v>467110.22599580581</v>
      </c>
      <c r="S19" s="191">
        <v>3421756.9292509467</v>
      </c>
      <c r="T19" s="485">
        <f t="shared" si="0"/>
        <v>3888867.1552467523</v>
      </c>
    </row>
    <row r="20" spans="1:20" x14ac:dyDescent="0.25">
      <c r="A20" s="64">
        <v>18</v>
      </c>
      <c r="B20" s="20" t="s">
        <v>18</v>
      </c>
      <c r="C20" s="18">
        <v>4958</v>
      </c>
      <c r="D20" s="159">
        <v>-11.912882856384202</v>
      </c>
      <c r="E20" s="159">
        <v>3.2818326479332613</v>
      </c>
      <c r="F20" s="159">
        <v>-26.245570042971444</v>
      </c>
      <c r="G20" s="159">
        <v>-17.19093747225741</v>
      </c>
      <c r="H20" s="159">
        <v>-3.9865984107556183</v>
      </c>
      <c r="I20" s="159">
        <v>-0.37227758926200633</v>
      </c>
      <c r="J20" s="159">
        <v>6.9736467728867613</v>
      </c>
      <c r="K20" s="159">
        <v>-4.9461114422755115</v>
      </c>
      <c r="L20" s="159">
        <v>2.3687485536967965</v>
      </c>
      <c r="M20" s="159">
        <v>0</v>
      </c>
      <c r="N20" s="476">
        <v>-52.030149839389367</v>
      </c>
      <c r="O20" s="78"/>
      <c r="P20" s="478">
        <v>52.030149839389367</v>
      </c>
      <c r="Q20" s="466">
        <v>257965.48290369249</v>
      </c>
      <c r="S20" s="191">
        <v>1865428.641204661</v>
      </c>
      <c r="T20" s="485">
        <f t="shared" si="0"/>
        <v>2123394.1241083536</v>
      </c>
    </row>
    <row r="21" spans="1:20" x14ac:dyDescent="0.25">
      <c r="A21" s="64">
        <v>19</v>
      </c>
      <c r="B21" s="20" t="s">
        <v>19</v>
      </c>
      <c r="C21" s="18">
        <v>3984</v>
      </c>
      <c r="D21" s="159">
        <v>-13.643638417128816</v>
      </c>
      <c r="E21" s="159">
        <v>2.7786128045785166</v>
      </c>
      <c r="F21" s="159">
        <v>-30.058640887736921</v>
      </c>
      <c r="G21" s="159">
        <v>-16.765808931874059</v>
      </c>
      <c r="H21" s="159">
        <v>-4.0341149038367998</v>
      </c>
      <c r="I21" s="159">
        <v>-0.4263637005352755</v>
      </c>
      <c r="J21" s="159">
        <v>8.0926378034623649</v>
      </c>
      <c r="K21" s="159">
        <v>-4.7829603356592889</v>
      </c>
      <c r="L21" s="159">
        <v>2.3687485536967965</v>
      </c>
      <c r="M21" s="159">
        <v>0</v>
      </c>
      <c r="N21" s="476">
        <v>-56.471528015033478</v>
      </c>
      <c r="O21" s="78"/>
      <c r="P21" s="478">
        <v>56.471528015033478</v>
      </c>
      <c r="Q21" s="466">
        <v>224982.56761189338</v>
      </c>
      <c r="S21" s="191">
        <v>1526794.0018974231</v>
      </c>
      <c r="T21" s="485">
        <f t="shared" si="0"/>
        <v>1751776.5695093165</v>
      </c>
    </row>
    <row r="22" spans="1:20" x14ac:dyDescent="0.25">
      <c r="A22" s="64">
        <v>20</v>
      </c>
      <c r="B22" s="20" t="s">
        <v>20</v>
      </c>
      <c r="C22" s="18">
        <v>16611</v>
      </c>
      <c r="D22" s="159">
        <v>-11.945629277997924</v>
      </c>
      <c r="E22" s="159">
        <v>2.2469209376568249</v>
      </c>
      <c r="F22" s="159">
        <v>-26.317714503089174</v>
      </c>
      <c r="G22" s="159">
        <v>-19.549393301679238</v>
      </c>
      <c r="H22" s="159">
        <v>-5.2433133999570041</v>
      </c>
      <c r="I22" s="159">
        <v>-0.37330091493743511</v>
      </c>
      <c r="J22" s="159">
        <v>8.8334783552858429</v>
      </c>
      <c r="K22" s="159">
        <v>-3.0728277288725856</v>
      </c>
      <c r="L22" s="159">
        <v>2.3687485536967965</v>
      </c>
      <c r="M22" s="159">
        <v>0</v>
      </c>
      <c r="N22" s="476">
        <v>-53.053031279893908</v>
      </c>
      <c r="O22" s="78"/>
      <c r="P22" s="478">
        <v>53.053031279893908</v>
      </c>
      <c r="Q22" s="466">
        <v>881263.90259031765</v>
      </c>
      <c r="S22" s="191">
        <v>6442550.5669952594</v>
      </c>
      <c r="T22" s="485">
        <f t="shared" si="0"/>
        <v>7323814.469585577</v>
      </c>
    </row>
    <row r="23" spans="1:20" x14ac:dyDescent="0.25">
      <c r="A23" s="64">
        <v>46</v>
      </c>
      <c r="B23" s="20" t="s">
        <v>21</v>
      </c>
      <c r="C23" s="18">
        <v>1405</v>
      </c>
      <c r="D23" s="159">
        <v>-11.689942103199762</v>
      </c>
      <c r="E23" s="159">
        <v>2.1581282935212909</v>
      </c>
      <c r="F23" s="159">
        <v>-25.754403696111975</v>
      </c>
      <c r="G23" s="159">
        <v>-27.29757681263369</v>
      </c>
      <c r="H23" s="159">
        <v>-9.0051093165557656</v>
      </c>
      <c r="I23" s="159">
        <v>-0.36531069072499256</v>
      </c>
      <c r="J23" s="159">
        <v>7.091191878570867</v>
      </c>
      <c r="K23" s="159">
        <v>-8.1430685275012049</v>
      </c>
      <c r="L23" s="159">
        <v>2.3687485536967965</v>
      </c>
      <c r="M23" s="159">
        <v>0</v>
      </c>
      <c r="N23" s="476">
        <v>-70.637342420938438</v>
      </c>
      <c r="O23" s="78"/>
      <c r="P23" s="478">
        <v>70.637342420938438</v>
      </c>
      <c r="Q23" s="466">
        <v>99245.466101418511</v>
      </c>
      <c r="S23" s="191">
        <v>753767.61506153841</v>
      </c>
      <c r="T23" s="485">
        <f t="shared" si="0"/>
        <v>853013.08116295689</v>
      </c>
    </row>
    <row r="24" spans="1:20" x14ac:dyDescent="0.25">
      <c r="A24" s="64">
        <v>47</v>
      </c>
      <c r="B24" s="20" t="s">
        <v>22</v>
      </c>
      <c r="C24" s="18">
        <v>1852</v>
      </c>
      <c r="D24" s="159">
        <v>-13.566430963867019</v>
      </c>
      <c r="E24" s="159">
        <v>0.83203894806734169</v>
      </c>
      <c r="F24" s="159">
        <v>-29.888543217269522</v>
      </c>
      <c r="G24" s="159">
        <v>-25.731106100379371</v>
      </c>
      <c r="H24" s="159">
        <v>-6.6568649454845454</v>
      </c>
      <c r="I24" s="159">
        <v>-0.42395096762084433</v>
      </c>
      <c r="J24" s="159">
        <v>5.5943414238533036</v>
      </c>
      <c r="K24" s="159">
        <v>-4.9898233001234127</v>
      </c>
      <c r="L24" s="159">
        <v>2.3687485536967965</v>
      </c>
      <c r="M24" s="159">
        <v>0</v>
      </c>
      <c r="N24" s="476">
        <v>-72.461590569127281</v>
      </c>
      <c r="O24" s="78"/>
      <c r="P24" s="478">
        <v>72.461590569127281</v>
      </c>
      <c r="Q24" s="466">
        <v>134198.86573402371</v>
      </c>
      <c r="S24" s="191">
        <v>942542.83059750136</v>
      </c>
      <c r="T24" s="485">
        <f t="shared" si="0"/>
        <v>1076741.696331525</v>
      </c>
    </row>
    <row r="25" spans="1:20" x14ac:dyDescent="0.25">
      <c r="A25" s="64">
        <v>49</v>
      </c>
      <c r="B25" s="20" t="s">
        <v>23</v>
      </c>
      <c r="C25" s="18">
        <v>283632</v>
      </c>
      <c r="D25" s="159">
        <v>-9.5065099143150711</v>
      </c>
      <c r="E25" s="159">
        <v>1.2097491449150415</v>
      </c>
      <c r="F25" s="159">
        <v>-20.944029654975392</v>
      </c>
      <c r="G25" s="159">
        <v>-11.609010679458585</v>
      </c>
      <c r="H25" s="159">
        <v>-1.5941304062715793</v>
      </c>
      <c r="I25" s="159">
        <v>-0.29707843482234597</v>
      </c>
      <c r="J25" s="159">
        <v>4.069206707314093</v>
      </c>
      <c r="K25" s="159">
        <v>-1.5602950132603848</v>
      </c>
      <c r="L25" s="159">
        <v>2.3687485536967965</v>
      </c>
      <c r="M25" s="159">
        <v>-5.5489878295693744</v>
      </c>
      <c r="N25" s="476">
        <v>-43.412337526746803</v>
      </c>
      <c r="O25" s="78"/>
      <c r="P25" s="478">
        <v>43.412337526746803</v>
      </c>
      <c r="Q25" s="466">
        <v>12313128.11738625</v>
      </c>
      <c r="S25" s="191">
        <v>65872567.207465075</v>
      </c>
      <c r="T25" s="485">
        <f t="shared" si="0"/>
        <v>78185695.324851319</v>
      </c>
    </row>
    <row r="26" spans="1:20" x14ac:dyDescent="0.25">
      <c r="A26" s="64">
        <v>50</v>
      </c>
      <c r="B26" s="20" t="s">
        <v>24</v>
      </c>
      <c r="C26" s="18">
        <v>11748</v>
      </c>
      <c r="D26" s="159">
        <v>-11.495034918253303</v>
      </c>
      <c r="E26" s="159">
        <v>1.8925185934121749</v>
      </c>
      <c r="F26" s="159">
        <v>-25.324998804276809</v>
      </c>
      <c r="G26" s="159">
        <v>-18.692382859073746</v>
      </c>
      <c r="H26" s="159">
        <v>-5.4378673816666003</v>
      </c>
      <c r="I26" s="159">
        <v>-0.35921984119541572</v>
      </c>
      <c r="J26" s="159">
        <v>8.9567554816655583</v>
      </c>
      <c r="K26" s="159">
        <v>-5.0407445038470655</v>
      </c>
      <c r="L26" s="159">
        <v>2.3687485536967965</v>
      </c>
      <c r="M26" s="159">
        <v>0</v>
      </c>
      <c r="N26" s="476">
        <v>-53.132225679538408</v>
      </c>
      <c r="O26" s="78"/>
      <c r="P26" s="478">
        <v>53.132225679538408</v>
      </c>
      <c r="Q26" s="466">
        <v>624197.38728321716</v>
      </c>
      <c r="S26" s="191">
        <v>4928640.0079270191</v>
      </c>
      <c r="T26" s="485">
        <f t="shared" si="0"/>
        <v>5552837.3952102363</v>
      </c>
    </row>
    <row r="27" spans="1:20" x14ac:dyDescent="0.25">
      <c r="A27" s="64">
        <v>51</v>
      </c>
      <c r="B27" s="20" t="s">
        <v>25</v>
      </c>
      <c r="C27" s="18">
        <v>9454</v>
      </c>
      <c r="D27" s="159">
        <v>-13.565419654543781</v>
      </c>
      <c r="E27" s="159">
        <v>2.5625034112360456</v>
      </c>
      <c r="F27" s="159">
        <v>-29.886315176416765</v>
      </c>
      <c r="G27" s="159">
        <v>-16.603390070983679</v>
      </c>
      <c r="H27" s="159">
        <v>-4.1688033636783626</v>
      </c>
      <c r="I27" s="159">
        <v>-0.42391936420449317</v>
      </c>
      <c r="J27" s="159">
        <v>9.5460825370664395</v>
      </c>
      <c r="K27" s="159">
        <v>-3.3711545439003356</v>
      </c>
      <c r="L27" s="159">
        <v>2.3687485536967965</v>
      </c>
      <c r="M27" s="159">
        <v>-9.3402577012920567</v>
      </c>
      <c r="N27" s="476">
        <v>-62.881925373020195</v>
      </c>
      <c r="O27" s="78"/>
      <c r="P27" s="478">
        <v>62.881925373020195</v>
      </c>
      <c r="Q27" s="466">
        <v>594485.72247653292</v>
      </c>
      <c r="S27" s="191">
        <v>4301075.8282532832</v>
      </c>
      <c r="T27" s="485">
        <f t="shared" si="0"/>
        <v>4895561.5507298158</v>
      </c>
    </row>
    <row r="28" spans="1:20" x14ac:dyDescent="0.25">
      <c r="A28" s="64">
        <v>52</v>
      </c>
      <c r="B28" s="20" t="s">
        <v>26</v>
      </c>
      <c r="C28" s="18">
        <v>2473</v>
      </c>
      <c r="D28" s="159">
        <v>-13.424497601374973</v>
      </c>
      <c r="E28" s="159">
        <v>1.9496331003567053</v>
      </c>
      <c r="F28" s="159">
        <v>-29.575846278029235</v>
      </c>
      <c r="G28" s="159">
        <v>-23.292644053165372</v>
      </c>
      <c r="H28" s="159">
        <v>-7.0753254260331033</v>
      </c>
      <c r="I28" s="159">
        <v>-0.41951555004296792</v>
      </c>
      <c r="J28" s="159">
        <v>5.9139240356487308</v>
      </c>
      <c r="K28" s="159">
        <v>-8.8927194031506325</v>
      </c>
      <c r="L28" s="159">
        <v>2.3687485536967965</v>
      </c>
      <c r="M28" s="159">
        <v>0</v>
      </c>
      <c r="N28" s="476">
        <v>-72.448242622094071</v>
      </c>
      <c r="O28" s="78"/>
      <c r="P28" s="478">
        <v>72.448242622094071</v>
      </c>
      <c r="Q28" s="466">
        <v>179164.50400443864</v>
      </c>
      <c r="S28" s="191">
        <v>1337614.5285694096</v>
      </c>
      <c r="T28" s="485">
        <f t="shared" si="0"/>
        <v>1516779.0325738483</v>
      </c>
    </row>
    <row r="29" spans="1:20" x14ac:dyDescent="0.25">
      <c r="A29" s="64">
        <v>61</v>
      </c>
      <c r="B29" s="20" t="s">
        <v>27</v>
      </c>
      <c r="C29" s="18">
        <v>17028</v>
      </c>
      <c r="D29" s="159">
        <v>-12.076218431995912</v>
      </c>
      <c r="E29" s="159">
        <v>1.9456111204640159</v>
      </c>
      <c r="F29" s="159">
        <v>-26.605418732990991</v>
      </c>
      <c r="G29" s="159">
        <v>-21.495165309745051</v>
      </c>
      <c r="H29" s="159">
        <v>-5.9978563655223232</v>
      </c>
      <c r="I29" s="159">
        <v>-0.37738182599987224</v>
      </c>
      <c r="J29" s="159">
        <v>8.8063099449410842</v>
      </c>
      <c r="K29" s="159">
        <v>-3.1852800972046</v>
      </c>
      <c r="L29" s="159">
        <v>2.3687485536967965</v>
      </c>
      <c r="M29" s="159">
        <v>0</v>
      </c>
      <c r="N29" s="476">
        <v>-56.616651144356851</v>
      </c>
      <c r="O29" s="78"/>
      <c r="P29" s="478">
        <v>56.616651144356851</v>
      </c>
      <c r="Q29" s="466">
        <v>964068.33568610845</v>
      </c>
      <c r="S29" s="191">
        <v>7218715.4871026259</v>
      </c>
      <c r="T29" s="485">
        <f t="shared" si="0"/>
        <v>8182783.822788734</v>
      </c>
    </row>
    <row r="30" spans="1:20" x14ac:dyDescent="0.25">
      <c r="A30" s="64">
        <v>69</v>
      </c>
      <c r="B30" s="20" t="s">
        <v>28</v>
      </c>
      <c r="C30" s="18">
        <v>7147</v>
      </c>
      <c r="D30" s="159">
        <v>-12.48299473552124</v>
      </c>
      <c r="E30" s="159">
        <v>2.4157501739657912</v>
      </c>
      <c r="F30" s="159">
        <v>-27.501597776695228</v>
      </c>
      <c r="G30" s="159">
        <v>-23.111174702905927</v>
      </c>
      <c r="H30" s="159">
        <v>-6.6417477061128958</v>
      </c>
      <c r="I30" s="159">
        <v>-0.39009358548503875</v>
      </c>
      <c r="J30" s="159">
        <v>6.1487133938838108</v>
      </c>
      <c r="K30" s="159">
        <v>-6.257073817614355</v>
      </c>
      <c r="L30" s="159">
        <v>2.3687485536967965</v>
      </c>
      <c r="M30" s="159">
        <v>-4.8802187322773354E-2</v>
      </c>
      <c r="N30" s="476">
        <v>-65.500272390111064</v>
      </c>
      <c r="O30" s="78"/>
      <c r="P30" s="478">
        <v>65.500272390111064</v>
      </c>
      <c r="Q30" s="466">
        <v>468130.4467721238</v>
      </c>
      <c r="S30" s="191">
        <v>3264759.2543386784</v>
      </c>
      <c r="T30" s="485">
        <f t="shared" si="0"/>
        <v>3732889.7011108021</v>
      </c>
    </row>
    <row r="31" spans="1:20" x14ac:dyDescent="0.25">
      <c r="A31" s="64">
        <v>71</v>
      </c>
      <c r="B31" s="20" t="s">
        <v>29</v>
      </c>
      <c r="C31" s="18">
        <v>6854</v>
      </c>
      <c r="D31" s="159">
        <v>-12.503483557655487</v>
      </c>
      <c r="E31" s="159">
        <v>2.4275396126834003</v>
      </c>
      <c r="F31" s="159">
        <v>-27.546737212959744</v>
      </c>
      <c r="G31" s="159">
        <v>-22.569987015656327</v>
      </c>
      <c r="H31" s="159">
        <v>-6.3518559534412793</v>
      </c>
      <c r="I31" s="159">
        <v>-0.39073386117673398</v>
      </c>
      <c r="J31" s="159">
        <v>6.9655291112607429</v>
      </c>
      <c r="K31" s="159">
        <v>-5.8324428943767268</v>
      </c>
      <c r="L31" s="159">
        <v>2.3687485536967965</v>
      </c>
      <c r="M31" s="159">
        <v>0</v>
      </c>
      <c r="N31" s="476">
        <v>-63.433423217625354</v>
      </c>
      <c r="O31" s="78"/>
      <c r="P31" s="478">
        <v>63.433423217625354</v>
      </c>
      <c r="Q31" s="466">
        <v>434772.68273360416</v>
      </c>
      <c r="S31" s="191">
        <v>3233857.7887629727</v>
      </c>
      <c r="T31" s="485">
        <f t="shared" si="0"/>
        <v>3668630.4714965769</v>
      </c>
    </row>
    <row r="32" spans="1:20" x14ac:dyDescent="0.25">
      <c r="A32" s="64">
        <v>72</v>
      </c>
      <c r="B32" s="20" t="s">
        <v>30</v>
      </c>
      <c r="C32" s="18">
        <v>974</v>
      </c>
      <c r="D32" s="159">
        <v>-10.967113061102642</v>
      </c>
      <c r="E32" s="159">
        <v>2.937722085886147</v>
      </c>
      <c r="F32" s="159">
        <v>-24.161920962741757</v>
      </c>
      <c r="G32" s="159">
        <v>-20.150157900124693</v>
      </c>
      <c r="H32" s="159">
        <v>-6.8649840612195767</v>
      </c>
      <c r="I32" s="159">
        <v>-0.34272228315945757</v>
      </c>
      <c r="J32" s="159">
        <v>9.5942818930622256</v>
      </c>
      <c r="K32" s="159">
        <v>-6.8017245727409827</v>
      </c>
      <c r="L32" s="159">
        <v>2.3687485536967965</v>
      </c>
      <c r="M32" s="159">
        <v>0</v>
      </c>
      <c r="N32" s="476">
        <v>-54.387870308443937</v>
      </c>
      <c r="O32" s="78"/>
      <c r="P32" s="478">
        <v>54.387870308443937</v>
      </c>
      <c r="Q32" s="466">
        <v>52973.785680424393</v>
      </c>
      <c r="S32" s="191">
        <v>411557.98754067149</v>
      </c>
      <c r="T32" s="485">
        <f t="shared" si="0"/>
        <v>464531.77322109591</v>
      </c>
    </row>
    <row r="33" spans="1:20" x14ac:dyDescent="0.25">
      <c r="A33" s="64">
        <v>74</v>
      </c>
      <c r="B33" s="20" t="s">
        <v>31</v>
      </c>
      <c r="C33" s="18">
        <v>1165</v>
      </c>
      <c r="D33" s="159">
        <v>-14.91598111321159</v>
      </c>
      <c r="E33" s="159">
        <v>2.0313994691349198</v>
      </c>
      <c r="F33" s="159">
        <v>-32.861770890044284</v>
      </c>
      <c r="G33" s="159">
        <v>-29.162732312878365</v>
      </c>
      <c r="H33" s="159">
        <v>-8.4259135201579394</v>
      </c>
      <c r="I33" s="159">
        <v>-0.46612440978786218</v>
      </c>
      <c r="J33" s="159">
        <v>8.5269041595811448</v>
      </c>
      <c r="K33" s="159">
        <v>-11.334868805751995</v>
      </c>
      <c r="L33" s="159">
        <v>2.3687485536967965</v>
      </c>
      <c r="M33" s="159">
        <v>0</v>
      </c>
      <c r="N33" s="476">
        <v>-84.240338869419176</v>
      </c>
      <c r="O33" s="78"/>
      <c r="P33" s="478">
        <v>84.240338869419176</v>
      </c>
      <c r="Q33" s="466">
        <v>98139.994782873342</v>
      </c>
      <c r="S33" s="191">
        <v>641887.96868494514</v>
      </c>
      <c r="T33" s="485">
        <f t="shared" si="0"/>
        <v>740027.96346781845</v>
      </c>
    </row>
    <row r="34" spans="1:20" x14ac:dyDescent="0.25">
      <c r="A34" s="64">
        <v>75</v>
      </c>
      <c r="B34" s="20" t="s">
        <v>32</v>
      </c>
      <c r="C34" s="18">
        <v>20286</v>
      </c>
      <c r="D34" s="159">
        <v>-10.861552193809983</v>
      </c>
      <c r="E34" s="159">
        <v>1.8974551288035144</v>
      </c>
      <c r="F34" s="159">
        <v>-23.929357176987619</v>
      </c>
      <c r="G34" s="159">
        <v>-19.10154389346156</v>
      </c>
      <c r="H34" s="159">
        <v>-5.5559565446807362</v>
      </c>
      <c r="I34" s="159">
        <v>-0.33942350605656196</v>
      </c>
      <c r="J34" s="159">
        <v>6.1651623159155617</v>
      </c>
      <c r="K34" s="159">
        <v>-3.1230318832394595</v>
      </c>
      <c r="L34" s="159">
        <v>2.3687485536967965</v>
      </c>
      <c r="M34" s="159">
        <v>-0.29622910762660859</v>
      </c>
      <c r="N34" s="476">
        <v>-52.775728307446656</v>
      </c>
      <c r="O34" s="78"/>
      <c r="P34" s="478">
        <v>52.775728307446656</v>
      </c>
      <c r="Q34" s="466">
        <v>1070608.4244448629</v>
      </c>
      <c r="S34" s="191">
        <v>7663852.5425446723</v>
      </c>
      <c r="T34" s="485">
        <f t="shared" si="0"/>
        <v>8734460.9669895358</v>
      </c>
    </row>
    <row r="35" spans="1:20" x14ac:dyDescent="0.25">
      <c r="A35" s="64">
        <v>77</v>
      </c>
      <c r="B35" s="20" t="s">
        <v>33</v>
      </c>
      <c r="C35" s="18">
        <v>4939</v>
      </c>
      <c r="D35" s="159">
        <v>-12.075307917427288</v>
      </c>
      <c r="E35" s="159">
        <v>2.4829647768911891</v>
      </c>
      <c r="F35" s="159">
        <v>-26.603412755581989</v>
      </c>
      <c r="G35" s="159">
        <v>-26.631865367098204</v>
      </c>
      <c r="H35" s="159">
        <v>-8.1075220670226269</v>
      </c>
      <c r="I35" s="159">
        <v>-0.37735337241960276</v>
      </c>
      <c r="J35" s="159">
        <v>6.8138462269125206</v>
      </c>
      <c r="K35" s="159">
        <v>-7.114123663516005</v>
      </c>
      <c r="L35" s="159">
        <v>2.3687485536967965</v>
      </c>
      <c r="M35" s="159">
        <v>0</v>
      </c>
      <c r="N35" s="476">
        <v>-69.244025585565225</v>
      </c>
      <c r="O35" s="78"/>
      <c r="P35" s="478">
        <v>69.244025585565225</v>
      </c>
      <c r="Q35" s="466">
        <v>341996.24236710666</v>
      </c>
      <c r="S35" s="191">
        <v>2595642.3414207473</v>
      </c>
      <c r="T35" s="485">
        <f t="shared" si="0"/>
        <v>2937638.5837878538</v>
      </c>
    </row>
    <row r="36" spans="1:20" x14ac:dyDescent="0.25">
      <c r="A36" s="64">
        <v>78</v>
      </c>
      <c r="B36" s="20" t="s">
        <v>34</v>
      </c>
      <c r="C36" s="18">
        <v>8379</v>
      </c>
      <c r="D36" s="159">
        <v>-10.257011712041773</v>
      </c>
      <c r="E36" s="159">
        <v>1.7546114909454977</v>
      </c>
      <c r="F36" s="159">
        <v>-22.597478928092031</v>
      </c>
      <c r="G36" s="159">
        <v>-18.201782108121382</v>
      </c>
      <c r="H36" s="159">
        <v>-5.1050159853971282</v>
      </c>
      <c r="I36" s="159">
        <v>-0.32053161600130542</v>
      </c>
      <c r="J36" s="159">
        <v>10.920765705196573</v>
      </c>
      <c r="K36" s="159">
        <v>-2.2542375064725646</v>
      </c>
      <c r="L36" s="159">
        <v>2.3687485536967965</v>
      </c>
      <c r="M36" s="159">
        <v>0</v>
      </c>
      <c r="N36" s="476">
        <v>-43.691932106287318</v>
      </c>
      <c r="O36" s="78"/>
      <c r="P36" s="478">
        <v>43.691932106287318</v>
      </c>
      <c r="Q36" s="466">
        <v>366094.69911858143</v>
      </c>
      <c r="S36" s="191">
        <v>3033688.4048998961</v>
      </c>
      <c r="T36" s="485">
        <f t="shared" si="0"/>
        <v>3399783.1040184777</v>
      </c>
    </row>
    <row r="37" spans="1:20" x14ac:dyDescent="0.25">
      <c r="A37" s="64">
        <v>79</v>
      </c>
      <c r="B37" s="20" t="s">
        <v>35</v>
      </c>
      <c r="C37" s="18">
        <v>7018</v>
      </c>
      <c r="D37" s="159">
        <v>-10.72829823214504</v>
      </c>
      <c r="E37" s="159">
        <v>1.4756966890713221</v>
      </c>
      <c r="F37" s="159">
        <v>-23.63578204269454</v>
      </c>
      <c r="G37" s="159">
        <v>-19.668285363838422</v>
      </c>
      <c r="H37" s="159">
        <v>-5.8219312991029666</v>
      </c>
      <c r="I37" s="159">
        <v>-0.33525931975453249</v>
      </c>
      <c r="J37" s="159">
        <v>10.99550901981207</v>
      </c>
      <c r="K37" s="159">
        <v>-2.9574205213847353</v>
      </c>
      <c r="L37" s="159">
        <v>2.3687485536967965</v>
      </c>
      <c r="M37" s="159">
        <v>0</v>
      </c>
      <c r="N37" s="476">
        <v>-48.307022516340048</v>
      </c>
      <c r="O37" s="78"/>
      <c r="P37" s="478">
        <v>48.307022516340048</v>
      </c>
      <c r="Q37" s="466">
        <v>339018.68401967443</v>
      </c>
      <c r="S37" s="191">
        <v>2624754.030145891</v>
      </c>
      <c r="T37" s="485">
        <f t="shared" si="0"/>
        <v>2963772.7141655656</v>
      </c>
    </row>
    <row r="38" spans="1:20" x14ac:dyDescent="0.25">
      <c r="A38" s="64">
        <v>81</v>
      </c>
      <c r="B38" s="20" t="s">
        <v>36</v>
      </c>
      <c r="C38" s="18">
        <v>2780</v>
      </c>
      <c r="D38" s="159">
        <v>-13.039624266362706</v>
      </c>
      <c r="E38" s="159">
        <v>2.2708095543219167</v>
      </c>
      <c r="F38" s="159">
        <v>-28.727922211830332</v>
      </c>
      <c r="G38" s="159">
        <v>-30.060246761889115</v>
      </c>
      <c r="H38" s="159">
        <v>-9.5292775917784329</v>
      </c>
      <c r="I38" s="159">
        <v>-0.40748825832383456</v>
      </c>
      <c r="J38" s="159">
        <v>9.2377196045783521</v>
      </c>
      <c r="K38" s="159">
        <v>-9.7361536241315321</v>
      </c>
      <c r="L38" s="159">
        <v>2.3687485536967965</v>
      </c>
      <c r="M38" s="159">
        <v>0</v>
      </c>
      <c r="N38" s="476">
        <v>-77.623435001718903</v>
      </c>
      <c r="O38" s="78"/>
      <c r="P38" s="478">
        <v>77.623435001718903</v>
      </c>
      <c r="Q38" s="466">
        <v>215793.14930477855</v>
      </c>
      <c r="S38" s="191">
        <v>1597178.5223003253</v>
      </c>
      <c r="T38" s="485">
        <f t="shared" si="0"/>
        <v>1812971.6716051039</v>
      </c>
    </row>
    <row r="39" spans="1:20" x14ac:dyDescent="0.25">
      <c r="A39" s="64">
        <v>82</v>
      </c>
      <c r="B39" s="35" t="s">
        <v>37</v>
      </c>
      <c r="C39" s="18">
        <v>9475</v>
      </c>
      <c r="D39" s="159">
        <v>-11.467859888691759</v>
      </c>
      <c r="E39" s="159">
        <v>2.6731991567036633</v>
      </c>
      <c r="F39" s="159">
        <v>-25.265128817274032</v>
      </c>
      <c r="G39" s="159">
        <v>-15.874782178710548</v>
      </c>
      <c r="H39" s="159">
        <v>-3.9593647786661936</v>
      </c>
      <c r="I39" s="159">
        <v>-0.35837062152161747</v>
      </c>
      <c r="J39" s="159">
        <v>7.8111239939461239</v>
      </c>
      <c r="K39" s="159">
        <v>-3.632284605199974</v>
      </c>
      <c r="L39" s="159">
        <v>2.3687485536967965</v>
      </c>
      <c r="M39" s="159">
        <v>0</v>
      </c>
      <c r="N39" s="476">
        <v>-47.704719185717529</v>
      </c>
      <c r="O39" s="78"/>
      <c r="P39" s="478">
        <v>47.704719185717529</v>
      </c>
      <c r="Q39" s="466">
        <v>452002.21428467357</v>
      </c>
      <c r="S39" s="191">
        <v>3324119.5891236803</v>
      </c>
      <c r="T39" s="485">
        <f t="shared" si="0"/>
        <v>3776121.8034083536</v>
      </c>
    </row>
    <row r="40" spans="1:20" x14ac:dyDescent="0.25">
      <c r="A40" s="64">
        <v>86</v>
      </c>
      <c r="B40" s="20" t="s">
        <v>38</v>
      </c>
      <c r="C40" s="18">
        <v>8417</v>
      </c>
      <c r="D40" s="159">
        <v>-11.982365847071479</v>
      </c>
      <c r="E40" s="159">
        <v>2.5846568747326377</v>
      </c>
      <c r="F40" s="159">
        <v>-26.398649756829354</v>
      </c>
      <c r="G40" s="159">
        <v>-17.956121416104573</v>
      </c>
      <c r="H40" s="159">
        <v>-4.5398081017993475</v>
      </c>
      <c r="I40" s="159">
        <v>-0.37444893272098373</v>
      </c>
      <c r="J40" s="159">
        <v>8.6257818937107711</v>
      </c>
      <c r="K40" s="159">
        <v>-4.9241541875625092</v>
      </c>
      <c r="L40" s="159">
        <v>2.3687485536967965</v>
      </c>
      <c r="M40" s="159">
        <v>0</v>
      </c>
      <c r="N40" s="476">
        <v>-52.596360919948033</v>
      </c>
      <c r="O40" s="78"/>
      <c r="P40" s="478">
        <v>52.596360919948033</v>
      </c>
      <c r="Q40" s="466">
        <v>442703.56986320257</v>
      </c>
      <c r="S40" s="191">
        <v>3318623.252923131</v>
      </c>
      <c r="T40" s="485">
        <f t="shared" si="0"/>
        <v>3761326.8227863335</v>
      </c>
    </row>
    <row r="41" spans="1:20" x14ac:dyDescent="0.25">
      <c r="A41" s="64">
        <v>90</v>
      </c>
      <c r="B41" s="20" t="s">
        <v>39</v>
      </c>
      <c r="C41" s="18">
        <v>3329</v>
      </c>
      <c r="D41" s="159">
        <v>-11.960924751001464</v>
      </c>
      <c r="E41" s="159">
        <v>2.3129512550113671</v>
      </c>
      <c r="F41" s="159">
        <v>-26.3514123420501</v>
      </c>
      <c r="G41" s="159">
        <v>-27.750429968181741</v>
      </c>
      <c r="H41" s="159">
        <v>-9.5500809358763998</v>
      </c>
      <c r="I41" s="159">
        <v>-0.37377889846879575</v>
      </c>
      <c r="J41" s="159">
        <v>8.4057389695119529</v>
      </c>
      <c r="K41" s="159">
        <v>-7.9654773096778788</v>
      </c>
      <c r="L41" s="159">
        <v>2.3687485536967965</v>
      </c>
      <c r="M41" s="159">
        <v>0</v>
      </c>
      <c r="N41" s="476">
        <v>-70.864665427036272</v>
      </c>
      <c r="O41" s="78"/>
      <c r="P41" s="478">
        <v>70.864665427036272</v>
      </c>
      <c r="Q41" s="466">
        <v>235908.47120660375</v>
      </c>
      <c r="S41" s="191">
        <v>1809238.3599947444</v>
      </c>
      <c r="T41" s="485">
        <f t="shared" si="0"/>
        <v>2045146.8312013482</v>
      </c>
    </row>
    <row r="42" spans="1:20" x14ac:dyDescent="0.25">
      <c r="A42" s="64">
        <v>91</v>
      </c>
      <c r="B42" s="20" t="s">
        <v>40</v>
      </c>
      <c r="C42" s="18">
        <v>648042</v>
      </c>
      <c r="D42" s="159">
        <v>-11.277851918850514</v>
      </c>
      <c r="E42" s="159">
        <v>1.0835458771322326</v>
      </c>
      <c r="F42" s="159">
        <v>-24.846517508717536</v>
      </c>
      <c r="G42" s="159">
        <v>-14.894367914804908</v>
      </c>
      <c r="H42" s="159">
        <v>-2.7595428338770178</v>
      </c>
      <c r="I42" s="159">
        <v>-0.35243287246407856</v>
      </c>
      <c r="J42" s="159">
        <v>3.9661825346047079</v>
      </c>
      <c r="K42" s="159">
        <v>-1.6647273160364906</v>
      </c>
      <c r="L42" s="159">
        <v>2.3687485536967965</v>
      </c>
      <c r="M42" s="159">
        <v>-13.636815095037424</v>
      </c>
      <c r="N42" s="476">
        <v>-62.013778494354241</v>
      </c>
      <c r="O42" s="78"/>
      <c r="P42" s="478">
        <v>62.013778494354241</v>
      </c>
      <c r="Q42" s="466">
        <v>40187533.043038309</v>
      </c>
      <c r="S42" s="191">
        <v>195636885.93932256</v>
      </c>
      <c r="T42" s="485">
        <f t="shared" si="0"/>
        <v>235824418.98236087</v>
      </c>
    </row>
    <row r="43" spans="1:20" x14ac:dyDescent="0.25">
      <c r="A43" s="64">
        <v>92</v>
      </c>
      <c r="B43" s="20" t="s">
        <v>41</v>
      </c>
      <c r="C43" s="18">
        <v>228166</v>
      </c>
      <c r="D43" s="159">
        <v>-11.710240883482106</v>
      </c>
      <c r="E43" s="159">
        <v>1.4691420435343072</v>
      </c>
      <c r="F43" s="159">
        <v>-25.799124446421512</v>
      </c>
      <c r="G43" s="159">
        <v>-13.687270831349013</v>
      </c>
      <c r="H43" s="159">
        <v>-2.1291548686160526</v>
      </c>
      <c r="I43" s="159">
        <v>-0.36594502760881581</v>
      </c>
      <c r="J43" s="159">
        <v>4.5777668547845121</v>
      </c>
      <c r="K43" s="159">
        <v>-1.4785184261337847</v>
      </c>
      <c r="L43" s="159">
        <v>2.3687485536967969</v>
      </c>
      <c r="M43" s="159">
        <v>-3.8731386306855442</v>
      </c>
      <c r="N43" s="476">
        <v>-50.627735662281211</v>
      </c>
      <c r="O43" s="78"/>
      <c r="P43" s="478">
        <v>50.627735662281211</v>
      </c>
      <c r="Q43" s="466">
        <v>11551527.935120055</v>
      </c>
      <c r="S43" s="191">
        <v>64850045.886644065</v>
      </c>
      <c r="T43" s="485">
        <f t="shared" si="0"/>
        <v>76401573.821764126</v>
      </c>
    </row>
    <row r="44" spans="1:20" x14ac:dyDescent="0.25">
      <c r="A44" s="64">
        <v>97</v>
      </c>
      <c r="B44" s="20" t="s">
        <v>42</v>
      </c>
      <c r="C44" s="18">
        <v>2152</v>
      </c>
      <c r="D44" s="159">
        <v>-11.826660511124045</v>
      </c>
      <c r="E44" s="159">
        <v>2.1731789985374173</v>
      </c>
      <c r="F44" s="159">
        <v>-26.05561143857016</v>
      </c>
      <c r="G44" s="159">
        <v>-25.802328025800186</v>
      </c>
      <c r="H44" s="159">
        <v>-8.3035541768420504</v>
      </c>
      <c r="I44" s="159">
        <v>-0.3695831409726264</v>
      </c>
      <c r="J44" s="159">
        <v>7.8646843518619258</v>
      </c>
      <c r="K44" s="159">
        <v>-7.9040495268088939</v>
      </c>
      <c r="L44" s="159">
        <v>2.3687485536967965</v>
      </c>
      <c r="M44" s="159">
        <v>0</v>
      </c>
      <c r="N44" s="476">
        <v>-67.855174916021824</v>
      </c>
      <c r="O44" s="78"/>
      <c r="P44" s="478">
        <v>67.855174916021824</v>
      </c>
      <c r="Q44" s="466">
        <v>146024.33641927896</v>
      </c>
      <c r="S44" s="191">
        <v>1142879.6659107916</v>
      </c>
      <c r="T44" s="485">
        <f t="shared" si="0"/>
        <v>1288904.0023300706</v>
      </c>
    </row>
    <row r="45" spans="1:20" x14ac:dyDescent="0.25">
      <c r="A45" s="64">
        <v>98</v>
      </c>
      <c r="B45" s="20" t="s">
        <v>43</v>
      </c>
      <c r="C45" s="18">
        <v>23602</v>
      </c>
      <c r="D45" s="159">
        <v>-10.596862839608315</v>
      </c>
      <c r="E45" s="159">
        <v>1.9197520130775323</v>
      </c>
      <c r="F45" s="159">
        <v>-23.346213443512067</v>
      </c>
      <c r="G45" s="159">
        <v>-17.344491678466621</v>
      </c>
      <c r="H45" s="159">
        <v>-4.6094518477327924</v>
      </c>
      <c r="I45" s="159">
        <v>-0.33115196373775985</v>
      </c>
      <c r="J45" s="159">
        <v>8.0579652715995369</v>
      </c>
      <c r="K45" s="159">
        <v>-4.0237857927487894</v>
      </c>
      <c r="L45" s="159">
        <v>2.3687485536967965</v>
      </c>
      <c r="M45" s="159">
        <v>0</v>
      </c>
      <c r="N45" s="476">
        <v>-47.905491727432484</v>
      </c>
      <c r="O45" s="78"/>
      <c r="P45" s="478">
        <v>47.905491727432484</v>
      </c>
      <c r="Q45" s="466">
        <v>1130665.4157508614</v>
      </c>
      <c r="S45" s="191">
        <v>8370367.9287138572</v>
      </c>
      <c r="T45" s="485">
        <f t="shared" si="0"/>
        <v>9501033.3444647193</v>
      </c>
    </row>
    <row r="46" spans="1:20" x14ac:dyDescent="0.25">
      <c r="A46" s="64">
        <v>99</v>
      </c>
      <c r="B46" s="20" t="s">
        <v>44</v>
      </c>
      <c r="C46" s="18">
        <v>1666</v>
      </c>
      <c r="D46" s="159">
        <v>-15.782884356199176</v>
      </c>
      <c r="E46" s="159">
        <v>3.3020904892181262</v>
      </c>
      <c r="F46" s="159">
        <v>-34.77166709725131</v>
      </c>
      <c r="G46" s="159">
        <v>-29.95747310193217</v>
      </c>
      <c r="H46" s="159">
        <v>-8.4846929209673334</v>
      </c>
      <c r="I46" s="159">
        <v>-0.49321513613122425</v>
      </c>
      <c r="J46" s="159">
        <v>5.9317519073452978</v>
      </c>
      <c r="K46" s="159">
        <v>-9.5413265382225827</v>
      </c>
      <c r="L46" s="159">
        <v>2.3687485536967965</v>
      </c>
      <c r="M46" s="159">
        <v>0</v>
      </c>
      <c r="N46" s="476">
        <v>-87.428668200443568</v>
      </c>
      <c r="O46" s="78"/>
      <c r="P46" s="478">
        <v>87.428668200443568</v>
      </c>
      <c r="Q46" s="466">
        <v>145656.16122193899</v>
      </c>
      <c r="S46" s="191">
        <v>1088081.537448982</v>
      </c>
      <c r="T46" s="485">
        <f t="shared" si="0"/>
        <v>1233737.6986709209</v>
      </c>
    </row>
    <row r="47" spans="1:20" x14ac:dyDescent="0.25">
      <c r="A47" s="64">
        <v>102</v>
      </c>
      <c r="B47" s="20" t="s">
        <v>45</v>
      </c>
      <c r="C47" s="18">
        <v>10091</v>
      </c>
      <c r="D47" s="159">
        <v>-13.361987549619787</v>
      </c>
      <c r="E47" s="159">
        <v>2.601048488901109</v>
      </c>
      <c r="F47" s="159">
        <v>-29.43812882025609</v>
      </c>
      <c r="G47" s="159">
        <v>-22.2953501886177</v>
      </c>
      <c r="H47" s="159">
        <v>-6.477812756710609</v>
      </c>
      <c r="I47" s="159">
        <v>-0.41756211092561835</v>
      </c>
      <c r="J47" s="159">
        <v>7.5010387841518655</v>
      </c>
      <c r="K47" s="159">
        <v>-5.8974495921019718</v>
      </c>
      <c r="L47" s="159">
        <v>2.3687485536967965</v>
      </c>
      <c r="M47" s="159">
        <v>0</v>
      </c>
      <c r="N47" s="476">
        <v>-65.417455191482006</v>
      </c>
      <c r="O47" s="78"/>
      <c r="P47" s="478">
        <v>65.417455191482006</v>
      </c>
      <c r="Q47" s="466">
        <v>660127.54033724486</v>
      </c>
      <c r="S47" s="191">
        <v>4821340.8079449143</v>
      </c>
      <c r="T47" s="485">
        <f t="shared" si="0"/>
        <v>5481468.3482821593</v>
      </c>
    </row>
    <row r="48" spans="1:20" x14ac:dyDescent="0.25">
      <c r="A48" s="64">
        <v>103</v>
      </c>
      <c r="B48" s="20" t="s">
        <v>46</v>
      </c>
      <c r="C48" s="18">
        <v>2235</v>
      </c>
      <c r="D48" s="159">
        <v>-13.928885457030967</v>
      </c>
      <c r="E48" s="159">
        <v>2.5154640349107336</v>
      </c>
      <c r="F48" s="159">
        <v>-30.687075772521343</v>
      </c>
      <c r="G48" s="159">
        <v>-24.74431750985806</v>
      </c>
      <c r="H48" s="159">
        <v>-6.7820072014176969</v>
      </c>
      <c r="I48" s="159">
        <v>-0.43527767053221772</v>
      </c>
      <c r="J48" s="159">
        <v>6.2702907950975026</v>
      </c>
      <c r="K48" s="159">
        <v>-6.7695900793568295</v>
      </c>
      <c r="L48" s="159">
        <v>2.3687485536967965</v>
      </c>
      <c r="M48" s="159">
        <v>0</v>
      </c>
      <c r="N48" s="476">
        <v>-72.192650307012087</v>
      </c>
      <c r="O48" s="78"/>
      <c r="P48" s="478">
        <v>72.192650307012087</v>
      </c>
      <c r="Q48" s="466">
        <v>161350.57343617201</v>
      </c>
      <c r="S48" s="191">
        <v>1158207.5833692418</v>
      </c>
      <c r="T48" s="485">
        <f t="shared" si="0"/>
        <v>1319558.1568054138</v>
      </c>
    </row>
    <row r="49" spans="1:20" x14ac:dyDescent="0.25">
      <c r="A49" s="64">
        <v>105</v>
      </c>
      <c r="B49" s="20" t="s">
        <v>47</v>
      </c>
      <c r="C49" s="18">
        <v>2287</v>
      </c>
      <c r="D49" s="159">
        <v>-10.742955631420557</v>
      </c>
      <c r="E49" s="159">
        <v>2.56586760326201</v>
      </c>
      <c r="F49" s="159">
        <v>-23.668074125473417</v>
      </c>
      <c r="G49" s="159">
        <v>-28.89922179475364</v>
      </c>
      <c r="H49" s="159">
        <v>-10.523488359143975</v>
      </c>
      <c r="I49" s="159">
        <v>-0.33571736348189241</v>
      </c>
      <c r="J49" s="159">
        <v>8.9887926860364402</v>
      </c>
      <c r="K49" s="159">
        <v>-5.8719192733792607</v>
      </c>
      <c r="L49" s="159">
        <v>2.3687485536967965</v>
      </c>
      <c r="M49" s="159">
        <v>0</v>
      </c>
      <c r="N49" s="476">
        <v>-66.117967704657502</v>
      </c>
      <c r="O49" s="78"/>
      <c r="P49" s="478">
        <v>66.117967704657502</v>
      </c>
      <c r="Q49" s="466">
        <v>151211.7921405517</v>
      </c>
      <c r="S49" s="191">
        <v>1261852.542737246</v>
      </c>
      <c r="T49" s="485">
        <f t="shared" si="0"/>
        <v>1413064.3348777976</v>
      </c>
    </row>
    <row r="50" spans="1:20" x14ac:dyDescent="0.25">
      <c r="A50" s="64">
        <v>106</v>
      </c>
      <c r="B50" s="20" t="s">
        <v>48</v>
      </c>
      <c r="C50" s="18">
        <v>46504</v>
      </c>
      <c r="D50" s="159">
        <v>-10.936267282432011</v>
      </c>
      <c r="E50" s="159">
        <v>1.7666295197680162</v>
      </c>
      <c r="F50" s="159">
        <v>-24.093963856608024</v>
      </c>
      <c r="G50" s="159">
        <v>-15.317646820556391</v>
      </c>
      <c r="H50" s="159">
        <v>-3.5076588900969017</v>
      </c>
      <c r="I50" s="159">
        <v>-0.34175835257600035</v>
      </c>
      <c r="J50" s="159">
        <v>7.3135772576391522</v>
      </c>
      <c r="K50" s="159">
        <v>-2.1021782248492253</v>
      </c>
      <c r="L50" s="159">
        <v>2.3687485536967965</v>
      </c>
      <c r="M50" s="159">
        <v>-0.5634581109190806</v>
      </c>
      <c r="N50" s="476">
        <v>-45.413976206933668</v>
      </c>
      <c r="O50" s="78"/>
      <c r="P50" s="478">
        <v>45.413976206933668</v>
      </c>
      <c r="Q50" s="466">
        <v>2111931.5495272432</v>
      </c>
      <c r="S50" s="191">
        <v>15038453.194109553</v>
      </c>
      <c r="T50" s="485">
        <f t="shared" si="0"/>
        <v>17150384.743636798</v>
      </c>
    </row>
    <row r="51" spans="1:20" x14ac:dyDescent="0.25">
      <c r="A51" s="64">
        <v>108</v>
      </c>
      <c r="B51" s="35" t="s">
        <v>49</v>
      </c>
      <c r="C51" s="18">
        <v>10510</v>
      </c>
      <c r="D51" s="159">
        <v>-12.635724526015769</v>
      </c>
      <c r="E51" s="159">
        <v>2.7865177815549402</v>
      </c>
      <c r="F51" s="159">
        <v>-27.838080596378486</v>
      </c>
      <c r="G51" s="159">
        <v>-20.11926701573308</v>
      </c>
      <c r="H51" s="159">
        <v>-5.3097318741711881</v>
      </c>
      <c r="I51" s="159">
        <v>-0.39486639143799279</v>
      </c>
      <c r="J51" s="159">
        <v>8.7870439550223942</v>
      </c>
      <c r="K51" s="159">
        <v>-4.7502384034244738</v>
      </c>
      <c r="L51" s="159">
        <v>2.3687485536967965</v>
      </c>
      <c r="M51" s="159">
        <v>0</v>
      </c>
      <c r="N51" s="476">
        <v>-57.105598516886865</v>
      </c>
      <c r="O51" s="78"/>
      <c r="P51" s="478">
        <v>57.105598516886865</v>
      </c>
      <c r="Q51" s="466">
        <v>600179.84041248099</v>
      </c>
      <c r="S51" s="191">
        <v>4068610.0039402479</v>
      </c>
      <c r="T51" s="485">
        <f t="shared" si="0"/>
        <v>4668789.8443527287</v>
      </c>
    </row>
    <row r="52" spans="1:20" x14ac:dyDescent="0.25">
      <c r="A52" s="64">
        <v>109</v>
      </c>
      <c r="B52" s="35" t="s">
        <v>50</v>
      </c>
      <c r="C52" s="18">
        <v>67532</v>
      </c>
      <c r="D52" s="159">
        <v>-11.306270710094665</v>
      </c>
      <c r="E52" s="159">
        <v>1.9428819806977577</v>
      </c>
      <c r="F52" s="159">
        <v>-24.909127658177312</v>
      </c>
      <c r="G52" s="159">
        <v>-18.266830171435906</v>
      </c>
      <c r="H52" s="159">
        <v>-4.5237537426278429</v>
      </c>
      <c r="I52" s="159">
        <v>-0.35332095969045829</v>
      </c>
      <c r="J52" s="159">
        <v>6.8130922326890619</v>
      </c>
      <c r="K52" s="159">
        <v>-3.1439975485739544</v>
      </c>
      <c r="L52" s="159">
        <v>2.3687485536967965</v>
      </c>
      <c r="M52" s="159">
        <v>0</v>
      </c>
      <c r="N52" s="476">
        <v>-51.378578023516525</v>
      </c>
      <c r="O52" s="78"/>
      <c r="P52" s="478">
        <v>51.378578023516525</v>
      </c>
      <c r="Q52" s="466">
        <v>3469698.131084118</v>
      </c>
      <c r="S52" s="191">
        <v>24146917.013175845</v>
      </c>
      <c r="T52" s="485">
        <f t="shared" si="0"/>
        <v>27616615.144259963</v>
      </c>
    </row>
    <row r="53" spans="1:20" x14ac:dyDescent="0.25">
      <c r="A53" s="64">
        <v>111</v>
      </c>
      <c r="B53" s="35" t="s">
        <v>51</v>
      </c>
      <c r="C53" s="18">
        <v>18889</v>
      </c>
      <c r="D53" s="159">
        <v>-11.642012870012259</v>
      </c>
      <c r="E53" s="159">
        <v>1.7640256326145818</v>
      </c>
      <c r="F53" s="159">
        <v>-25.648809604245756</v>
      </c>
      <c r="G53" s="159">
        <v>-21.198968036872948</v>
      </c>
      <c r="H53" s="159">
        <v>-6.2471223790601691</v>
      </c>
      <c r="I53" s="159">
        <v>-0.36381290218788309</v>
      </c>
      <c r="J53" s="159">
        <v>8.4087991061906617</v>
      </c>
      <c r="K53" s="159">
        <v>-3.2634997277093682</v>
      </c>
      <c r="L53" s="159">
        <v>2.3687485536967965</v>
      </c>
      <c r="M53" s="159">
        <v>0</v>
      </c>
      <c r="N53" s="476">
        <v>-55.822652227586332</v>
      </c>
      <c r="O53" s="78"/>
      <c r="P53" s="478">
        <v>55.822652227586332</v>
      </c>
      <c r="Q53" s="466">
        <v>1054434.0779268781</v>
      </c>
      <c r="S53" s="191">
        <v>7652511.1857572701</v>
      </c>
      <c r="T53" s="485">
        <f t="shared" si="0"/>
        <v>8706945.263684148</v>
      </c>
    </row>
    <row r="54" spans="1:20" x14ac:dyDescent="0.25">
      <c r="A54" s="64">
        <v>139</v>
      </c>
      <c r="B54" s="35" t="s">
        <v>52</v>
      </c>
      <c r="C54" s="18">
        <v>9862</v>
      </c>
      <c r="D54" s="159">
        <v>-11.13760622891084</v>
      </c>
      <c r="E54" s="159">
        <v>2.4512743263050676</v>
      </c>
      <c r="F54" s="159">
        <v>-24.53753872306919</v>
      </c>
      <c r="G54" s="159">
        <v>-17.316245358015149</v>
      </c>
      <c r="H54" s="159">
        <v>-4.9292165876311937</v>
      </c>
      <c r="I54" s="159">
        <v>-0.34805019465346376</v>
      </c>
      <c r="J54" s="159">
        <v>6.26624430886109</v>
      </c>
      <c r="K54" s="159">
        <v>-3.644575821747555</v>
      </c>
      <c r="L54" s="159">
        <v>2.3687485536967965</v>
      </c>
      <c r="M54" s="159">
        <v>0</v>
      </c>
      <c r="N54" s="476">
        <v>-50.826965725164435</v>
      </c>
      <c r="O54" s="78"/>
      <c r="P54" s="478">
        <v>50.826965725164435</v>
      </c>
      <c r="Q54" s="466">
        <v>501255.53598157165</v>
      </c>
      <c r="S54" s="191">
        <v>3445330.6393021308</v>
      </c>
      <c r="T54" s="485">
        <f t="shared" si="0"/>
        <v>3946586.1752837026</v>
      </c>
    </row>
    <row r="55" spans="1:20" x14ac:dyDescent="0.25">
      <c r="A55" s="64">
        <v>140</v>
      </c>
      <c r="B55" s="35" t="s">
        <v>53</v>
      </c>
      <c r="C55" s="18">
        <v>21472</v>
      </c>
      <c r="D55" s="159">
        <v>-11.972621643380695</v>
      </c>
      <c r="E55" s="159">
        <v>2.0050793529113062</v>
      </c>
      <c r="F55" s="159">
        <v>-26.377182058073089</v>
      </c>
      <c r="G55" s="159">
        <v>-20.067885572624597</v>
      </c>
      <c r="H55" s="159">
        <v>-5.6291546335165945</v>
      </c>
      <c r="I55" s="159">
        <v>-0.37414442635564671</v>
      </c>
      <c r="J55" s="159">
        <v>6.4481889352281581</v>
      </c>
      <c r="K55" s="159">
        <v>-3.938396947998303</v>
      </c>
      <c r="L55" s="159">
        <v>2.3687485536967965</v>
      </c>
      <c r="M55" s="159">
        <v>0</v>
      </c>
      <c r="N55" s="476">
        <v>-57.537368440112665</v>
      </c>
      <c r="O55" s="78"/>
      <c r="P55" s="478">
        <v>57.537368440112665</v>
      </c>
      <c r="Q55" s="466">
        <v>1235442.3751460991</v>
      </c>
      <c r="S55" s="191">
        <v>8895024.6560028922</v>
      </c>
      <c r="T55" s="485">
        <f t="shared" si="0"/>
        <v>10130467.031148991</v>
      </c>
    </row>
    <row r="56" spans="1:20" x14ac:dyDescent="0.25">
      <c r="A56" s="64">
        <v>142</v>
      </c>
      <c r="B56" s="20" t="s">
        <v>54</v>
      </c>
      <c r="C56" s="18">
        <v>6765</v>
      </c>
      <c r="D56" s="159">
        <v>-11.856646872937159</v>
      </c>
      <c r="E56" s="159">
        <v>1.9680022542003883</v>
      </c>
      <c r="F56" s="159">
        <v>-26.121675141939672</v>
      </c>
      <c r="G56" s="159">
        <v>-22.150611155688996</v>
      </c>
      <c r="H56" s="159">
        <v>-6.5920761531238705</v>
      </c>
      <c r="I56" s="159">
        <v>-0.37052021477928621</v>
      </c>
      <c r="J56" s="159">
        <v>8.4222767081946319</v>
      </c>
      <c r="K56" s="159">
        <v>-6.4463588336404065</v>
      </c>
      <c r="L56" s="159">
        <v>2.3687485536967965</v>
      </c>
      <c r="M56" s="159">
        <v>0</v>
      </c>
      <c r="N56" s="476">
        <v>-60.778860856017566</v>
      </c>
      <c r="O56" s="78"/>
      <c r="P56" s="478">
        <v>60.778860856017566</v>
      </c>
      <c r="Q56" s="466">
        <v>411168.99369095883</v>
      </c>
      <c r="S56" s="191">
        <v>2845604.4686829797</v>
      </c>
      <c r="T56" s="485">
        <f t="shared" si="0"/>
        <v>3256773.4623739384</v>
      </c>
    </row>
    <row r="57" spans="1:20" x14ac:dyDescent="0.25">
      <c r="A57" s="64">
        <v>143</v>
      </c>
      <c r="B57" s="20" t="s">
        <v>55</v>
      </c>
      <c r="C57" s="18">
        <v>7003</v>
      </c>
      <c r="D57" s="159">
        <v>-11.872782531511419</v>
      </c>
      <c r="E57" s="159">
        <v>2.550392740570179</v>
      </c>
      <c r="F57" s="159">
        <v>-26.157224014736091</v>
      </c>
      <c r="G57" s="159">
        <v>-23.662725178778704</v>
      </c>
      <c r="H57" s="159">
        <v>-6.7646475855009545</v>
      </c>
      <c r="I57" s="159">
        <v>-0.37102445410973184</v>
      </c>
      <c r="J57" s="159">
        <v>7.747635614167443</v>
      </c>
      <c r="K57" s="159">
        <v>-6.2235297990158021</v>
      </c>
      <c r="L57" s="159">
        <v>2.3687485536967965</v>
      </c>
      <c r="M57" s="159">
        <v>0</v>
      </c>
      <c r="N57" s="476">
        <v>-62.385156655218275</v>
      </c>
      <c r="O57" s="78"/>
      <c r="P57" s="478">
        <v>62.385156655218275</v>
      </c>
      <c r="Q57" s="466">
        <v>436883.2520564936</v>
      </c>
      <c r="S57" s="191">
        <v>3243351.8402654231</v>
      </c>
      <c r="T57" s="485">
        <f t="shared" si="0"/>
        <v>3680235.0923219165</v>
      </c>
    </row>
    <row r="58" spans="1:20" x14ac:dyDescent="0.25">
      <c r="A58" s="64">
        <v>145</v>
      </c>
      <c r="B58" s="20" t="s">
        <v>56</v>
      </c>
      <c r="C58" s="18">
        <v>12187</v>
      </c>
      <c r="D58" s="159">
        <v>-12.954385652663451</v>
      </c>
      <c r="E58" s="159">
        <v>2.9272931767306201</v>
      </c>
      <c r="F58" s="159">
        <v>-28.54013089102417</v>
      </c>
      <c r="G58" s="159">
        <v>-17.964197500854873</v>
      </c>
      <c r="H58" s="159">
        <v>-4.723493764072102</v>
      </c>
      <c r="I58" s="159">
        <v>-0.40482455164573283</v>
      </c>
      <c r="J58" s="159">
        <v>7.4204929456569735</v>
      </c>
      <c r="K58" s="159">
        <v>-5.664220000341027</v>
      </c>
      <c r="L58" s="159">
        <v>2.3687485536967965</v>
      </c>
      <c r="M58" s="159">
        <v>0</v>
      </c>
      <c r="N58" s="476">
        <v>-57.534717684516963</v>
      </c>
      <c r="O58" s="78"/>
      <c r="P58" s="478">
        <v>57.534717684516963</v>
      </c>
      <c r="Q58" s="466">
        <v>701175.60442120826</v>
      </c>
      <c r="S58" s="191">
        <v>5011226.8566514933</v>
      </c>
      <c r="T58" s="485">
        <f t="shared" si="0"/>
        <v>5712402.461072702</v>
      </c>
    </row>
    <row r="59" spans="1:20" x14ac:dyDescent="0.25">
      <c r="A59" s="64">
        <v>146</v>
      </c>
      <c r="B59" s="20" t="s">
        <v>57</v>
      </c>
      <c r="C59" s="18">
        <v>4973</v>
      </c>
      <c r="D59" s="159">
        <v>-11.301855153315762</v>
      </c>
      <c r="E59" s="159">
        <v>2.4093774699752397</v>
      </c>
      <c r="F59" s="159">
        <v>-24.899399634648784</v>
      </c>
      <c r="G59" s="159">
        <v>-26.78045313569001</v>
      </c>
      <c r="H59" s="159">
        <v>-9.656144122207909</v>
      </c>
      <c r="I59" s="159">
        <v>-0.35318297354111755</v>
      </c>
      <c r="J59" s="159">
        <v>7.1184507123203025</v>
      </c>
      <c r="K59" s="159">
        <v>-4.1651860181908749</v>
      </c>
      <c r="L59" s="159">
        <v>2.3687485536967965</v>
      </c>
      <c r="M59" s="159">
        <v>0</v>
      </c>
      <c r="N59" s="476">
        <v>-65.259644301602123</v>
      </c>
      <c r="O59" s="78"/>
      <c r="P59" s="478">
        <v>65.259644301602123</v>
      </c>
      <c r="Q59" s="466">
        <v>324536.21111186733</v>
      </c>
      <c r="S59" s="191">
        <v>2614182.7107516704</v>
      </c>
      <c r="T59" s="485">
        <f t="shared" si="0"/>
        <v>2938718.9218635377</v>
      </c>
    </row>
    <row r="60" spans="1:20" x14ac:dyDescent="0.25">
      <c r="A60" s="64">
        <v>148</v>
      </c>
      <c r="B60" s="20" t="s">
        <v>58</v>
      </c>
      <c r="C60" s="18">
        <v>6930</v>
      </c>
      <c r="D60" s="159">
        <v>-12.74169314682695</v>
      </c>
      <c r="E60" s="159">
        <v>1.6794534238662877</v>
      </c>
      <c r="F60" s="159">
        <v>-28.071542714103128</v>
      </c>
      <c r="G60" s="159">
        <v>-18.498626430609018</v>
      </c>
      <c r="H60" s="159">
        <v>-4.8288408511822469</v>
      </c>
      <c r="I60" s="159">
        <v>-0.3981779108383422</v>
      </c>
      <c r="J60" s="159">
        <v>5.0620692146924124</v>
      </c>
      <c r="K60" s="159">
        <v>-4.1967658915481749</v>
      </c>
      <c r="L60" s="159">
        <v>2.3687485536967965</v>
      </c>
      <c r="M60" s="159">
        <v>0</v>
      </c>
      <c r="N60" s="476">
        <v>-59.625375752852364</v>
      </c>
      <c r="O60" s="78"/>
      <c r="P60" s="478">
        <v>59.625375752852364</v>
      </c>
      <c r="Q60" s="466">
        <v>413203.85396726686</v>
      </c>
      <c r="S60" s="191">
        <v>2734173.11083902</v>
      </c>
      <c r="T60" s="485">
        <f t="shared" si="0"/>
        <v>3147376.9648062866</v>
      </c>
    </row>
    <row r="61" spans="1:20" x14ac:dyDescent="0.25">
      <c r="A61" s="64">
        <v>149</v>
      </c>
      <c r="B61" s="20" t="s">
        <v>59</v>
      </c>
      <c r="C61" s="18">
        <v>5403</v>
      </c>
      <c r="D61" s="159">
        <v>-11.207642822909483</v>
      </c>
      <c r="E61" s="159">
        <v>1.7287622522216906</v>
      </c>
      <c r="F61" s="159">
        <v>-24.691838094222451</v>
      </c>
      <c r="G61" s="159">
        <v>-17.015234959144234</v>
      </c>
      <c r="H61" s="159">
        <v>-3.9244485679272105</v>
      </c>
      <c r="I61" s="159">
        <v>-0.35023883821592133</v>
      </c>
      <c r="J61" s="159">
        <v>7.7649850188674598</v>
      </c>
      <c r="K61" s="159">
        <v>-4.6947817989028859</v>
      </c>
      <c r="L61" s="159">
        <v>2.3687485536967965</v>
      </c>
      <c r="M61" s="159">
        <v>0</v>
      </c>
      <c r="N61" s="476">
        <v>-50.021689256536234</v>
      </c>
      <c r="O61" s="78"/>
      <c r="P61" s="478">
        <v>50.021689256536234</v>
      </c>
      <c r="Q61" s="466">
        <v>270267.18705306528</v>
      </c>
      <c r="S61" s="191">
        <v>1953205.287218058</v>
      </c>
      <c r="T61" s="485">
        <f t="shared" si="0"/>
        <v>2223472.4742711233</v>
      </c>
    </row>
    <row r="62" spans="1:20" x14ac:dyDescent="0.25">
      <c r="A62" s="64">
        <v>151</v>
      </c>
      <c r="B62" s="20" t="s">
        <v>60</v>
      </c>
      <c r="C62" s="18">
        <v>1976</v>
      </c>
      <c r="D62" s="159">
        <v>-13.652885559254507</v>
      </c>
      <c r="E62" s="159">
        <v>2.8129845375979916</v>
      </c>
      <c r="F62" s="159">
        <v>-30.079013497732582</v>
      </c>
      <c r="G62" s="159">
        <v>-27.804459875476031</v>
      </c>
      <c r="H62" s="159">
        <v>-9.2643696505805941</v>
      </c>
      <c r="I62" s="159">
        <v>-0.42665267372670335</v>
      </c>
      <c r="J62" s="159">
        <v>5.1401627436006727</v>
      </c>
      <c r="K62" s="159">
        <v>-9.1450691472431931</v>
      </c>
      <c r="L62" s="159">
        <v>2.3687485536967965</v>
      </c>
      <c r="M62" s="159">
        <v>0</v>
      </c>
      <c r="N62" s="476">
        <v>-80.050554569118162</v>
      </c>
      <c r="O62" s="78"/>
      <c r="P62" s="478">
        <v>80.050554569118162</v>
      </c>
      <c r="Q62" s="466">
        <v>158179.89582857749</v>
      </c>
      <c r="S62" s="191">
        <v>1236396.6353883722</v>
      </c>
      <c r="T62" s="485">
        <f t="shared" si="0"/>
        <v>1394576.5312169497</v>
      </c>
    </row>
    <row r="63" spans="1:20" x14ac:dyDescent="0.25">
      <c r="A63" s="64">
        <v>152</v>
      </c>
      <c r="B63" s="20" t="s">
        <v>61</v>
      </c>
      <c r="C63" s="18">
        <v>4601</v>
      </c>
      <c r="D63" s="159">
        <v>-12.365341817354436</v>
      </c>
      <c r="E63" s="159">
        <v>2.5593465405778257</v>
      </c>
      <c r="F63" s="159">
        <v>-27.242393691358991</v>
      </c>
      <c r="G63" s="159">
        <v>-22.975759944900137</v>
      </c>
      <c r="H63" s="159">
        <v>-6.4237512852535001</v>
      </c>
      <c r="I63" s="159">
        <v>-0.38641693179232611</v>
      </c>
      <c r="J63" s="159">
        <v>7.2857948089403779</v>
      </c>
      <c r="K63" s="159">
        <v>-6.6857606080855048</v>
      </c>
      <c r="L63" s="159">
        <v>2.3687485536967965</v>
      </c>
      <c r="M63" s="159">
        <v>0</v>
      </c>
      <c r="N63" s="476">
        <v>-63.865534375529883</v>
      </c>
      <c r="O63" s="78"/>
      <c r="P63" s="478">
        <v>63.865534375529883</v>
      </c>
      <c r="Q63" s="466">
        <v>293845.32366181299</v>
      </c>
      <c r="S63" s="191">
        <v>2233026.980818341</v>
      </c>
      <c r="T63" s="485">
        <f t="shared" si="0"/>
        <v>2526872.3044801541</v>
      </c>
    </row>
    <row r="64" spans="1:20" x14ac:dyDescent="0.25">
      <c r="A64" s="64">
        <v>153</v>
      </c>
      <c r="B64" s="20" t="s">
        <v>62</v>
      </c>
      <c r="C64" s="18">
        <v>26932</v>
      </c>
      <c r="D64" s="159">
        <v>-10.124357201689014</v>
      </c>
      <c r="E64" s="159">
        <v>1.5664496973987696</v>
      </c>
      <c r="F64" s="159">
        <v>-22.305224459971107</v>
      </c>
      <c r="G64" s="159">
        <v>-18.313090426082486</v>
      </c>
      <c r="H64" s="159">
        <v>-5.1099538084702445</v>
      </c>
      <c r="I64" s="159">
        <v>-0.31638616255278168</v>
      </c>
      <c r="J64" s="159">
        <v>12.344664276129814</v>
      </c>
      <c r="K64" s="159">
        <v>-1.9119228268356616</v>
      </c>
      <c r="L64" s="159">
        <v>2.3687485536967965</v>
      </c>
      <c r="M64" s="159">
        <v>0</v>
      </c>
      <c r="N64" s="476">
        <v>-41.801072358375919</v>
      </c>
      <c r="O64" s="78"/>
      <c r="P64" s="478">
        <v>41.801072358375919</v>
      </c>
      <c r="Q64" s="466">
        <v>1125786.4807557804</v>
      </c>
      <c r="S64" s="191">
        <v>9612471.5677151922</v>
      </c>
      <c r="T64" s="485">
        <f t="shared" si="0"/>
        <v>10738258.048470972</v>
      </c>
    </row>
    <row r="65" spans="1:20" x14ac:dyDescent="0.25">
      <c r="A65" s="64">
        <v>165</v>
      </c>
      <c r="B65" s="20" t="s">
        <v>63</v>
      </c>
      <c r="C65" s="18">
        <v>16447</v>
      </c>
      <c r="D65" s="159">
        <v>-11.298682625388876</v>
      </c>
      <c r="E65" s="159">
        <v>2.2393811605542573</v>
      </c>
      <c r="F65" s="159">
        <v>-24.892410159059867</v>
      </c>
      <c r="G65" s="159">
        <v>-16.802305703304725</v>
      </c>
      <c r="H65" s="159">
        <v>-4.417746175870672</v>
      </c>
      <c r="I65" s="159">
        <v>-0.35308383204340238</v>
      </c>
      <c r="J65" s="159">
        <v>9.4766293606270864</v>
      </c>
      <c r="K65" s="159">
        <v>-3.5579234615764164</v>
      </c>
      <c r="L65" s="159">
        <v>2.3687485536967965</v>
      </c>
      <c r="M65" s="159">
        <v>0</v>
      </c>
      <c r="N65" s="476">
        <v>-47.237392882365818</v>
      </c>
      <c r="O65" s="78"/>
      <c r="P65" s="478">
        <v>47.237392882365818</v>
      </c>
      <c r="Q65" s="466">
        <v>776913.40073627059</v>
      </c>
      <c r="S65" s="191">
        <v>5802152.2784645287</v>
      </c>
      <c r="T65" s="485">
        <f t="shared" si="0"/>
        <v>6579065.6792007992</v>
      </c>
    </row>
    <row r="66" spans="1:20" x14ac:dyDescent="0.25">
      <c r="A66" s="64">
        <v>167</v>
      </c>
      <c r="B66" s="20" t="s">
        <v>64</v>
      </c>
      <c r="C66" s="18">
        <v>76551</v>
      </c>
      <c r="D66" s="159">
        <v>-12.683211242828614</v>
      </c>
      <c r="E66" s="159">
        <v>2.0456621381292375</v>
      </c>
      <c r="F66" s="159">
        <v>-27.942699769356786</v>
      </c>
      <c r="G66" s="159">
        <v>-20.958546340197195</v>
      </c>
      <c r="H66" s="159">
        <v>-4.3292570509218553</v>
      </c>
      <c r="I66" s="159">
        <v>-0.39635035133839419</v>
      </c>
      <c r="J66" s="159">
        <v>6.937523964218034</v>
      </c>
      <c r="K66" s="159">
        <v>-2.3848411482683387</v>
      </c>
      <c r="L66" s="159">
        <v>2.3687485536967965</v>
      </c>
      <c r="M66" s="159">
        <v>0</v>
      </c>
      <c r="N66" s="476">
        <v>-57.342971246867116</v>
      </c>
      <c r="O66" s="78"/>
      <c r="P66" s="478">
        <v>57.342971246867116</v>
      </c>
      <c r="Q66" s="466">
        <v>4389661.791918925</v>
      </c>
      <c r="S66" s="191">
        <v>29426169.74380672</v>
      </c>
      <c r="T66" s="485">
        <f t="shared" si="0"/>
        <v>33815831.535725646</v>
      </c>
    </row>
    <row r="67" spans="1:20" x14ac:dyDescent="0.25">
      <c r="A67" s="64">
        <v>169</v>
      </c>
      <c r="B67" s="20" t="s">
        <v>65</v>
      </c>
      <c r="C67" s="18">
        <v>5195</v>
      </c>
      <c r="D67" s="159">
        <v>-12.324342978875428</v>
      </c>
      <c r="E67" s="159">
        <v>2.0710816076107097</v>
      </c>
      <c r="F67" s="159">
        <v>-27.152068125334925</v>
      </c>
      <c r="G67" s="159">
        <v>-19.125921762512963</v>
      </c>
      <c r="H67" s="159">
        <v>-5.1976011815991487</v>
      </c>
      <c r="I67" s="159">
        <v>-0.38513571808985714</v>
      </c>
      <c r="J67" s="159">
        <v>8.744475518511539</v>
      </c>
      <c r="K67" s="159">
        <v>-4.7193841172312627</v>
      </c>
      <c r="L67" s="159">
        <v>2.3687485536967965</v>
      </c>
      <c r="M67" s="159">
        <v>0</v>
      </c>
      <c r="N67" s="476">
        <v>-55.720148203824536</v>
      </c>
      <c r="O67" s="78"/>
      <c r="P67" s="478">
        <v>55.720148203824536</v>
      </c>
      <c r="Q67" s="466">
        <v>289466.16991886846</v>
      </c>
      <c r="S67" s="191">
        <v>2175917.3323881878</v>
      </c>
      <c r="T67" s="485">
        <f t="shared" si="0"/>
        <v>2465383.5023070564</v>
      </c>
    </row>
    <row r="68" spans="1:20" x14ac:dyDescent="0.25">
      <c r="A68" s="64">
        <v>171</v>
      </c>
      <c r="B68" s="20" t="s">
        <v>66</v>
      </c>
      <c r="C68" s="18">
        <v>4812</v>
      </c>
      <c r="D68" s="159">
        <v>-12.461963960574307</v>
      </c>
      <c r="E68" s="159">
        <v>2.5439456240227014</v>
      </c>
      <c r="F68" s="159">
        <v>-27.455264350640267</v>
      </c>
      <c r="G68" s="159">
        <v>-23.966917621253561</v>
      </c>
      <c r="H68" s="159">
        <v>-7.0793025590560807</v>
      </c>
      <c r="I68" s="159">
        <v>-0.3894363737679471</v>
      </c>
      <c r="J68" s="159">
        <v>9.2395144020330537</v>
      </c>
      <c r="K68" s="159">
        <v>-6.5519732834416207</v>
      </c>
      <c r="L68" s="159">
        <v>2.3687485536967965</v>
      </c>
      <c r="M68" s="159">
        <v>0</v>
      </c>
      <c r="N68" s="476">
        <v>-63.752649568981234</v>
      </c>
      <c r="O68" s="78"/>
      <c r="P68" s="478">
        <v>63.752649568981234</v>
      </c>
      <c r="Q68" s="466">
        <v>306777.74972593767</v>
      </c>
      <c r="S68" s="191">
        <v>2290803.5386097394</v>
      </c>
      <c r="T68" s="485">
        <f t="shared" si="0"/>
        <v>2597581.2883356772</v>
      </c>
    </row>
    <row r="69" spans="1:20" x14ac:dyDescent="0.25">
      <c r="A69" s="64">
        <v>172</v>
      </c>
      <c r="B69" s="20" t="s">
        <v>67</v>
      </c>
      <c r="C69" s="18">
        <v>4467</v>
      </c>
      <c r="D69" s="159">
        <v>-11.960742801563836</v>
      </c>
      <c r="E69" s="159">
        <v>2.3081233044630793</v>
      </c>
      <c r="F69" s="159">
        <v>-26.35101148469532</v>
      </c>
      <c r="G69" s="159">
        <v>-26.593742182726686</v>
      </c>
      <c r="H69" s="159">
        <v>-8.6191154326863355</v>
      </c>
      <c r="I69" s="159">
        <v>-0.37377321254886986</v>
      </c>
      <c r="J69" s="159">
        <v>8.9903358892399208</v>
      </c>
      <c r="K69" s="159">
        <v>-7.2236214601790483</v>
      </c>
      <c r="L69" s="159">
        <v>2.3687485536967965</v>
      </c>
      <c r="M69" s="159">
        <v>0</v>
      </c>
      <c r="N69" s="476">
        <v>-67.454798827000303</v>
      </c>
      <c r="O69" s="78"/>
      <c r="P69" s="478">
        <v>67.454798827000303</v>
      </c>
      <c r="Q69" s="466">
        <v>301320.58636021038</v>
      </c>
      <c r="S69" s="191">
        <v>2329041.1807576925</v>
      </c>
      <c r="T69" s="485">
        <f t="shared" si="0"/>
        <v>2630361.7671179031</v>
      </c>
    </row>
    <row r="70" spans="1:20" x14ac:dyDescent="0.25">
      <c r="A70" s="64">
        <v>176</v>
      </c>
      <c r="B70" s="20" t="s">
        <v>68</v>
      </c>
      <c r="C70" s="18">
        <v>4709</v>
      </c>
      <c r="D70" s="159">
        <v>-12.270082520501532</v>
      </c>
      <c r="E70" s="159">
        <v>2.2796643227190319</v>
      </c>
      <c r="F70" s="159">
        <v>-27.032525552979937</v>
      </c>
      <c r="G70" s="159">
        <v>-26.555395621492746</v>
      </c>
      <c r="H70" s="159">
        <v>-9.4784448438374493</v>
      </c>
      <c r="I70" s="159">
        <v>-0.38344007876567288</v>
      </c>
      <c r="J70" s="159">
        <v>8.4573962720988938</v>
      </c>
      <c r="K70" s="159">
        <v>-4.9175541616405933</v>
      </c>
      <c r="L70" s="159">
        <v>2.3687485536967965</v>
      </c>
      <c r="M70" s="159">
        <v>0</v>
      </c>
      <c r="N70" s="476">
        <v>-67.531633630703226</v>
      </c>
      <c r="O70" s="78"/>
      <c r="P70" s="478">
        <v>67.531633630703226</v>
      </c>
      <c r="Q70" s="466">
        <v>318006.46276698151</v>
      </c>
      <c r="S70" s="191">
        <v>2497311.2802679273</v>
      </c>
      <c r="T70" s="485">
        <f t="shared" si="0"/>
        <v>2815317.743034909</v>
      </c>
    </row>
    <row r="71" spans="1:20" x14ac:dyDescent="0.25">
      <c r="A71" s="64">
        <v>177</v>
      </c>
      <c r="B71" s="20" t="s">
        <v>69</v>
      </c>
      <c r="C71" s="18">
        <v>1884</v>
      </c>
      <c r="D71" s="159">
        <v>-11.562999443946348</v>
      </c>
      <c r="E71" s="159">
        <v>1.8248164306720691</v>
      </c>
      <c r="F71" s="159">
        <v>-25.474733149944296</v>
      </c>
      <c r="G71" s="159">
        <v>-23.233447979165703</v>
      </c>
      <c r="H71" s="159">
        <v>-6.93762113245287</v>
      </c>
      <c r="I71" s="159">
        <v>-0.36134373262332337</v>
      </c>
      <c r="J71" s="159">
        <v>7.545606535393925</v>
      </c>
      <c r="K71" s="159">
        <v>-6.215369615387524</v>
      </c>
      <c r="L71" s="159">
        <v>2.368748553696796</v>
      </c>
      <c r="M71" s="159">
        <v>0</v>
      </c>
      <c r="N71" s="476">
        <v>-62.046343533757273</v>
      </c>
      <c r="O71" s="78"/>
      <c r="P71" s="478">
        <v>62.046343533757273</v>
      </c>
      <c r="Q71" s="466">
        <v>116895.3112175987</v>
      </c>
      <c r="S71" s="191">
        <v>896653.93292014394</v>
      </c>
      <c r="T71" s="485">
        <f t="shared" si="0"/>
        <v>1013549.2441377427</v>
      </c>
    </row>
    <row r="72" spans="1:20" x14ac:dyDescent="0.25">
      <c r="A72" s="64">
        <v>178</v>
      </c>
      <c r="B72" s="20" t="s">
        <v>70</v>
      </c>
      <c r="C72" s="18">
        <v>6225</v>
      </c>
      <c r="D72" s="159">
        <v>-13.139415502364646</v>
      </c>
      <c r="E72" s="159">
        <v>2.4681968254030351</v>
      </c>
      <c r="F72" s="159">
        <v>-28.947774778647108</v>
      </c>
      <c r="G72" s="159">
        <v>-26.558528520927439</v>
      </c>
      <c r="H72" s="159">
        <v>-8.3758901709072866</v>
      </c>
      <c r="I72" s="159">
        <v>-0.41060673444889517</v>
      </c>
      <c r="J72" s="159">
        <v>8.194277607181391</v>
      </c>
      <c r="K72" s="159">
        <v>-8.0519768680246404</v>
      </c>
      <c r="L72" s="159">
        <v>2.3687485536967965</v>
      </c>
      <c r="M72" s="159">
        <v>0</v>
      </c>
      <c r="N72" s="476">
        <v>-72.452969589038787</v>
      </c>
      <c r="O72" s="78"/>
      <c r="P72" s="478">
        <v>72.452969589038787</v>
      </c>
      <c r="Q72" s="466">
        <v>451019.73569176643</v>
      </c>
      <c r="S72" s="191">
        <v>3330727.2344020465</v>
      </c>
      <c r="T72" s="485">
        <f t="shared" si="0"/>
        <v>3781746.9700938128</v>
      </c>
    </row>
    <row r="73" spans="1:20" x14ac:dyDescent="0.25">
      <c r="A73" s="64">
        <v>179</v>
      </c>
      <c r="B73" s="20" t="s">
        <v>71</v>
      </c>
      <c r="C73" s="18">
        <v>141305</v>
      </c>
      <c r="D73" s="159">
        <v>-12.138805301921133</v>
      </c>
      <c r="E73" s="159">
        <v>1.685896204127397</v>
      </c>
      <c r="F73" s="159">
        <v>-26.743305430794997</v>
      </c>
      <c r="G73" s="159">
        <v>-18.287970432509244</v>
      </c>
      <c r="H73" s="159">
        <v>-3.2994239089239321</v>
      </c>
      <c r="I73" s="159">
        <v>-0.37933766568503541</v>
      </c>
      <c r="J73" s="159">
        <v>6.506209257359564</v>
      </c>
      <c r="K73" s="159">
        <v>-2.0273745831624455</v>
      </c>
      <c r="L73" s="159">
        <v>2.3687485536967965</v>
      </c>
      <c r="M73" s="159">
        <v>-1.3419569076165658</v>
      </c>
      <c r="N73" s="476">
        <v>-53.6573202154296</v>
      </c>
      <c r="O73" s="78"/>
      <c r="P73" s="478">
        <v>53.6573202154296</v>
      </c>
      <c r="Q73" s="466">
        <v>7582047.6330412794</v>
      </c>
      <c r="S73" s="191">
        <v>48776091.757703044</v>
      </c>
      <c r="T73" s="485">
        <f t="shared" si="0"/>
        <v>56358139.390744321</v>
      </c>
    </row>
    <row r="74" spans="1:20" x14ac:dyDescent="0.25">
      <c r="A74" s="64">
        <v>181</v>
      </c>
      <c r="B74" s="20" t="s">
        <v>72</v>
      </c>
      <c r="C74" s="18">
        <v>1809</v>
      </c>
      <c r="D74" s="159">
        <v>-13.390873282144414</v>
      </c>
      <c r="E74" s="159">
        <v>3.0754544835381274</v>
      </c>
      <c r="F74" s="159">
        <v>-29.501767699724411</v>
      </c>
      <c r="G74" s="159">
        <v>-27.953041304260562</v>
      </c>
      <c r="H74" s="159">
        <v>-8.2537947451621694</v>
      </c>
      <c r="I74" s="159">
        <v>-0.41846479006701293</v>
      </c>
      <c r="J74" s="159">
        <v>8.4905158490271173</v>
      </c>
      <c r="K74" s="159">
        <v>-8.438914079124892</v>
      </c>
      <c r="L74" s="159">
        <v>2.3687485536967965</v>
      </c>
      <c r="M74" s="159">
        <v>0</v>
      </c>
      <c r="N74" s="476">
        <v>-74.022137014221428</v>
      </c>
      <c r="O74" s="78"/>
      <c r="P74" s="478">
        <v>74.022137014221428</v>
      </c>
      <c r="Q74" s="466">
        <v>133906.04585872657</v>
      </c>
      <c r="S74" s="191">
        <v>1037862.5552272194</v>
      </c>
      <c r="T74" s="485">
        <f t="shared" si="0"/>
        <v>1171768.601085946</v>
      </c>
    </row>
    <row r="75" spans="1:20" x14ac:dyDescent="0.25">
      <c r="A75" s="64">
        <v>182</v>
      </c>
      <c r="B75" s="20" t="s">
        <v>73</v>
      </c>
      <c r="C75" s="18">
        <v>20607</v>
      </c>
      <c r="D75" s="159">
        <v>-10.484807456589889</v>
      </c>
      <c r="E75" s="159">
        <v>2.0571984030930883</v>
      </c>
      <c r="F75" s="159">
        <v>-23.099341427799597</v>
      </c>
      <c r="G75" s="159">
        <v>-20.768906211914025</v>
      </c>
      <c r="H75" s="159">
        <v>-5.9537940056243599</v>
      </c>
      <c r="I75" s="159">
        <v>-0.32765023301843405</v>
      </c>
      <c r="J75" s="159">
        <v>9.464061107664957</v>
      </c>
      <c r="K75" s="159">
        <v>-3.3009630672941928</v>
      </c>
      <c r="L75" s="159">
        <v>2.3687485536967965</v>
      </c>
      <c r="M75" s="159">
        <v>0</v>
      </c>
      <c r="N75" s="476">
        <v>-50.04545433778565</v>
      </c>
      <c r="O75" s="78"/>
      <c r="P75" s="478">
        <v>50.04545433778565</v>
      </c>
      <c r="Q75" s="466">
        <v>1031286.6775387488</v>
      </c>
      <c r="S75" s="191">
        <v>8104376.6873236438</v>
      </c>
      <c r="T75" s="485">
        <f t="shared" si="0"/>
        <v>9135663.3648623936</v>
      </c>
    </row>
    <row r="76" spans="1:20" x14ac:dyDescent="0.25">
      <c r="A76" s="64">
        <v>186</v>
      </c>
      <c r="B76" s="20" t="s">
        <v>74</v>
      </c>
      <c r="C76" s="18">
        <v>43410</v>
      </c>
      <c r="D76" s="159">
        <v>-10.477851055526283</v>
      </c>
      <c r="E76" s="159">
        <v>1.8366620298415166</v>
      </c>
      <c r="F76" s="159">
        <v>-23.084015606706341</v>
      </c>
      <c r="G76" s="159">
        <v>-12.890989256559191</v>
      </c>
      <c r="H76" s="159">
        <v>-2.6187302912200314</v>
      </c>
      <c r="I76" s="159">
        <v>-0.32743284548519636</v>
      </c>
      <c r="J76" s="159">
        <v>5.8551560727731884</v>
      </c>
      <c r="K76" s="159">
        <v>-1.7245595482790159</v>
      </c>
      <c r="L76" s="159">
        <v>2.3687485536967965</v>
      </c>
      <c r="M76" s="159">
        <v>0</v>
      </c>
      <c r="N76" s="476">
        <v>-41.06301194746456</v>
      </c>
      <c r="O76" s="78"/>
      <c r="P76" s="478">
        <v>41.06301194746456</v>
      </c>
      <c r="Q76" s="466">
        <v>1782545.3486394365</v>
      </c>
      <c r="S76" s="191">
        <v>11804808.901153974</v>
      </c>
      <c r="T76" s="485">
        <f t="shared" si="0"/>
        <v>13587354.24979341</v>
      </c>
    </row>
    <row r="77" spans="1:20" x14ac:dyDescent="0.25">
      <c r="A77" s="64">
        <v>202</v>
      </c>
      <c r="B77" s="20" t="s">
        <v>75</v>
      </c>
      <c r="C77" s="18">
        <v>33458</v>
      </c>
      <c r="D77" s="159">
        <v>-9.9153809058251632</v>
      </c>
      <c r="E77" s="159">
        <v>2.064363082166135</v>
      </c>
      <c r="F77" s="159">
        <v>-21.844823558146061</v>
      </c>
      <c r="G77" s="159">
        <v>-13.118342399034278</v>
      </c>
      <c r="H77" s="159">
        <v>-3.1190109187130903</v>
      </c>
      <c r="I77" s="159">
        <v>-0.30985565330703635</v>
      </c>
      <c r="J77" s="159">
        <v>8.8813759535555192</v>
      </c>
      <c r="K77" s="159">
        <v>-3.5032361895687094</v>
      </c>
      <c r="L77" s="159">
        <v>2.3687485536967965</v>
      </c>
      <c r="M77" s="159">
        <v>-1.1458987495936757</v>
      </c>
      <c r="N77" s="476">
        <v>-39.642060784769562</v>
      </c>
      <c r="O77" s="78"/>
      <c r="P77" s="478">
        <v>39.642060784769562</v>
      </c>
      <c r="Q77" s="466">
        <v>1326344.0697368199</v>
      </c>
      <c r="S77" s="191">
        <v>8663893.7604407053</v>
      </c>
      <c r="T77" s="485">
        <f t="shared" si="0"/>
        <v>9990237.8301775251</v>
      </c>
    </row>
    <row r="78" spans="1:20" x14ac:dyDescent="0.25">
      <c r="A78" s="64">
        <v>204</v>
      </c>
      <c r="B78" s="20" t="s">
        <v>76</v>
      </c>
      <c r="C78" s="18">
        <v>2990</v>
      </c>
      <c r="D78" s="159">
        <v>-11.665534249815661</v>
      </c>
      <c r="E78" s="159">
        <v>2.4640024612098399</v>
      </c>
      <c r="F78" s="159">
        <v>-25.700630144125128</v>
      </c>
      <c r="G78" s="159">
        <v>-28.724658325810093</v>
      </c>
      <c r="H78" s="159">
        <v>-10.370573035937102</v>
      </c>
      <c r="I78" s="159">
        <v>-0.3645479453067394</v>
      </c>
      <c r="J78" s="159">
        <v>6.8478565213123508</v>
      </c>
      <c r="K78" s="159">
        <v>-5.405519197829614</v>
      </c>
      <c r="L78" s="159">
        <v>2.3687485536967965</v>
      </c>
      <c r="M78" s="159">
        <v>0</v>
      </c>
      <c r="N78" s="476">
        <v>-70.550855362605361</v>
      </c>
      <c r="O78" s="78"/>
      <c r="P78" s="478">
        <v>70.550855362605361</v>
      </c>
      <c r="Q78" s="466">
        <v>210947.05753419004</v>
      </c>
      <c r="S78" s="191">
        <v>1546308.7221121378</v>
      </c>
      <c r="T78" s="485">
        <f t="shared" si="0"/>
        <v>1757255.779646328</v>
      </c>
    </row>
    <row r="79" spans="1:20" x14ac:dyDescent="0.25">
      <c r="A79" s="64">
        <v>205</v>
      </c>
      <c r="B79" s="20" t="s">
        <v>77</v>
      </c>
      <c r="C79" s="18">
        <v>36973</v>
      </c>
      <c r="D79" s="159">
        <v>-11.780438918713607</v>
      </c>
      <c r="E79" s="159">
        <v>2.0865318393758523</v>
      </c>
      <c r="F79" s="159">
        <v>-25.953779492790911</v>
      </c>
      <c r="G79" s="159">
        <v>-18.247456750964069</v>
      </c>
      <c r="H79" s="159">
        <v>-4.4672200316360611</v>
      </c>
      <c r="I79" s="159">
        <v>-0.36813871620980021</v>
      </c>
      <c r="J79" s="159">
        <v>7.9911868781188264</v>
      </c>
      <c r="K79" s="159">
        <v>-2.2866774246042745</v>
      </c>
      <c r="L79" s="159">
        <v>2.3687485536967965</v>
      </c>
      <c r="M79" s="159">
        <v>0</v>
      </c>
      <c r="N79" s="476">
        <v>-50.657244063727241</v>
      </c>
      <c r="O79" s="78"/>
      <c r="P79" s="478">
        <v>50.657244063727241</v>
      </c>
      <c r="Q79" s="466">
        <v>1872950.2847681872</v>
      </c>
      <c r="S79" s="191">
        <v>13723356.899507655</v>
      </c>
      <c r="T79" s="485">
        <f t="shared" si="0"/>
        <v>15596307.184275841</v>
      </c>
    </row>
    <row r="80" spans="1:20" x14ac:dyDescent="0.25">
      <c r="A80" s="64">
        <v>208</v>
      </c>
      <c r="B80" s="20" t="s">
        <v>78</v>
      </c>
      <c r="C80" s="18">
        <v>12387</v>
      </c>
      <c r="D80" s="159">
        <v>-12.933633796475247</v>
      </c>
      <c r="E80" s="159">
        <v>2.3816316922528142</v>
      </c>
      <c r="F80" s="159">
        <v>-28.494411957859526</v>
      </c>
      <c r="G80" s="159">
        <v>-21.932349811566635</v>
      </c>
      <c r="H80" s="159">
        <v>-5.8627827654410503</v>
      </c>
      <c r="I80" s="159">
        <v>-0.40417605613985147</v>
      </c>
      <c r="J80" s="159">
        <v>7.3776737619018844</v>
      </c>
      <c r="K80" s="159">
        <v>-6.7508014831130847</v>
      </c>
      <c r="L80" s="159">
        <v>2.3687485536967965</v>
      </c>
      <c r="M80" s="159">
        <v>-3.6858168976684711</v>
      </c>
      <c r="N80" s="476">
        <v>-67.935918760412378</v>
      </c>
      <c r="O80" s="78"/>
      <c r="P80" s="478">
        <v>67.935918760412378</v>
      </c>
      <c r="Q80" s="466">
        <v>841522.22568522813</v>
      </c>
      <c r="S80" s="191">
        <v>5449707.7750873901</v>
      </c>
      <c r="T80" s="485">
        <f t="shared" si="0"/>
        <v>6291230.0007726178</v>
      </c>
    </row>
    <row r="81" spans="1:20" x14ac:dyDescent="0.25">
      <c r="A81" s="64">
        <v>211</v>
      </c>
      <c r="B81" s="20" t="s">
        <v>79</v>
      </c>
      <c r="C81" s="18">
        <v>31676</v>
      </c>
      <c r="D81" s="159">
        <v>-10.735429019110835</v>
      </c>
      <c r="E81" s="159">
        <v>2.2462018019366035</v>
      </c>
      <c r="F81" s="159">
        <v>-23.651492057728561</v>
      </c>
      <c r="G81" s="159">
        <v>-15.293016664300358</v>
      </c>
      <c r="H81" s="159">
        <v>-3.7571615388103186</v>
      </c>
      <c r="I81" s="159">
        <v>-0.33548215684721361</v>
      </c>
      <c r="J81" s="159">
        <v>8.3088518154022619</v>
      </c>
      <c r="K81" s="159">
        <v>-3.2766856793955346</v>
      </c>
      <c r="L81" s="159">
        <v>2.3687485536967965</v>
      </c>
      <c r="M81" s="159">
        <v>0</v>
      </c>
      <c r="N81" s="476">
        <v>-44.125464945157155</v>
      </c>
      <c r="O81" s="78"/>
      <c r="P81" s="478">
        <v>44.125464945157155</v>
      </c>
      <c r="Q81" s="466">
        <v>1397718.227602798</v>
      </c>
      <c r="S81" s="191">
        <v>10003973.463324837</v>
      </c>
      <c r="T81" s="485">
        <f t="shared" ref="T81:T144" si="1">Q81+S81</f>
        <v>11401691.690927636</v>
      </c>
    </row>
    <row r="82" spans="1:20" x14ac:dyDescent="0.25">
      <c r="A82" s="64">
        <v>213</v>
      </c>
      <c r="B82" s="20" t="s">
        <v>80</v>
      </c>
      <c r="C82" s="18">
        <v>5452</v>
      </c>
      <c r="D82" s="159">
        <v>-11.706361319645046</v>
      </c>
      <c r="E82" s="159">
        <v>2.5620598970364612</v>
      </c>
      <c r="F82" s="159">
        <v>-25.790577282342987</v>
      </c>
      <c r="G82" s="159">
        <v>-25.59288128698827</v>
      </c>
      <c r="H82" s="159">
        <v>-8.7850965066016453</v>
      </c>
      <c r="I82" s="159">
        <v>-0.36582379123890768</v>
      </c>
      <c r="J82" s="159">
        <v>8.0031043076327091</v>
      </c>
      <c r="K82" s="159">
        <v>-8.7995660244278309</v>
      </c>
      <c r="L82" s="159">
        <v>2.3687485536967965</v>
      </c>
      <c r="M82" s="159">
        <v>0</v>
      </c>
      <c r="N82" s="476">
        <v>-68.106393452878734</v>
      </c>
      <c r="O82" s="78"/>
      <c r="P82" s="478">
        <v>68.106393452878734</v>
      </c>
      <c r="Q82" s="466">
        <v>371316.05710509483</v>
      </c>
      <c r="S82" s="191">
        <v>2773930.1658932534</v>
      </c>
      <c r="T82" s="485">
        <f t="shared" si="1"/>
        <v>3145246.2229983481</v>
      </c>
    </row>
    <row r="83" spans="1:20" x14ac:dyDescent="0.25">
      <c r="A83" s="64">
        <v>214</v>
      </c>
      <c r="B83" s="20" t="s">
        <v>81</v>
      </c>
      <c r="C83" s="18">
        <v>11471</v>
      </c>
      <c r="D83" s="159">
        <v>-12.490835762254159</v>
      </c>
      <c r="E83" s="159">
        <v>2.3966515356055149</v>
      </c>
      <c r="F83" s="159">
        <v>-27.518872538716195</v>
      </c>
      <c r="G83" s="159">
        <v>-23.409612384164355</v>
      </c>
      <c r="H83" s="159">
        <v>-6.4047283950655878</v>
      </c>
      <c r="I83" s="159">
        <v>-0.39033861757044247</v>
      </c>
      <c r="J83" s="159">
        <v>6.530877731064674</v>
      </c>
      <c r="K83" s="159">
        <v>-4.46581934132647</v>
      </c>
      <c r="L83" s="159">
        <v>2.3687485536967965</v>
      </c>
      <c r="M83" s="159">
        <v>0</v>
      </c>
      <c r="N83" s="476">
        <v>-63.383929218730209</v>
      </c>
      <c r="O83" s="78"/>
      <c r="P83" s="478">
        <v>63.383929218730209</v>
      </c>
      <c r="Q83" s="466">
        <v>727077.05206805421</v>
      </c>
      <c r="S83" s="191">
        <v>5262214.5158452587</v>
      </c>
      <c r="T83" s="485">
        <f t="shared" si="1"/>
        <v>5989291.5679133125</v>
      </c>
    </row>
    <row r="84" spans="1:20" x14ac:dyDescent="0.25">
      <c r="A84" s="64">
        <v>216</v>
      </c>
      <c r="B84" s="20" t="s">
        <v>82</v>
      </c>
      <c r="C84" s="18">
        <v>1353</v>
      </c>
      <c r="D84" s="159">
        <v>-13.699827935324867</v>
      </c>
      <c r="E84" s="159">
        <v>2.6515754167675771</v>
      </c>
      <c r="F84" s="159">
        <v>-30.182433420012597</v>
      </c>
      <c r="G84" s="159">
        <v>-28.319910104161423</v>
      </c>
      <c r="H84" s="159">
        <v>-9.0451497787251522</v>
      </c>
      <c r="I84" s="159">
        <v>-0.4281196229789021</v>
      </c>
      <c r="J84" s="159">
        <v>5.6153996341104078</v>
      </c>
      <c r="K84" s="159">
        <v>-4.787801369311329</v>
      </c>
      <c r="L84" s="159">
        <v>2.3687485536967965</v>
      </c>
      <c r="M84" s="159">
        <v>0</v>
      </c>
      <c r="N84" s="476">
        <v>-75.82751862593949</v>
      </c>
      <c r="O84" s="78"/>
      <c r="P84" s="478">
        <v>75.82751862593949</v>
      </c>
      <c r="Q84" s="466">
        <v>102594.63270089612</v>
      </c>
      <c r="S84" s="191">
        <v>749909.26926116121</v>
      </c>
      <c r="T84" s="485">
        <f t="shared" si="1"/>
        <v>852503.90196205734</v>
      </c>
    </row>
    <row r="85" spans="1:20" x14ac:dyDescent="0.25">
      <c r="A85" s="64">
        <v>217</v>
      </c>
      <c r="B85" s="20" t="s">
        <v>83</v>
      </c>
      <c r="C85" s="18">
        <v>5502</v>
      </c>
      <c r="D85" s="159">
        <v>-13.426392670571522</v>
      </c>
      <c r="E85" s="159">
        <v>2.3328396453805906</v>
      </c>
      <c r="F85" s="159">
        <v>-29.58002135235288</v>
      </c>
      <c r="G85" s="159">
        <v>-21.254080065413334</v>
      </c>
      <c r="H85" s="159">
        <v>-5.5366655827400137</v>
      </c>
      <c r="I85" s="159">
        <v>-0.41957477095536005</v>
      </c>
      <c r="J85" s="159">
        <v>8.1393818565269331</v>
      </c>
      <c r="K85" s="159">
        <v>-6.7260465252006831</v>
      </c>
      <c r="L85" s="159">
        <v>2.3687485536967965</v>
      </c>
      <c r="M85" s="159">
        <v>0</v>
      </c>
      <c r="N85" s="476">
        <v>-64.101810911629485</v>
      </c>
      <c r="O85" s="78"/>
      <c r="P85" s="478">
        <v>64.101810911629485</v>
      </c>
      <c r="Q85" s="466">
        <v>352688.1636357854</v>
      </c>
      <c r="S85" s="191">
        <v>2454222.4555729837</v>
      </c>
      <c r="T85" s="485">
        <f t="shared" si="1"/>
        <v>2806910.6192087689</v>
      </c>
    </row>
    <row r="86" spans="1:20" x14ac:dyDescent="0.25">
      <c r="A86" s="64">
        <v>218</v>
      </c>
      <c r="B86" s="20" t="s">
        <v>84</v>
      </c>
      <c r="C86" s="18">
        <v>1274</v>
      </c>
      <c r="D86" s="159">
        <v>-15.774956529003731</v>
      </c>
      <c r="E86" s="159">
        <v>3.1552437180550927</v>
      </c>
      <c r="F86" s="159">
        <v>-34.754201102961339</v>
      </c>
      <c r="G86" s="159">
        <v>-29.250039366923314</v>
      </c>
      <c r="H86" s="159">
        <v>-8.9536388747503022</v>
      </c>
      <c r="I86" s="159">
        <v>-0.49296739153136659</v>
      </c>
      <c r="J86" s="159">
        <v>8.4587641881030091</v>
      </c>
      <c r="K86" s="159">
        <v>-10.134834620956115</v>
      </c>
      <c r="L86" s="159">
        <v>2.3687485536967965</v>
      </c>
      <c r="M86" s="159">
        <v>0</v>
      </c>
      <c r="N86" s="476">
        <v>-85.377881426271273</v>
      </c>
      <c r="O86" s="78"/>
      <c r="P86" s="478">
        <v>85.377881426271273</v>
      </c>
      <c r="Q86" s="466">
        <v>108771.4209370696</v>
      </c>
      <c r="S86" s="191">
        <v>811584.52564198803</v>
      </c>
      <c r="T86" s="485">
        <f t="shared" si="1"/>
        <v>920355.94657905761</v>
      </c>
    </row>
    <row r="87" spans="1:20" x14ac:dyDescent="0.25">
      <c r="A87" s="64">
        <v>224</v>
      </c>
      <c r="B87" s="20" t="s">
        <v>85</v>
      </c>
      <c r="C87" s="18">
        <v>8778</v>
      </c>
      <c r="D87" s="159">
        <v>-12.030463266720432</v>
      </c>
      <c r="E87" s="159">
        <v>2.0628892119107509</v>
      </c>
      <c r="F87" s="159">
        <v>-26.504614384493447</v>
      </c>
      <c r="G87" s="159">
        <v>-18.515155304847116</v>
      </c>
      <c r="H87" s="159">
        <v>-5.0077939157165385</v>
      </c>
      <c r="I87" s="159">
        <v>-0.37595197708501349</v>
      </c>
      <c r="J87" s="159">
        <v>9.1726602551998635</v>
      </c>
      <c r="K87" s="159">
        <v>-3.1347169180086327</v>
      </c>
      <c r="L87" s="159">
        <v>2.3687485536967965</v>
      </c>
      <c r="M87" s="159">
        <v>0</v>
      </c>
      <c r="N87" s="476">
        <v>-51.964397746063767</v>
      </c>
      <c r="O87" s="78"/>
      <c r="P87" s="478">
        <v>51.964397746063767</v>
      </c>
      <c r="Q87" s="466">
        <v>456143.48341494775</v>
      </c>
      <c r="S87" s="191">
        <v>3355049.6039384822</v>
      </c>
      <c r="T87" s="485">
        <f t="shared" si="1"/>
        <v>3811193.0873534298</v>
      </c>
    </row>
    <row r="88" spans="1:20" x14ac:dyDescent="0.25">
      <c r="A88" s="64">
        <v>226</v>
      </c>
      <c r="B88" s="20" t="s">
        <v>86</v>
      </c>
      <c r="C88" s="18">
        <v>4031</v>
      </c>
      <c r="D88" s="159">
        <v>-12.50770731177572</v>
      </c>
      <c r="E88" s="159">
        <v>2.2920334434256207</v>
      </c>
      <c r="F88" s="159">
        <v>-27.556042671255881</v>
      </c>
      <c r="G88" s="159">
        <v>-27.315955271688598</v>
      </c>
      <c r="H88" s="159">
        <v>-8.284265389314454</v>
      </c>
      <c r="I88" s="159">
        <v>-0.39086585349299124</v>
      </c>
      <c r="J88" s="159">
        <v>9.0663909127506219</v>
      </c>
      <c r="K88" s="159">
        <v>-6.8402440299674208</v>
      </c>
      <c r="L88" s="159">
        <v>2.3687485536967965</v>
      </c>
      <c r="M88" s="159">
        <v>0</v>
      </c>
      <c r="N88" s="476">
        <v>-69.167907617622035</v>
      </c>
      <c r="O88" s="78"/>
      <c r="P88" s="478">
        <v>69.167907617622035</v>
      </c>
      <c r="Q88" s="466">
        <v>278815.83560663444</v>
      </c>
      <c r="S88" s="191">
        <v>2007440.1800894025</v>
      </c>
      <c r="T88" s="485">
        <f t="shared" si="1"/>
        <v>2286256.0156960371</v>
      </c>
    </row>
    <row r="89" spans="1:20" x14ac:dyDescent="0.25">
      <c r="A89" s="64">
        <v>230</v>
      </c>
      <c r="B89" s="20" t="s">
        <v>87</v>
      </c>
      <c r="C89" s="18">
        <v>2390</v>
      </c>
      <c r="D89" s="159">
        <v>-14.214852105888152</v>
      </c>
      <c r="E89" s="159">
        <v>2.2786693220076333</v>
      </c>
      <c r="F89" s="159">
        <v>-31.317096045784837</v>
      </c>
      <c r="G89" s="159">
        <v>-27.864210530186948</v>
      </c>
      <c r="H89" s="159">
        <v>-8.2864235113975635</v>
      </c>
      <c r="I89" s="159">
        <v>-0.44421412830900475</v>
      </c>
      <c r="J89" s="159">
        <v>6.1225430711664908</v>
      </c>
      <c r="K89" s="159">
        <v>-6.9912081206886265</v>
      </c>
      <c r="L89" s="159">
        <v>2.3687485536967965</v>
      </c>
      <c r="M89" s="159">
        <v>0</v>
      </c>
      <c r="N89" s="476">
        <v>-78.348043495384204</v>
      </c>
      <c r="O89" s="78"/>
      <c r="P89" s="478">
        <v>78.348043495384204</v>
      </c>
      <c r="Q89" s="466">
        <v>187251.82395396824</v>
      </c>
      <c r="S89" s="191">
        <v>1427373.9104718952</v>
      </c>
      <c r="T89" s="485">
        <f t="shared" si="1"/>
        <v>1614625.7344258635</v>
      </c>
    </row>
    <row r="90" spans="1:20" x14ac:dyDescent="0.25">
      <c r="A90" s="64">
        <v>231</v>
      </c>
      <c r="B90" s="20" t="s">
        <v>88</v>
      </c>
      <c r="C90" s="18">
        <v>1262</v>
      </c>
      <c r="D90" s="159">
        <v>-11.145824709983462</v>
      </c>
      <c r="E90" s="159">
        <v>1.6758654728306801</v>
      </c>
      <c r="F90" s="159">
        <v>-24.555645064182311</v>
      </c>
      <c r="G90" s="159">
        <v>-22.071666920053723</v>
      </c>
      <c r="H90" s="159">
        <v>-6.2593341010577745</v>
      </c>
      <c r="I90" s="159">
        <v>-0.34830702218698317</v>
      </c>
      <c r="J90" s="159">
        <v>11.540532262853848</v>
      </c>
      <c r="K90" s="159">
        <v>-1.449613181428892</v>
      </c>
      <c r="L90" s="159">
        <v>2.3687485536967965</v>
      </c>
      <c r="M90" s="159">
        <v>0</v>
      </c>
      <c r="N90" s="476">
        <v>-50.245244709511823</v>
      </c>
      <c r="O90" s="78"/>
      <c r="P90" s="478">
        <v>50.245244709511823</v>
      </c>
      <c r="Q90" s="466">
        <v>63409.498823403919</v>
      </c>
      <c r="S90" s="191">
        <v>532873.58953600284</v>
      </c>
      <c r="T90" s="485">
        <f t="shared" si="1"/>
        <v>596283.0883594068</v>
      </c>
    </row>
    <row r="91" spans="1:20" x14ac:dyDescent="0.25">
      <c r="A91" s="64">
        <v>232</v>
      </c>
      <c r="B91" s="20" t="s">
        <v>89</v>
      </c>
      <c r="C91" s="18">
        <v>13375</v>
      </c>
      <c r="D91" s="159">
        <v>-13.563300163966655</v>
      </c>
      <c r="E91" s="159">
        <v>2.5146664537337786</v>
      </c>
      <c r="F91" s="159">
        <v>-29.881645673739037</v>
      </c>
      <c r="G91" s="159">
        <v>-24.721752332732152</v>
      </c>
      <c r="H91" s="159">
        <v>-6.9991272184549533</v>
      </c>
      <c r="I91" s="159">
        <v>-0.42385313012395798</v>
      </c>
      <c r="J91" s="159">
        <v>5.7660189524459833</v>
      </c>
      <c r="K91" s="159">
        <v>-5.5131822479456938</v>
      </c>
      <c r="L91" s="159">
        <v>2.3687485536967965</v>
      </c>
      <c r="M91" s="159">
        <v>0</v>
      </c>
      <c r="N91" s="476">
        <v>-70.453426807085904</v>
      </c>
      <c r="O91" s="78"/>
      <c r="P91" s="478">
        <v>70.453426807085904</v>
      </c>
      <c r="Q91" s="466">
        <v>942314.58354477398</v>
      </c>
      <c r="S91" s="191">
        <v>6781370.2609654572</v>
      </c>
      <c r="T91" s="485">
        <f t="shared" si="1"/>
        <v>7723684.8445102312</v>
      </c>
    </row>
    <row r="92" spans="1:20" x14ac:dyDescent="0.25">
      <c r="A92" s="64">
        <v>233</v>
      </c>
      <c r="B92" s="20" t="s">
        <v>90</v>
      </c>
      <c r="C92" s="18">
        <v>16022</v>
      </c>
      <c r="D92" s="159">
        <v>-13.384523178911952</v>
      </c>
      <c r="E92" s="159">
        <v>2.6113911603816953</v>
      </c>
      <c r="F92" s="159">
        <v>-29.487777628540389</v>
      </c>
      <c r="G92" s="159">
        <v>-23.957560335509704</v>
      </c>
      <c r="H92" s="159">
        <v>-6.7443379531313346</v>
      </c>
      <c r="I92" s="159">
        <v>-0.41826634934099849</v>
      </c>
      <c r="J92" s="159">
        <v>6.8045826516558758</v>
      </c>
      <c r="K92" s="159">
        <v>-6.2682070605453264</v>
      </c>
      <c r="L92" s="159">
        <v>2.3687485536967965</v>
      </c>
      <c r="M92" s="159">
        <v>0</v>
      </c>
      <c r="N92" s="476">
        <v>-68.475950140245345</v>
      </c>
      <c r="O92" s="78"/>
      <c r="P92" s="478">
        <v>68.475950140245345</v>
      </c>
      <c r="Q92" s="466">
        <v>1097121.6731470108</v>
      </c>
      <c r="S92" s="191">
        <v>8041205.6785368891</v>
      </c>
      <c r="T92" s="485">
        <f t="shared" si="1"/>
        <v>9138327.3516838998</v>
      </c>
    </row>
    <row r="93" spans="1:20" x14ac:dyDescent="0.25">
      <c r="A93" s="64">
        <v>235</v>
      </c>
      <c r="B93" s="20" t="s">
        <v>91</v>
      </c>
      <c r="C93" s="18">
        <v>9615</v>
      </c>
      <c r="D93" s="159">
        <v>-6.7842405556485108</v>
      </c>
      <c r="E93" s="159">
        <v>1.1799548716692667</v>
      </c>
      <c r="F93" s="159">
        <v>-14.946529974163123</v>
      </c>
      <c r="G93" s="159">
        <v>-10.058565241039194</v>
      </c>
      <c r="H93" s="159">
        <v>-1.6412003042291559</v>
      </c>
      <c r="I93" s="159">
        <v>-0.21200751736401596</v>
      </c>
      <c r="J93" s="159">
        <v>5.4285628139643425</v>
      </c>
      <c r="K93" s="159">
        <v>-2.4858395006607448</v>
      </c>
      <c r="L93" s="159">
        <v>2.3687485536967965</v>
      </c>
      <c r="M93" s="159">
        <v>-6.0968677628686834</v>
      </c>
      <c r="N93" s="476">
        <v>-33.247984616643024</v>
      </c>
      <c r="O93" s="78"/>
      <c r="P93" s="478">
        <v>33.247984616643024</v>
      </c>
      <c r="Q93" s="466">
        <v>319679.37208902265</v>
      </c>
      <c r="S93" s="191">
        <v>1272954.1047302471</v>
      </c>
      <c r="T93" s="485">
        <f t="shared" si="1"/>
        <v>1592633.4768192698</v>
      </c>
    </row>
    <row r="94" spans="1:20" x14ac:dyDescent="0.25">
      <c r="A94" s="64">
        <v>236</v>
      </c>
      <c r="B94" s="20" t="s">
        <v>92</v>
      </c>
      <c r="C94" s="18">
        <v>4273</v>
      </c>
      <c r="D94" s="159">
        <v>-14.55841201269476</v>
      </c>
      <c r="E94" s="159">
        <v>2.1930121074923568</v>
      </c>
      <c r="F94" s="159">
        <v>-32.074001465468136</v>
      </c>
      <c r="G94" s="159">
        <v>-20.72236237926375</v>
      </c>
      <c r="H94" s="159">
        <v>-5.318125468562668</v>
      </c>
      <c r="I94" s="159">
        <v>-0.45495037539671124</v>
      </c>
      <c r="J94" s="159">
        <v>7.532671285570232</v>
      </c>
      <c r="K94" s="159">
        <v>-6.6868466224651817</v>
      </c>
      <c r="L94" s="159">
        <v>2.3687485536967965</v>
      </c>
      <c r="M94" s="159">
        <v>0</v>
      </c>
      <c r="N94" s="476">
        <v>-67.720266377091832</v>
      </c>
      <c r="O94" s="78"/>
      <c r="P94" s="478">
        <v>67.720266377091832</v>
      </c>
      <c r="Q94" s="466">
        <v>289368.69822931342</v>
      </c>
      <c r="S94" s="191">
        <v>2024395.3797582786</v>
      </c>
      <c r="T94" s="485">
        <f t="shared" si="1"/>
        <v>2313764.0779875922</v>
      </c>
    </row>
    <row r="95" spans="1:20" x14ac:dyDescent="0.25">
      <c r="A95" s="64">
        <v>239</v>
      </c>
      <c r="B95" s="20" t="s">
        <v>93</v>
      </c>
      <c r="C95" s="18">
        <v>2244</v>
      </c>
      <c r="D95" s="159">
        <v>-12.565991320139666</v>
      </c>
      <c r="E95" s="159">
        <v>2.1256697029309861</v>
      </c>
      <c r="F95" s="159">
        <v>-27.684449627182705</v>
      </c>
      <c r="G95" s="159">
        <v>-25.879351559492573</v>
      </c>
      <c r="H95" s="159">
        <v>-8.5551517320116535</v>
      </c>
      <c r="I95" s="159">
        <v>-0.39268722875436457</v>
      </c>
      <c r="J95" s="159">
        <v>6.5958393916164342</v>
      </c>
      <c r="K95" s="159">
        <v>-6.5900857569232194</v>
      </c>
      <c r="L95" s="159">
        <v>2.3687485536967965</v>
      </c>
      <c r="M95" s="159">
        <v>0</v>
      </c>
      <c r="N95" s="476">
        <v>-70.577459576259969</v>
      </c>
      <c r="O95" s="78"/>
      <c r="P95" s="478">
        <v>70.577459576259969</v>
      </c>
      <c r="Q95" s="466">
        <v>158375.81928912736</v>
      </c>
      <c r="S95" s="191">
        <v>1137615.0758471775</v>
      </c>
      <c r="T95" s="485">
        <f t="shared" si="1"/>
        <v>1295990.8951363049</v>
      </c>
    </row>
    <row r="96" spans="1:20" x14ac:dyDescent="0.25">
      <c r="A96" s="64">
        <v>240</v>
      </c>
      <c r="B96" s="20" t="s">
        <v>94</v>
      </c>
      <c r="C96" s="18">
        <v>21021</v>
      </c>
      <c r="D96" s="159">
        <v>-10.217035828348065</v>
      </c>
      <c r="E96" s="159">
        <v>1.563553277320457</v>
      </c>
      <c r="F96" s="159">
        <v>-22.509407059329327</v>
      </c>
      <c r="G96" s="159">
        <v>-19.878131056759418</v>
      </c>
      <c r="H96" s="159">
        <v>-5.5490514845704961</v>
      </c>
      <c r="I96" s="159">
        <v>-0.31928236963587703</v>
      </c>
      <c r="J96" s="159">
        <v>7.1801609064587071</v>
      </c>
      <c r="K96" s="159">
        <v>-1.9736061738207169</v>
      </c>
      <c r="L96" s="159">
        <v>2.3687485536967965</v>
      </c>
      <c r="M96" s="159">
        <v>0</v>
      </c>
      <c r="N96" s="476">
        <v>-49.334051234987946</v>
      </c>
      <c r="O96" s="78"/>
      <c r="P96" s="478">
        <v>49.334051234987946</v>
      </c>
      <c r="Q96" s="466">
        <v>1037051.0910106816</v>
      </c>
      <c r="S96" s="191">
        <v>7916072.4202802088</v>
      </c>
      <c r="T96" s="485">
        <f t="shared" si="1"/>
        <v>8953123.5112908911</v>
      </c>
    </row>
    <row r="97" spans="1:20" x14ac:dyDescent="0.25">
      <c r="A97" s="64">
        <v>241</v>
      </c>
      <c r="B97" s="20" t="s">
        <v>95</v>
      </c>
      <c r="C97" s="18">
        <v>8147</v>
      </c>
      <c r="D97" s="159">
        <v>-10.018206471434576</v>
      </c>
      <c r="E97" s="159">
        <v>2.6343724227445109</v>
      </c>
      <c r="F97" s="159">
        <v>-22.071361132379298</v>
      </c>
      <c r="G97" s="159">
        <v>-16.521423254256536</v>
      </c>
      <c r="H97" s="159">
        <v>-4.5688671766265543</v>
      </c>
      <c r="I97" s="159">
        <v>-0.3130689522323305</v>
      </c>
      <c r="J97" s="159">
        <v>7.3285164392756146</v>
      </c>
      <c r="K97" s="159">
        <v>-3.8067889372945833</v>
      </c>
      <c r="L97" s="159">
        <v>2.3687485536967965</v>
      </c>
      <c r="M97" s="159">
        <v>0</v>
      </c>
      <c r="N97" s="476">
        <v>-44.968078508506956</v>
      </c>
      <c r="O97" s="78"/>
      <c r="P97" s="478">
        <v>44.968078508506956</v>
      </c>
      <c r="Q97" s="466">
        <v>366354.93560880615</v>
      </c>
      <c r="S97" s="191">
        <v>2833676.2855328633</v>
      </c>
      <c r="T97" s="485">
        <f t="shared" si="1"/>
        <v>3200031.2211416694</v>
      </c>
    </row>
    <row r="98" spans="1:20" x14ac:dyDescent="0.25">
      <c r="A98" s="64">
        <v>244</v>
      </c>
      <c r="B98" s="20" t="s">
        <v>96</v>
      </c>
      <c r="C98" s="18">
        <v>17923</v>
      </c>
      <c r="D98" s="159">
        <v>-10.085051004035689</v>
      </c>
      <c r="E98" s="159">
        <v>2.1612710800364914</v>
      </c>
      <c r="F98" s="159">
        <v>-22.218627993266129</v>
      </c>
      <c r="G98" s="159">
        <v>-12.737832613847297</v>
      </c>
      <c r="H98" s="159">
        <v>-2.7804431814962167</v>
      </c>
      <c r="I98" s="159">
        <v>-0.31515784387611528</v>
      </c>
      <c r="J98" s="159">
        <v>5.713390968637122</v>
      </c>
      <c r="K98" s="159">
        <v>-2.2360395534103148</v>
      </c>
      <c r="L98" s="159">
        <v>2.3687485536967965</v>
      </c>
      <c r="M98" s="159">
        <v>0</v>
      </c>
      <c r="N98" s="476">
        <v>-40.129741587561355</v>
      </c>
      <c r="O98" s="78"/>
      <c r="P98" s="478">
        <v>40.129741587561355</v>
      </c>
      <c r="Q98" s="466">
        <v>719245.35847386217</v>
      </c>
      <c r="S98" s="191">
        <v>4822612.5183749981</v>
      </c>
      <c r="T98" s="485">
        <f t="shared" si="1"/>
        <v>5541857.8768488606</v>
      </c>
    </row>
    <row r="99" spans="1:20" x14ac:dyDescent="0.25">
      <c r="A99" s="64">
        <v>245</v>
      </c>
      <c r="B99" s="20" t="s">
        <v>97</v>
      </c>
      <c r="C99" s="18">
        <v>36254</v>
      </c>
      <c r="D99" s="159">
        <v>-11.099184146642415</v>
      </c>
      <c r="E99" s="159">
        <v>1.4714725954146501</v>
      </c>
      <c r="F99" s="159">
        <v>-24.452890073071568</v>
      </c>
      <c r="G99" s="159">
        <v>-13.187851271188476</v>
      </c>
      <c r="H99" s="159">
        <v>-2.548184680019514</v>
      </c>
      <c r="I99" s="159">
        <v>-0.34684950458257546</v>
      </c>
      <c r="J99" s="159">
        <v>5.6936281499111869</v>
      </c>
      <c r="K99" s="159">
        <v>-1.4923169814740582</v>
      </c>
      <c r="L99" s="159">
        <v>2.3687485536967965</v>
      </c>
      <c r="M99" s="159">
        <v>-7.5983739044007695E-2</v>
      </c>
      <c r="N99" s="476">
        <v>-43.669411096999987</v>
      </c>
      <c r="O99" s="78"/>
      <c r="P99" s="478">
        <v>43.669411096999987</v>
      </c>
      <c r="Q99" s="466">
        <v>1583190.8299106376</v>
      </c>
      <c r="S99" s="191">
        <v>10652078.733797701</v>
      </c>
      <c r="T99" s="485">
        <f t="shared" si="1"/>
        <v>12235269.563708339</v>
      </c>
    </row>
    <row r="100" spans="1:20" x14ac:dyDescent="0.25">
      <c r="A100" s="64">
        <v>249</v>
      </c>
      <c r="B100" s="20" t="s">
        <v>98</v>
      </c>
      <c r="C100" s="18">
        <v>9762</v>
      </c>
      <c r="D100" s="159">
        <v>-11.593590537197956</v>
      </c>
      <c r="E100" s="159">
        <v>2.3583217426325369</v>
      </c>
      <c r="F100" s="159">
        <v>-25.542129152264248</v>
      </c>
      <c r="G100" s="159">
        <v>-22.562849566754231</v>
      </c>
      <c r="H100" s="159">
        <v>-6.9715168902071465</v>
      </c>
      <c r="I100" s="159">
        <v>-0.36229970428743613</v>
      </c>
      <c r="J100" s="159">
        <v>9.6903597575120539</v>
      </c>
      <c r="K100" s="159">
        <v>-4.3410277642334663</v>
      </c>
      <c r="L100" s="159">
        <v>2.3687485536967965</v>
      </c>
      <c r="M100" s="159">
        <v>0</v>
      </c>
      <c r="N100" s="476">
        <v>-56.955983561103096</v>
      </c>
      <c r="O100" s="78"/>
      <c r="P100" s="478">
        <v>56.955983561103096</v>
      </c>
      <c r="Q100" s="466">
        <v>556004.31152348837</v>
      </c>
      <c r="S100" s="191">
        <v>4090827.4647761183</v>
      </c>
      <c r="T100" s="485">
        <f t="shared" si="1"/>
        <v>4646831.776299607</v>
      </c>
    </row>
    <row r="101" spans="1:20" x14ac:dyDescent="0.25">
      <c r="A101" s="64">
        <v>250</v>
      </c>
      <c r="B101" s="20" t="s">
        <v>99</v>
      </c>
      <c r="C101" s="18">
        <v>1910</v>
      </c>
      <c r="D101" s="159">
        <v>-15.318623973753988</v>
      </c>
      <c r="E101" s="159">
        <v>2.6520598684521914</v>
      </c>
      <c r="F101" s="159">
        <v>-33.748843442176756</v>
      </c>
      <c r="G101" s="159">
        <v>-26.639926761256206</v>
      </c>
      <c r="H101" s="159">
        <v>-8.3860959160870934</v>
      </c>
      <c r="I101" s="159">
        <v>-0.47870699917981213</v>
      </c>
      <c r="J101" s="159">
        <v>8.2307014849785212</v>
      </c>
      <c r="K101" s="159">
        <v>-6.1809137783556469</v>
      </c>
      <c r="L101" s="159">
        <v>2.3687485536967965</v>
      </c>
      <c r="M101" s="159">
        <v>0</v>
      </c>
      <c r="N101" s="476">
        <v>-77.501600963681994</v>
      </c>
      <c r="O101" s="78"/>
      <c r="P101" s="478">
        <v>77.501600963681994</v>
      </c>
      <c r="Q101" s="466">
        <v>148028.05784063262</v>
      </c>
      <c r="S101" s="191">
        <v>1090095.8405400438</v>
      </c>
      <c r="T101" s="485">
        <f t="shared" si="1"/>
        <v>1238123.8983806763</v>
      </c>
    </row>
    <row r="102" spans="1:20" x14ac:dyDescent="0.25">
      <c r="A102" s="64">
        <v>256</v>
      </c>
      <c r="B102" s="20" t="s">
        <v>100</v>
      </c>
      <c r="C102" s="18">
        <v>1615</v>
      </c>
      <c r="D102" s="159">
        <v>-10.48819894730898</v>
      </c>
      <c r="E102" s="159">
        <v>1.9386248556415242</v>
      </c>
      <c r="F102" s="159">
        <v>-23.106813305790098</v>
      </c>
      <c r="G102" s="159">
        <v>-25.897422665637244</v>
      </c>
      <c r="H102" s="159">
        <v>-8.5794557418151651</v>
      </c>
      <c r="I102" s="159">
        <v>-0.32775621710340563</v>
      </c>
      <c r="J102" s="159">
        <v>8.6782104617843725</v>
      </c>
      <c r="K102" s="159">
        <v>-7.0251795567499338</v>
      </c>
      <c r="L102" s="159">
        <v>2.3687485536967965</v>
      </c>
      <c r="M102" s="159">
        <v>0</v>
      </c>
      <c r="N102" s="476">
        <v>-62.439242563282129</v>
      </c>
      <c r="O102" s="78"/>
      <c r="P102" s="478">
        <v>62.439242563282129</v>
      </c>
      <c r="Q102" s="466">
        <v>100839.37673970064</v>
      </c>
      <c r="S102" s="191">
        <v>840626.37617803528</v>
      </c>
      <c r="T102" s="485">
        <f t="shared" si="1"/>
        <v>941465.75291773595</v>
      </c>
    </row>
    <row r="103" spans="1:20" x14ac:dyDescent="0.25">
      <c r="A103" s="64">
        <v>257</v>
      </c>
      <c r="B103" s="20" t="s">
        <v>101</v>
      </c>
      <c r="C103" s="18">
        <v>39262</v>
      </c>
      <c r="D103" s="159">
        <v>-9.6736220429969535</v>
      </c>
      <c r="E103" s="159">
        <v>1.7023207922548955</v>
      </c>
      <c r="F103" s="159">
        <v>-21.312198563477658</v>
      </c>
      <c r="G103" s="159">
        <v>-12.600149798698643</v>
      </c>
      <c r="H103" s="159">
        <v>-2.2639265261419839</v>
      </c>
      <c r="I103" s="159">
        <v>-0.3023006888436548</v>
      </c>
      <c r="J103" s="159">
        <v>6.0056447954073118</v>
      </c>
      <c r="K103" s="159">
        <v>-2.1643343713118601</v>
      </c>
      <c r="L103" s="159">
        <v>2.3687485536967965</v>
      </c>
      <c r="M103" s="159">
        <v>-1.5014744478490941E-2</v>
      </c>
      <c r="N103" s="476">
        <v>-38.254832594590248</v>
      </c>
      <c r="O103" s="78"/>
      <c r="P103" s="478">
        <v>38.254832594590248</v>
      </c>
      <c r="Q103" s="466">
        <v>1501961.2373288022</v>
      </c>
      <c r="S103" s="191">
        <v>9770517.0687951203</v>
      </c>
      <c r="T103" s="485">
        <f t="shared" si="1"/>
        <v>11272478.306123924</v>
      </c>
    </row>
    <row r="104" spans="1:20" x14ac:dyDescent="0.25">
      <c r="A104" s="64">
        <v>260</v>
      </c>
      <c r="B104" s="20" t="s">
        <v>102</v>
      </c>
      <c r="C104" s="18">
        <v>10358</v>
      </c>
      <c r="D104" s="159">
        <v>-11.559231154381276</v>
      </c>
      <c r="E104" s="159">
        <v>2.3357556813523317</v>
      </c>
      <c r="F104" s="159">
        <v>-25.466431136996249</v>
      </c>
      <c r="G104" s="159">
        <v>-25.794338086593093</v>
      </c>
      <c r="H104" s="159">
        <v>-8.3660622947486534</v>
      </c>
      <c r="I104" s="159">
        <v>-0.36122597357441488</v>
      </c>
      <c r="J104" s="159">
        <v>8.89015127266393</v>
      </c>
      <c r="K104" s="159">
        <v>-5.6883479360001665</v>
      </c>
      <c r="L104" s="159">
        <v>2.3687485536967965</v>
      </c>
      <c r="M104" s="159">
        <v>0</v>
      </c>
      <c r="N104" s="476">
        <v>-63.6409810745808</v>
      </c>
      <c r="O104" s="78"/>
      <c r="P104" s="478">
        <v>63.6409810745808</v>
      </c>
      <c r="Q104" s="466">
        <v>659193.28197050793</v>
      </c>
      <c r="S104" s="191">
        <v>5301548.3177642571</v>
      </c>
      <c r="T104" s="485">
        <f t="shared" si="1"/>
        <v>5960741.5997347645</v>
      </c>
    </row>
    <row r="105" spans="1:20" x14ac:dyDescent="0.25">
      <c r="A105" s="64">
        <v>261</v>
      </c>
      <c r="B105" s="20" t="s">
        <v>103</v>
      </c>
      <c r="C105" s="18">
        <v>6436</v>
      </c>
      <c r="D105" s="159">
        <v>-15.022482009913428</v>
      </c>
      <c r="E105" s="159">
        <v>2.5394604831420233</v>
      </c>
      <c r="F105" s="159">
        <v>-33.09640567809052</v>
      </c>
      <c r="G105" s="159">
        <v>-18.48740913608146</v>
      </c>
      <c r="H105" s="159">
        <v>-4.6704077084917959</v>
      </c>
      <c r="I105" s="159">
        <v>-0.46945256280979464</v>
      </c>
      <c r="J105" s="159">
        <v>5.2870896284604738</v>
      </c>
      <c r="K105" s="159">
        <v>-4.7098025293674057</v>
      </c>
      <c r="L105" s="159">
        <v>2.3687485536967965</v>
      </c>
      <c r="M105" s="159">
        <v>0</v>
      </c>
      <c r="N105" s="476">
        <v>-66.260660959455109</v>
      </c>
      <c r="O105" s="78"/>
      <c r="P105" s="478">
        <v>66.260660959455109</v>
      </c>
      <c r="Q105" s="466">
        <v>426453.61393505306</v>
      </c>
      <c r="S105" s="191">
        <v>2880352.2247362677</v>
      </c>
      <c r="T105" s="485">
        <f t="shared" si="1"/>
        <v>3306805.8386713206</v>
      </c>
    </row>
    <row r="106" spans="1:20" x14ac:dyDescent="0.25">
      <c r="A106" s="64">
        <v>263</v>
      </c>
      <c r="B106" s="20" t="s">
        <v>104</v>
      </c>
      <c r="C106" s="18">
        <v>8153</v>
      </c>
      <c r="D106" s="159">
        <v>-12.824684996471722</v>
      </c>
      <c r="E106" s="159">
        <v>2.7006212148113504</v>
      </c>
      <c r="F106" s="159">
        <v>-28.254384132851765</v>
      </c>
      <c r="G106" s="159">
        <v>-25.296320747277274</v>
      </c>
      <c r="H106" s="159">
        <v>-7.8390071526497866</v>
      </c>
      <c r="I106" s="159">
        <v>-0.40077140613974133</v>
      </c>
      <c r="J106" s="159">
        <v>6.3466295992800736</v>
      </c>
      <c r="K106" s="159">
        <v>-7.8179296924602397</v>
      </c>
      <c r="L106" s="159">
        <v>2.3687485536967965</v>
      </c>
      <c r="M106" s="159">
        <v>0</v>
      </c>
      <c r="N106" s="476">
        <v>-71.017098760062311</v>
      </c>
      <c r="O106" s="78"/>
      <c r="P106" s="478">
        <v>71.017098760062311</v>
      </c>
      <c r="Q106" s="466">
        <v>579002.40619078802</v>
      </c>
      <c r="S106" s="191">
        <v>4241216.9520481965</v>
      </c>
      <c r="T106" s="485">
        <f t="shared" si="1"/>
        <v>4820219.3582389848</v>
      </c>
    </row>
    <row r="107" spans="1:20" x14ac:dyDescent="0.25">
      <c r="A107" s="64">
        <v>265</v>
      </c>
      <c r="B107" s="20" t="s">
        <v>105</v>
      </c>
      <c r="C107" s="18">
        <v>1103</v>
      </c>
      <c r="D107" s="159">
        <v>-11.784433836422318</v>
      </c>
      <c r="E107" s="159">
        <v>2.3157446039238359</v>
      </c>
      <c r="F107" s="159">
        <v>-25.962580795867918</v>
      </c>
      <c r="G107" s="159">
        <v>-29.462537191494199</v>
      </c>
      <c r="H107" s="159">
        <v>-10.301573180200188</v>
      </c>
      <c r="I107" s="159">
        <v>-0.36826355738819744</v>
      </c>
      <c r="J107" s="159">
        <v>13.930766100029054</v>
      </c>
      <c r="K107" s="159">
        <v>-6.4704738332292546</v>
      </c>
      <c r="L107" s="159">
        <v>2.3687485536967965</v>
      </c>
      <c r="M107" s="159">
        <v>0</v>
      </c>
      <c r="N107" s="476">
        <v>-65.734603136952416</v>
      </c>
      <c r="O107" s="78"/>
      <c r="P107" s="478">
        <v>65.734603136952416</v>
      </c>
      <c r="Q107" s="466">
        <v>72505.267260058521</v>
      </c>
      <c r="S107" s="191">
        <v>629705.81915582123</v>
      </c>
      <c r="T107" s="485">
        <f t="shared" si="1"/>
        <v>702211.08641587978</v>
      </c>
    </row>
    <row r="108" spans="1:20" x14ac:dyDescent="0.25">
      <c r="A108" s="64">
        <v>271</v>
      </c>
      <c r="B108" s="20" t="s">
        <v>106</v>
      </c>
      <c r="C108" s="18">
        <v>7226</v>
      </c>
      <c r="D108" s="159">
        <v>-12.155766236768191</v>
      </c>
      <c r="E108" s="159">
        <v>2.0199116933867369</v>
      </c>
      <c r="F108" s="159">
        <v>-26.780672490379917</v>
      </c>
      <c r="G108" s="159">
        <v>-23.478284467592886</v>
      </c>
      <c r="H108" s="159">
        <v>-6.9744356696958496</v>
      </c>
      <c r="I108" s="159">
        <v>-0.37986769489900596</v>
      </c>
      <c r="J108" s="159">
        <v>9.11351267199524</v>
      </c>
      <c r="K108" s="159">
        <v>-5.3882579966478303</v>
      </c>
      <c r="L108" s="159">
        <v>2.3687485536967965</v>
      </c>
      <c r="M108" s="159">
        <v>0</v>
      </c>
      <c r="N108" s="476">
        <v>-61.655111636904913</v>
      </c>
      <c r="O108" s="78"/>
      <c r="P108" s="478">
        <v>61.655111636904913</v>
      </c>
      <c r="Q108" s="466">
        <v>445519.83668827493</v>
      </c>
      <c r="S108" s="191">
        <v>3400037.4124736083</v>
      </c>
      <c r="T108" s="485">
        <f t="shared" si="1"/>
        <v>3845557.2491618833</v>
      </c>
    </row>
    <row r="109" spans="1:20" x14ac:dyDescent="0.25">
      <c r="A109" s="64">
        <v>272</v>
      </c>
      <c r="B109" s="20" t="s">
        <v>107</v>
      </c>
      <c r="C109" s="18">
        <v>47657</v>
      </c>
      <c r="D109" s="159">
        <v>-11.706270320095561</v>
      </c>
      <c r="E109" s="159">
        <v>2.0904787062986978</v>
      </c>
      <c r="F109" s="159">
        <v>-25.79037679896053</v>
      </c>
      <c r="G109" s="159">
        <v>-18.812458580421012</v>
      </c>
      <c r="H109" s="159">
        <v>-4.6054719453723685</v>
      </c>
      <c r="I109" s="159">
        <v>-0.36582094750298627</v>
      </c>
      <c r="J109" s="159">
        <v>7.7254537588765837</v>
      </c>
      <c r="K109" s="159">
        <v>-3.4945793331869064</v>
      </c>
      <c r="L109" s="159">
        <v>2.3687485536967965</v>
      </c>
      <c r="M109" s="159">
        <v>0</v>
      </c>
      <c r="N109" s="476">
        <v>-52.590296906667291</v>
      </c>
      <c r="O109" s="78"/>
      <c r="P109" s="478">
        <v>52.590296906667291</v>
      </c>
      <c r="Q109" s="466">
        <v>2506295.7796810432</v>
      </c>
      <c r="S109" s="191">
        <v>17920677.218761101</v>
      </c>
      <c r="T109" s="485">
        <f t="shared" si="1"/>
        <v>20426972.998442143</v>
      </c>
    </row>
    <row r="110" spans="1:20" x14ac:dyDescent="0.25">
      <c r="A110" s="64">
        <v>273</v>
      </c>
      <c r="B110" s="20" t="s">
        <v>108</v>
      </c>
      <c r="C110" s="18">
        <v>3834</v>
      </c>
      <c r="D110" s="159">
        <v>-15.318646956583802</v>
      </c>
      <c r="E110" s="159">
        <v>2.2076456672539702</v>
      </c>
      <c r="F110" s="159">
        <v>-33.748894076223685</v>
      </c>
      <c r="G110" s="159">
        <v>-20.01048559453573</v>
      </c>
      <c r="H110" s="159">
        <v>-5.4017614497221667</v>
      </c>
      <c r="I110" s="159">
        <v>-0.4787077173932438</v>
      </c>
      <c r="J110" s="159">
        <v>5.5541162829080113</v>
      </c>
      <c r="K110" s="159">
        <v>-6.4281360019262017</v>
      </c>
      <c r="L110" s="159">
        <v>2.3687485536967965</v>
      </c>
      <c r="M110" s="159">
        <v>0</v>
      </c>
      <c r="N110" s="476">
        <v>-71.256121292526075</v>
      </c>
      <c r="O110" s="78"/>
      <c r="P110" s="478">
        <v>71.256121292526075</v>
      </c>
      <c r="Q110" s="466">
        <v>273195.96903554496</v>
      </c>
      <c r="S110" s="191">
        <v>1805248.3965691086</v>
      </c>
      <c r="T110" s="485">
        <f t="shared" si="1"/>
        <v>2078444.3656046535</v>
      </c>
    </row>
    <row r="111" spans="1:20" x14ac:dyDescent="0.25">
      <c r="A111" s="64">
        <v>275</v>
      </c>
      <c r="B111" s="20" t="s">
        <v>109</v>
      </c>
      <c r="C111" s="18">
        <v>2698</v>
      </c>
      <c r="D111" s="159">
        <v>-12.185372606029055</v>
      </c>
      <c r="E111" s="159">
        <v>3.5264860964076594</v>
      </c>
      <c r="F111" s="159">
        <v>-26.845899022657761</v>
      </c>
      <c r="G111" s="159">
        <v>-26.485781958660258</v>
      </c>
      <c r="H111" s="159">
        <v>-8.6869469815537208</v>
      </c>
      <c r="I111" s="159">
        <v>-0.38079289393840798</v>
      </c>
      <c r="J111" s="159">
        <v>7.2870793342230966</v>
      </c>
      <c r="K111" s="159">
        <v>-6.3633267561514852</v>
      </c>
      <c r="L111" s="159">
        <v>2.3687485536967965</v>
      </c>
      <c r="M111" s="159">
        <v>0</v>
      </c>
      <c r="N111" s="476">
        <v>-67.765806234663131</v>
      </c>
      <c r="O111" s="78"/>
      <c r="P111" s="478">
        <v>67.765806234663131</v>
      </c>
      <c r="Q111" s="466">
        <v>182832.14522112111</v>
      </c>
      <c r="S111" s="191">
        <v>1326267.9610154331</v>
      </c>
      <c r="T111" s="485">
        <f t="shared" si="1"/>
        <v>1509100.1062365542</v>
      </c>
    </row>
    <row r="112" spans="1:20" x14ac:dyDescent="0.25">
      <c r="A112" s="64">
        <v>276</v>
      </c>
      <c r="B112" s="20" t="s">
        <v>110</v>
      </c>
      <c r="C112" s="18">
        <v>14849</v>
      </c>
      <c r="D112" s="159">
        <v>-11.854827759919065</v>
      </c>
      <c r="E112" s="159">
        <v>2.7214184046218399</v>
      </c>
      <c r="F112" s="159">
        <v>-26.117667408571688</v>
      </c>
      <c r="G112" s="159">
        <v>-14.578670507366235</v>
      </c>
      <c r="H112" s="159">
        <v>-3.4162404390139849</v>
      </c>
      <c r="I112" s="159">
        <v>-0.37046336749747077</v>
      </c>
      <c r="J112" s="159">
        <v>6.6934111465344905</v>
      </c>
      <c r="K112" s="159">
        <v>-3.2240805650567346</v>
      </c>
      <c r="L112" s="159">
        <v>2.3687485536967965</v>
      </c>
      <c r="M112" s="159">
        <v>0</v>
      </c>
      <c r="N112" s="476">
        <v>-47.778371942572043</v>
      </c>
      <c r="O112" s="78"/>
      <c r="P112" s="478">
        <v>47.778371942572043</v>
      </c>
      <c r="Q112" s="466">
        <v>709461.04497525224</v>
      </c>
      <c r="S112" s="191">
        <v>4753593.9129518624</v>
      </c>
      <c r="T112" s="485">
        <f t="shared" si="1"/>
        <v>5463054.9579271143</v>
      </c>
    </row>
    <row r="113" spans="1:20" x14ac:dyDescent="0.25">
      <c r="A113" s="64">
        <v>280</v>
      </c>
      <c r="B113" s="20" t="s">
        <v>111</v>
      </c>
      <c r="C113" s="18">
        <v>2122</v>
      </c>
      <c r="D113" s="159">
        <v>-17.018723871216647</v>
      </c>
      <c r="E113" s="159">
        <v>2.4114269443000862</v>
      </c>
      <c r="F113" s="159">
        <v>-37.49437602877417</v>
      </c>
      <c r="G113" s="159">
        <v>-27.469940959684298</v>
      </c>
      <c r="H113" s="159">
        <v>-6.4581998763231576</v>
      </c>
      <c r="I113" s="159">
        <v>-0.53183512097552021</v>
      </c>
      <c r="J113" s="159">
        <v>7.3868534486242501</v>
      </c>
      <c r="K113" s="159">
        <v>-7.5281813300692857</v>
      </c>
      <c r="L113" s="159">
        <v>2.3687485536967965</v>
      </c>
      <c r="M113" s="159">
        <v>0</v>
      </c>
      <c r="N113" s="476">
        <v>-84.33422824042195</v>
      </c>
      <c r="O113" s="78"/>
      <c r="P113" s="478">
        <v>84.33422824042195</v>
      </c>
      <c r="Q113" s="466">
        <v>178957.23232617538</v>
      </c>
      <c r="S113" s="191">
        <v>1234410.58542269</v>
      </c>
      <c r="T113" s="485">
        <f t="shared" si="1"/>
        <v>1413367.8177488653</v>
      </c>
    </row>
    <row r="114" spans="1:20" x14ac:dyDescent="0.25">
      <c r="A114" s="64">
        <v>284</v>
      </c>
      <c r="B114" s="20" t="s">
        <v>112</v>
      </c>
      <c r="C114" s="18">
        <v>2340</v>
      </c>
      <c r="D114" s="159">
        <v>-13.525739375149914</v>
      </c>
      <c r="E114" s="159">
        <v>2.18387625163118</v>
      </c>
      <c r="F114" s="159">
        <v>-29.798894560877155</v>
      </c>
      <c r="G114" s="159">
        <v>-23.353847203800747</v>
      </c>
      <c r="H114" s="159">
        <v>-6.7109959131859389</v>
      </c>
      <c r="I114" s="159">
        <v>-0.42267935547343483</v>
      </c>
      <c r="J114" s="159">
        <v>10.113477166371231</v>
      </c>
      <c r="K114" s="159">
        <v>-6.9115779686079994</v>
      </c>
      <c r="L114" s="159">
        <v>2.3687485536967965</v>
      </c>
      <c r="M114" s="159">
        <v>0</v>
      </c>
      <c r="N114" s="476">
        <v>-66.057632405395992</v>
      </c>
      <c r="O114" s="78"/>
      <c r="P114" s="478">
        <v>66.057632405395992</v>
      </c>
      <c r="Q114" s="466">
        <v>154574.85982862662</v>
      </c>
      <c r="S114" s="191">
        <v>1164598.3101872322</v>
      </c>
      <c r="T114" s="485">
        <f t="shared" si="1"/>
        <v>1319173.170015859</v>
      </c>
    </row>
    <row r="115" spans="1:20" x14ac:dyDescent="0.25">
      <c r="A115" s="64">
        <v>285</v>
      </c>
      <c r="B115" s="20" t="s">
        <v>113</v>
      </c>
      <c r="C115" s="18">
        <v>52883</v>
      </c>
      <c r="D115" s="159">
        <v>-10.391532579708104</v>
      </c>
      <c r="E115" s="159">
        <v>1.331893566548118</v>
      </c>
      <c r="F115" s="159">
        <v>-22.893845214669415</v>
      </c>
      <c r="G115" s="159">
        <v>-19.83250916264922</v>
      </c>
      <c r="H115" s="159">
        <v>-5.0316429284422926</v>
      </c>
      <c r="I115" s="159">
        <v>-0.32473539311587823</v>
      </c>
      <c r="J115" s="159">
        <v>7.4130222106703663</v>
      </c>
      <c r="K115" s="159">
        <v>-2.7062372093527083</v>
      </c>
      <c r="L115" s="159">
        <v>2.3687485536967965</v>
      </c>
      <c r="M115" s="159">
        <v>-3.722143653587457</v>
      </c>
      <c r="N115" s="476">
        <v>-53.788981810609798</v>
      </c>
      <c r="O115" s="78"/>
      <c r="P115" s="478">
        <v>53.788981810609798</v>
      </c>
      <c r="Q115" s="466">
        <v>2844522.7250904781</v>
      </c>
      <c r="S115" s="191">
        <v>18286641.038184501</v>
      </c>
      <c r="T115" s="485">
        <f t="shared" si="1"/>
        <v>21131163.763274979</v>
      </c>
    </row>
    <row r="116" spans="1:20" x14ac:dyDescent="0.25">
      <c r="A116" s="64">
        <v>286</v>
      </c>
      <c r="B116" s="20" t="s">
        <v>114</v>
      </c>
      <c r="C116" s="18">
        <v>83177</v>
      </c>
      <c r="D116" s="159">
        <v>-10.916676121942201</v>
      </c>
      <c r="E116" s="159">
        <v>1.6196439844387271</v>
      </c>
      <c r="F116" s="159">
        <v>-24.050802081153911</v>
      </c>
      <c r="G116" s="159">
        <v>-18.821699704998327</v>
      </c>
      <c r="H116" s="159">
        <v>-5.162774615097879</v>
      </c>
      <c r="I116" s="159">
        <v>-0.34114612881069378</v>
      </c>
      <c r="J116" s="159">
        <v>8.4769760760092598</v>
      </c>
      <c r="K116" s="159">
        <v>-3.7344093231574704</v>
      </c>
      <c r="L116" s="159">
        <v>2.3687485536967965</v>
      </c>
      <c r="M116" s="159">
        <v>-0.34358617733682051</v>
      </c>
      <c r="N116" s="476">
        <v>-50.905725538352513</v>
      </c>
      <c r="O116" s="78"/>
      <c r="P116" s="478">
        <v>50.905725538352513</v>
      </c>
      <c r="Q116" s="466">
        <v>4234185.5331035471</v>
      </c>
      <c r="S116" s="191">
        <v>31397748.493203737</v>
      </c>
      <c r="T116" s="485">
        <f t="shared" si="1"/>
        <v>35631934.026307285</v>
      </c>
    </row>
    <row r="117" spans="1:20" x14ac:dyDescent="0.25">
      <c r="A117" s="64">
        <v>287</v>
      </c>
      <c r="B117" s="20" t="s">
        <v>115</v>
      </c>
      <c r="C117" s="18">
        <v>6596</v>
      </c>
      <c r="D117" s="159">
        <v>-13.118905431851068</v>
      </c>
      <c r="E117" s="159">
        <v>2.372815922898643</v>
      </c>
      <c r="F117" s="159">
        <v>-28.902588529546883</v>
      </c>
      <c r="G117" s="159">
        <v>-25.250859476455798</v>
      </c>
      <c r="H117" s="159">
        <v>-7.4399657892508158</v>
      </c>
      <c r="I117" s="159">
        <v>-0.40996579474534589</v>
      </c>
      <c r="J117" s="159">
        <v>8.8112726522367346</v>
      </c>
      <c r="K117" s="159">
        <v>-6.5482237564904464</v>
      </c>
      <c r="L117" s="159">
        <v>2.3687485536967965</v>
      </c>
      <c r="M117" s="159">
        <v>0</v>
      </c>
      <c r="N117" s="476">
        <v>-68.117671649508196</v>
      </c>
      <c r="O117" s="78"/>
      <c r="P117" s="478">
        <v>68.117671649508196</v>
      </c>
      <c r="Q117" s="466">
        <v>449304.16220015608</v>
      </c>
      <c r="S117" s="191">
        <v>3477725.382029905</v>
      </c>
      <c r="T117" s="485">
        <f t="shared" si="1"/>
        <v>3927029.5442300611</v>
      </c>
    </row>
    <row r="118" spans="1:20" x14ac:dyDescent="0.25">
      <c r="A118" s="64">
        <v>288</v>
      </c>
      <c r="B118" s="20" t="s">
        <v>116</v>
      </c>
      <c r="C118" s="18">
        <v>6509</v>
      </c>
      <c r="D118" s="159">
        <v>-13.188413766224047</v>
      </c>
      <c r="E118" s="159">
        <v>2.1917141639395474</v>
      </c>
      <c r="F118" s="159">
        <v>-29.055724078712352</v>
      </c>
      <c r="G118" s="159">
        <v>-23.014872716231555</v>
      </c>
      <c r="H118" s="159">
        <v>-5.7274846941034356</v>
      </c>
      <c r="I118" s="159">
        <v>-0.41213793019450146</v>
      </c>
      <c r="J118" s="159">
        <v>9.081773656473807</v>
      </c>
      <c r="K118" s="159">
        <v>-7.96129778756442</v>
      </c>
      <c r="L118" s="159">
        <v>2.3687485536967965</v>
      </c>
      <c r="M118" s="159">
        <v>0</v>
      </c>
      <c r="N118" s="476">
        <v>-65.717694598920176</v>
      </c>
      <c r="O118" s="78"/>
      <c r="P118" s="478">
        <v>65.717694598920176</v>
      </c>
      <c r="Q118" s="466">
        <v>427756.4741443714</v>
      </c>
      <c r="S118" s="191">
        <v>3126087.6192971971</v>
      </c>
      <c r="T118" s="485">
        <f t="shared" si="1"/>
        <v>3553844.0934415683</v>
      </c>
    </row>
    <row r="119" spans="1:20" x14ac:dyDescent="0.25">
      <c r="A119" s="64">
        <v>290</v>
      </c>
      <c r="B119" s="35" t="s">
        <v>117</v>
      </c>
      <c r="C119" s="18">
        <v>8329</v>
      </c>
      <c r="D119" s="159">
        <v>-11.304084519802498</v>
      </c>
      <c r="E119" s="159">
        <v>2.5493288005545085</v>
      </c>
      <c r="F119" s="159">
        <v>-24.904311207689872</v>
      </c>
      <c r="G119" s="159">
        <v>-25.591030240998428</v>
      </c>
      <c r="H119" s="159">
        <v>-8.9978634219711449</v>
      </c>
      <c r="I119" s="159">
        <v>-0.35325264124382805</v>
      </c>
      <c r="J119" s="159">
        <v>7.0062841051717992</v>
      </c>
      <c r="K119" s="159">
        <v>-5.2092382636621517</v>
      </c>
      <c r="L119" s="159">
        <v>2.3687485536967965</v>
      </c>
      <c r="M119" s="159">
        <v>0</v>
      </c>
      <c r="N119" s="476">
        <v>-64.43541883594483</v>
      </c>
      <c r="O119" s="78"/>
      <c r="P119" s="478">
        <v>64.43541883594483</v>
      </c>
      <c r="Q119" s="466">
        <v>536682.60348458448</v>
      </c>
      <c r="S119" s="191">
        <v>4213850.3110373672</v>
      </c>
      <c r="T119" s="485">
        <f t="shared" si="1"/>
        <v>4750532.9145219512</v>
      </c>
    </row>
    <row r="120" spans="1:20" x14ac:dyDescent="0.25">
      <c r="A120" s="64">
        <v>291</v>
      </c>
      <c r="B120" s="20" t="s">
        <v>118</v>
      </c>
      <c r="C120" s="18">
        <v>2238</v>
      </c>
      <c r="D120" s="159">
        <v>-10.218324711209032</v>
      </c>
      <c r="E120" s="159">
        <v>2.6524853641870521</v>
      </c>
      <c r="F120" s="159">
        <v>-22.5122466293824</v>
      </c>
      <c r="G120" s="159">
        <v>-28.472239282188426</v>
      </c>
      <c r="H120" s="159">
        <v>-9.9038408390267474</v>
      </c>
      <c r="I120" s="159">
        <v>-0.31932264722528225</v>
      </c>
      <c r="J120" s="159">
        <v>14.748967466229388</v>
      </c>
      <c r="K120" s="159">
        <v>-7.812619706926399</v>
      </c>
      <c r="L120" s="159">
        <v>2.3687485536967965</v>
      </c>
      <c r="M120" s="159">
        <v>0</v>
      </c>
      <c r="N120" s="476">
        <v>-59.468392431845039</v>
      </c>
      <c r="O120" s="78"/>
      <c r="P120" s="478">
        <v>59.468392431845039</v>
      </c>
      <c r="Q120" s="466">
        <v>133090.26226246919</v>
      </c>
      <c r="S120" s="191">
        <v>1126924.3352542303</v>
      </c>
      <c r="T120" s="485">
        <f t="shared" si="1"/>
        <v>1260014.5975166995</v>
      </c>
    </row>
    <row r="121" spans="1:20" x14ac:dyDescent="0.25">
      <c r="A121" s="65">
        <v>297</v>
      </c>
      <c r="B121" s="20" t="s">
        <v>119</v>
      </c>
      <c r="C121" s="18">
        <v>118664</v>
      </c>
      <c r="D121" s="159">
        <v>-12.41639864469933</v>
      </c>
      <c r="E121" s="159">
        <v>1.926894930463976</v>
      </c>
      <c r="F121" s="159">
        <v>-27.35487826410321</v>
      </c>
      <c r="G121" s="159">
        <v>-18.979260567112782</v>
      </c>
      <c r="H121" s="159">
        <v>-4.2766561514908732</v>
      </c>
      <c r="I121" s="159">
        <v>-0.38801245764685405</v>
      </c>
      <c r="J121" s="159">
        <v>6.2063308363629082</v>
      </c>
      <c r="K121" s="159">
        <v>-3.3533116182077389</v>
      </c>
      <c r="L121" s="159">
        <v>2.3687485536967965</v>
      </c>
      <c r="M121" s="159">
        <v>0</v>
      </c>
      <c r="N121" s="476">
        <v>-56.266543382737105</v>
      </c>
      <c r="O121" s="78"/>
      <c r="P121" s="478">
        <v>56.266543382737105</v>
      </c>
      <c r="Q121" s="466">
        <v>6676813.1039691158</v>
      </c>
      <c r="S121" s="191">
        <v>44457953.430137098</v>
      </c>
      <c r="T121" s="485">
        <f t="shared" si="1"/>
        <v>51134766.53410621</v>
      </c>
    </row>
    <row r="122" spans="1:20" x14ac:dyDescent="0.25">
      <c r="A122" s="64">
        <v>300</v>
      </c>
      <c r="B122" s="20" t="s">
        <v>120</v>
      </c>
      <c r="C122" s="18">
        <v>3572</v>
      </c>
      <c r="D122" s="159">
        <v>-13.425314074833466</v>
      </c>
      <c r="E122" s="159">
        <v>2.9883227713621858</v>
      </c>
      <c r="F122" s="159">
        <v>-29.577645071117477</v>
      </c>
      <c r="G122" s="159">
        <v>-24.553028281113004</v>
      </c>
      <c r="H122" s="159">
        <v>-7.4999590160961871</v>
      </c>
      <c r="I122" s="159">
        <v>-0.41954106483854581</v>
      </c>
      <c r="J122" s="159">
        <v>8.0357912647974565</v>
      </c>
      <c r="K122" s="159">
        <v>-6.724143580474828</v>
      </c>
      <c r="L122" s="159">
        <v>2.3687485536967965</v>
      </c>
      <c r="M122" s="159">
        <v>0</v>
      </c>
      <c r="N122" s="476">
        <v>-68.806768498617075</v>
      </c>
      <c r="O122" s="78"/>
      <c r="P122" s="478">
        <v>68.806768498617075</v>
      </c>
      <c r="Q122" s="466">
        <v>245777.77707706019</v>
      </c>
      <c r="S122" s="191">
        <v>1839531.4780521998</v>
      </c>
      <c r="T122" s="485">
        <f t="shared" si="1"/>
        <v>2085309.25512926</v>
      </c>
    </row>
    <row r="123" spans="1:20" x14ac:dyDescent="0.25">
      <c r="A123" s="64">
        <v>301</v>
      </c>
      <c r="B123" s="20" t="s">
        <v>121</v>
      </c>
      <c r="C123" s="18">
        <v>20952</v>
      </c>
      <c r="D123" s="159">
        <v>-13.598859091803142</v>
      </c>
      <c r="E123" s="159">
        <v>2.7159771585540664</v>
      </c>
      <c r="F123" s="159">
        <v>-29.959986436628803</v>
      </c>
      <c r="G123" s="159">
        <v>-23.700862395640105</v>
      </c>
      <c r="H123" s="159">
        <v>-6.8784334952981654</v>
      </c>
      <c r="I123" s="159">
        <v>-0.42496434661884819</v>
      </c>
      <c r="J123" s="159">
        <v>7.1473278440281938</v>
      </c>
      <c r="K123" s="159">
        <v>-5.8665296921865933</v>
      </c>
      <c r="L123" s="159">
        <v>2.3687485536967965</v>
      </c>
      <c r="M123" s="159">
        <v>0</v>
      </c>
      <c r="N123" s="476">
        <v>-68.197581901896598</v>
      </c>
      <c r="O123" s="78"/>
      <c r="P123" s="478">
        <v>68.197581901896598</v>
      </c>
      <c r="Q123" s="466">
        <v>1428875.7360085375</v>
      </c>
      <c r="S123" s="191">
        <v>10318604.789824128</v>
      </c>
      <c r="T123" s="485">
        <f t="shared" si="1"/>
        <v>11747480.525832666</v>
      </c>
    </row>
    <row r="124" spans="1:20" x14ac:dyDescent="0.25">
      <c r="A124" s="64">
        <v>304</v>
      </c>
      <c r="B124" s="20" t="s">
        <v>122</v>
      </c>
      <c r="C124" s="18">
        <v>926</v>
      </c>
      <c r="D124" s="159">
        <v>-12.315554668072833</v>
      </c>
      <c r="E124" s="159">
        <v>1.8746446492037163</v>
      </c>
      <c r="F124" s="159">
        <v>-27.132706378097957</v>
      </c>
      <c r="G124" s="159">
        <v>-21.658816962977202</v>
      </c>
      <c r="H124" s="159">
        <v>-6.5045280276539081</v>
      </c>
      <c r="I124" s="159">
        <v>-0.38486108337727604</v>
      </c>
      <c r="J124" s="159">
        <v>13.517415338385206</v>
      </c>
      <c r="K124" s="159">
        <v>-7.3320056040920392</v>
      </c>
      <c r="L124" s="159">
        <v>2.3687485536967965</v>
      </c>
      <c r="M124" s="159">
        <v>0</v>
      </c>
      <c r="N124" s="476">
        <v>-57.567664182985496</v>
      </c>
      <c r="O124" s="78"/>
      <c r="P124" s="478">
        <v>57.567664182985496</v>
      </c>
      <c r="Q124" s="466">
        <v>53307.657033444571</v>
      </c>
      <c r="S124" s="191">
        <v>433336.67998675094</v>
      </c>
      <c r="T124" s="485">
        <f t="shared" si="1"/>
        <v>486644.3370201955</v>
      </c>
    </row>
    <row r="125" spans="1:20" x14ac:dyDescent="0.25">
      <c r="A125" s="64">
        <v>305</v>
      </c>
      <c r="B125" s="20" t="s">
        <v>123</v>
      </c>
      <c r="C125" s="18">
        <v>15207</v>
      </c>
      <c r="D125" s="159">
        <v>-12.666922038875247</v>
      </c>
      <c r="E125" s="159">
        <v>2.9083639843770404</v>
      </c>
      <c r="F125" s="159">
        <v>-27.906812616897028</v>
      </c>
      <c r="G125" s="159">
        <v>-20.505689424099693</v>
      </c>
      <c r="H125" s="159">
        <v>-6.2071304248447063</v>
      </c>
      <c r="I125" s="159">
        <v>-0.39584131371485148</v>
      </c>
      <c r="J125" s="159">
        <v>5.912734591125985</v>
      </c>
      <c r="K125" s="159">
        <v>-4.5385140962095196</v>
      </c>
      <c r="L125" s="159">
        <v>2.3687485536967965</v>
      </c>
      <c r="M125" s="159">
        <v>0</v>
      </c>
      <c r="N125" s="476">
        <v>-61.031062785441236</v>
      </c>
      <c r="O125" s="78"/>
      <c r="P125" s="478">
        <v>61.031062785441236</v>
      </c>
      <c r="Q125" s="466">
        <v>928099.37177820492</v>
      </c>
      <c r="S125" s="191">
        <v>6777709.0190782286</v>
      </c>
      <c r="T125" s="485">
        <f t="shared" si="1"/>
        <v>7705808.3908564337</v>
      </c>
    </row>
    <row r="126" spans="1:20" x14ac:dyDescent="0.25">
      <c r="A126" s="64">
        <v>309</v>
      </c>
      <c r="B126" s="20" t="s">
        <v>124</v>
      </c>
      <c r="C126" s="18">
        <v>6803</v>
      </c>
      <c r="D126" s="159">
        <v>-11.38115148002553</v>
      </c>
      <c r="E126" s="159">
        <v>2.2088840445085451</v>
      </c>
      <c r="F126" s="159">
        <v>-25.074099354431244</v>
      </c>
      <c r="G126" s="159">
        <v>-25.382860359311806</v>
      </c>
      <c r="H126" s="159">
        <v>-7.556584000034599</v>
      </c>
      <c r="I126" s="159">
        <v>-0.3556609837507978</v>
      </c>
      <c r="J126" s="159">
        <v>9.7896306526124359</v>
      </c>
      <c r="K126" s="159">
        <v>-3.6515690219032479</v>
      </c>
      <c r="L126" s="159">
        <v>2.3687485536967965</v>
      </c>
      <c r="M126" s="159">
        <v>0</v>
      </c>
      <c r="N126" s="476">
        <v>-59.034661948639446</v>
      </c>
      <c r="O126" s="78"/>
      <c r="P126" s="478">
        <v>59.034661948639446</v>
      </c>
      <c r="Q126" s="466">
        <v>401612.80523659417</v>
      </c>
      <c r="S126" s="191">
        <v>3093120.4533641846</v>
      </c>
      <c r="T126" s="485">
        <f t="shared" si="1"/>
        <v>3494733.2586007789</v>
      </c>
    </row>
    <row r="127" spans="1:20" x14ac:dyDescent="0.25">
      <c r="A127" s="64">
        <v>312</v>
      </c>
      <c r="B127" s="20" t="s">
        <v>125</v>
      </c>
      <c r="C127" s="18">
        <v>1343</v>
      </c>
      <c r="D127" s="159">
        <v>-12.265542905185093</v>
      </c>
      <c r="E127" s="159">
        <v>2.5201807116635151</v>
      </c>
      <c r="F127" s="159">
        <v>-27.022524212985907</v>
      </c>
      <c r="G127" s="159">
        <v>-27.806275623826945</v>
      </c>
      <c r="H127" s="159">
        <v>-8.7915939393994176</v>
      </c>
      <c r="I127" s="159">
        <v>-0.38329821578703416</v>
      </c>
      <c r="J127" s="159">
        <v>9.2247728347186904</v>
      </c>
      <c r="K127" s="159">
        <v>-5.0691512055347108</v>
      </c>
      <c r="L127" s="159">
        <v>2.3687485536967965</v>
      </c>
      <c r="M127" s="159">
        <v>0</v>
      </c>
      <c r="N127" s="476">
        <v>-67.224684002640117</v>
      </c>
      <c r="O127" s="78"/>
      <c r="P127" s="478">
        <v>67.224684002640117</v>
      </c>
      <c r="Q127" s="466">
        <v>90282.750615545679</v>
      </c>
      <c r="S127" s="191">
        <v>710014.60404857527</v>
      </c>
      <c r="T127" s="485">
        <f t="shared" si="1"/>
        <v>800297.35466412094</v>
      </c>
    </row>
    <row r="128" spans="1:20" x14ac:dyDescent="0.25">
      <c r="A128" s="64">
        <v>316</v>
      </c>
      <c r="B128" s="20" t="s">
        <v>126</v>
      </c>
      <c r="C128" s="18">
        <v>4451</v>
      </c>
      <c r="D128" s="159">
        <v>-12.224733186955193</v>
      </c>
      <c r="E128" s="159">
        <v>1.981503938492063</v>
      </c>
      <c r="F128" s="159">
        <v>-26.932615302510658</v>
      </c>
      <c r="G128" s="159">
        <v>-22.06314751049273</v>
      </c>
      <c r="H128" s="159">
        <v>-6.0327367704700956</v>
      </c>
      <c r="I128" s="159">
        <v>-0.38202291209234979</v>
      </c>
      <c r="J128" s="159">
        <v>9.3340212560564009</v>
      </c>
      <c r="K128" s="159">
        <v>-6.1670241831418222</v>
      </c>
      <c r="L128" s="159">
        <v>2.3687485536967965</v>
      </c>
      <c r="M128" s="159">
        <v>0</v>
      </c>
      <c r="N128" s="476">
        <v>-60.118006117417586</v>
      </c>
      <c r="O128" s="78"/>
      <c r="P128" s="478">
        <v>60.118006117417586</v>
      </c>
      <c r="Q128" s="466">
        <v>267585.24522862566</v>
      </c>
      <c r="S128" s="191">
        <v>1961655.636086768</v>
      </c>
      <c r="T128" s="485">
        <f t="shared" si="1"/>
        <v>2229240.8813153938</v>
      </c>
    </row>
    <row r="129" spans="1:20" x14ac:dyDescent="0.25">
      <c r="A129" s="64">
        <v>317</v>
      </c>
      <c r="B129" s="20" t="s">
        <v>127</v>
      </c>
      <c r="C129" s="18">
        <v>2613</v>
      </c>
      <c r="D129" s="159">
        <v>-13.19483091638978</v>
      </c>
      <c r="E129" s="159">
        <v>2.4922234809641415</v>
      </c>
      <c r="F129" s="159">
        <v>-29.069861862671228</v>
      </c>
      <c r="G129" s="159">
        <v>-25.167108563436859</v>
      </c>
      <c r="H129" s="159">
        <v>-7.7849919397242147</v>
      </c>
      <c r="I129" s="159">
        <v>-0.41233846613718061</v>
      </c>
      <c r="J129" s="159">
        <v>6.2092280187185338</v>
      </c>
      <c r="K129" s="159">
        <v>-7.6300551178128169</v>
      </c>
      <c r="L129" s="159">
        <v>2.3687485536967965</v>
      </c>
      <c r="M129" s="159">
        <v>0</v>
      </c>
      <c r="N129" s="476">
        <v>-72.188986812792606</v>
      </c>
      <c r="O129" s="78"/>
      <c r="P129" s="478">
        <v>72.188986812792606</v>
      </c>
      <c r="Q129" s="466">
        <v>188629.82254182707</v>
      </c>
      <c r="S129" s="191">
        <v>1420383.0562274489</v>
      </c>
      <c r="T129" s="485">
        <f t="shared" si="1"/>
        <v>1609012.878769276</v>
      </c>
    </row>
    <row r="130" spans="1:20" x14ac:dyDescent="0.25">
      <c r="A130" s="64">
        <v>320</v>
      </c>
      <c r="B130" s="20" t="s">
        <v>128</v>
      </c>
      <c r="C130" s="18">
        <v>7370</v>
      </c>
      <c r="D130" s="159">
        <v>-11.279281829005608</v>
      </c>
      <c r="E130" s="159">
        <v>2.2747921685595043</v>
      </c>
      <c r="F130" s="159">
        <v>-24.849667779527977</v>
      </c>
      <c r="G130" s="159">
        <v>-23.890234693181558</v>
      </c>
      <c r="H130" s="159">
        <v>-7.945078342709623</v>
      </c>
      <c r="I130" s="159">
        <v>-0.35247755715642526</v>
      </c>
      <c r="J130" s="159">
        <v>9.3172846486623833</v>
      </c>
      <c r="K130" s="159">
        <v>-2.7175099452845237</v>
      </c>
      <c r="L130" s="159">
        <v>2.3687485536967965</v>
      </c>
      <c r="M130" s="159">
        <v>0</v>
      </c>
      <c r="N130" s="476">
        <v>-57.073424775947032</v>
      </c>
      <c r="O130" s="78"/>
      <c r="P130" s="478">
        <v>57.073424775947032</v>
      </c>
      <c r="Q130" s="466">
        <v>420631.1405987296</v>
      </c>
      <c r="S130" s="191">
        <v>3296737.4880872434</v>
      </c>
      <c r="T130" s="485">
        <f t="shared" si="1"/>
        <v>3717368.6286859731</v>
      </c>
    </row>
    <row r="131" spans="1:20" x14ac:dyDescent="0.25">
      <c r="A131" s="64">
        <v>322</v>
      </c>
      <c r="B131" s="20" t="s">
        <v>129</v>
      </c>
      <c r="C131" s="18">
        <v>6724</v>
      </c>
      <c r="D131" s="159">
        <v>-12.51645975114084</v>
      </c>
      <c r="E131" s="159">
        <v>2.3854620718814115</v>
      </c>
      <c r="F131" s="159">
        <v>-27.575325389232159</v>
      </c>
      <c r="G131" s="159">
        <v>-22.426159362261693</v>
      </c>
      <c r="H131" s="159">
        <v>-6.2641828877362951</v>
      </c>
      <c r="I131" s="159">
        <v>-0.39113936722315124</v>
      </c>
      <c r="J131" s="159">
        <v>7.8671721129213985</v>
      </c>
      <c r="K131" s="159">
        <v>-4.4958957712580006</v>
      </c>
      <c r="L131" s="159">
        <v>2.3687485536967965</v>
      </c>
      <c r="M131" s="159">
        <v>0</v>
      </c>
      <c r="N131" s="476">
        <v>-61.047779790352521</v>
      </c>
      <c r="O131" s="78"/>
      <c r="P131" s="478">
        <v>61.047779790352521</v>
      </c>
      <c r="Q131" s="466">
        <v>410485.27131033037</v>
      </c>
      <c r="S131" s="191">
        <v>3004741.6990813008</v>
      </c>
      <c r="T131" s="485">
        <f t="shared" si="1"/>
        <v>3415226.9703916311</v>
      </c>
    </row>
    <row r="132" spans="1:20" x14ac:dyDescent="0.25">
      <c r="A132" s="64">
        <v>398</v>
      </c>
      <c r="B132" s="20" t="s">
        <v>130</v>
      </c>
      <c r="C132" s="18">
        <v>119951</v>
      </c>
      <c r="D132" s="159">
        <v>-11.37417744404023</v>
      </c>
      <c r="E132" s="159">
        <v>1.4830549577553611</v>
      </c>
      <c r="F132" s="159">
        <v>-25.05873468140113</v>
      </c>
      <c r="G132" s="159">
        <v>-19.524359363433888</v>
      </c>
      <c r="H132" s="159">
        <v>-4.6440929582375299</v>
      </c>
      <c r="I132" s="159">
        <v>-0.35544304512625718</v>
      </c>
      <c r="J132" s="159">
        <v>5.9842688780260946</v>
      </c>
      <c r="K132" s="159">
        <v>-2.2893086270466774</v>
      </c>
      <c r="L132" s="159">
        <v>2.3687485536967965</v>
      </c>
      <c r="M132" s="159">
        <v>-0.34879215469264985</v>
      </c>
      <c r="N132" s="476">
        <v>-53.758835884500115</v>
      </c>
      <c r="O132" s="78"/>
      <c r="P132" s="478">
        <v>53.758835884500115</v>
      </c>
      <c r="Q132" s="466">
        <v>6448426.1231816737</v>
      </c>
      <c r="S132" s="191">
        <v>42630802.881360188</v>
      </c>
      <c r="T132" s="485">
        <f t="shared" si="1"/>
        <v>49079229.004541859</v>
      </c>
    </row>
    <row r="133" spans="1:20" x14ac:dyDescent="0.25">
      <c r="A133" s="64">
        <v>399</v>
      </c>
      <c r="B133" s="20" t="s">
        <v>131</v>
      </c>
      <c r="C133" s="18">
        <v>8058</v>
      </c>
      <c r="D133" s="159">
        <v>-11.844429396115599</v>
      </c>
      <c r="E133" s="159">
        <v>2.3110067477898206</v>
      </c>
      <c r="F133" s="159">
        <v>-26.094758513317178</v>
      </c>
      <c r="G133" s="159">
        <v>-17.825531559839312</v>
      </c>
      <c r="H133" s="159">
        <v>-4.8914297819279247</v>
      </c>
      <c r="I133" s="159">
        <v>-0.37013841862861246</v>
      </c>
      <c r="J133" s="159">
        <v>6.9384154252945818</v>
      </c>
      <c r="K133" s="159">
        <v>-4.5185332577911961</v>
      </c>
      <c r="L133" s="159">
        <v>2.3687485536967965</v>
      </c>
      <c r="M133" s="159">
        <v>0</v>
      </c>
      <c r="N133" s="476">
        <v>-53.92665020083863</v>
      </c>
      <c r="O133" s="78"/>
      <c r="P133" s="478">
        <v>53.92665020083863</v>
      </c>
      <c r="Q133" s="466">
        <v>434540.94731835771</v>
      </c>
      <c r="S133" s="191">
        <v>3125844.2896045474</v>
      </c>
      <c r="T133" s="485">
        <f t="shared" si="1"/>
        <v>3560385.2369229053</v>
      </c>
    </row>
    <row r="134" spans="1:20" x14ac:dyDescent="0.25">
      <c r="A134" s="64">
        <v>400</v>
      </c>
      <c r="B134" s="20" t="s">
        <v>132</v>
      </c>
      <c r="C134" s="18">
        <v>8647</v>
      </c>
      <c r="D134" s="159">
        <v>-14.043338108162409</v>
      </c>
      <c r="E134" s="159">
        <v>2.0671706224666466</v>
      </c>
      <c r="F134" s="159">
        <v>-30.939229269545304</v>
      </c>
      <c r="G134" s="159">
        <v>-20.804456194120558</v>
      </c>
      <c r="H134" s="159">
        <v>-5.4779299218429696</v>
      </c>
      <c r="I134" s="159">
        <v>-0.43885431588007529</v>
      </c>
      <c r="J134" s="159">
        <v>9.3668959606786064</v>
      </c>
      <c r="K134" s="159">
        <v>-5.8765013642969981</v>
      </c>
      <c r="L134" s="159">
        <v>2.3687485536967965</v>
      </c>
      <c r="M134" s="159">
        <v>0</v>
      </c>
      <c r="N134" s="476">
        <v>-63.777494037006271</v>
      </c>
      <c r="O134" s="78"/>
      <c r="P134" s="478">
        <v>63.777494037006271</v>
      </c>
      <c r="Q134" s="466">
        <v>551483.99093799328</v>
      </c>
      <c r="S134" s="191">
        <v>3870519.8762222356</v>
      </c>
      <c r="T134" s="485">
        <f t="shared" si="1"/>
        <v>4422003.867160229</v>
      </c>
    </row>
    <row r="135" spans="1:20" x14ac:dyDescent="0.25">
      <c r="A135" s="64">
        <v>402</v>
      </c>
      <c r="B135" s="20" t="s">
        <v>133</v>
      </c>
      <c r="C135" s="18">
        <v>9617</v>
      </c>
      <c r="D135" s="159">
        <v>-12.647629768479753</v>
      </c>
      <c r="E135" s="159">
        <v>2.4261711063976192</v>
      </c>
      <c r="F135" s="159">
        <v>-27.864309333681952</v>
      </c>
      <c r="G135" s="159">
        <v>-22.78300598625983</v>
      </c>
      <c r="H135" s="159">
        <v>-7.0517798816404875</v>
      </c>
      <c r="I135" s="159">
        <v>-0.39523843026499228</v>
      </c>
      <c r="J135" s="159">
        <v>5.9495686516035313</v>
      </c>
      <c r="K135" s="159">
        <v>-6.1415904761137314</v>
      </c>
      <c r="L135" s="159">
        <v>2.3687485536967965</v>
      </c>
      <c r="M135" s="159">
        <v>0</v>
      </c>
      <c r="N135" s="476">
        <v>-66.139065564742822</v>
      </c>
      <c r="O135" s="78"/>
      <c r="P135" s="478">
        <v>66.139065564742822</v>
      </c>
      <c r="Q135" s="466">
        <v>636059.39353613171</v>
      </c>
      <c r="S135" s="191">
        <v>4440106.739021806</v>
      </c>
      <c r="T135" s="485">
        <f t="shared" si="1"/>
        <v>5076166.1325579379</v>
      </c>
    </row>
    <row r="136" spans="1:20" x14ac:dyDescent="0.25">
      <c r="A136" s="64">
        <v>403</v>
      </c>
      <c r="B136" s="20" t="s">
        <v>134</v>
      </c>
      <c r="C136" s="18">
        <v>3078</v>
      </c>
      <c r="D136" s="159">
        <v>-12.272016539444765</v>
      </c>
      <c r="E136" s="159">
        <v>1.9973217893833184</v>
      </c>
      <c r="F136" s="159">
        <v>-27.036786438464244</v>
      </c>
      <c r="G136" s="159">
        <v>-25.582890247475866</v>
      </c>
      <c r="H136" s="159">
        <v>-8.3071251787976337</v>
      </c>
      <c r="I136" s="159">
        <v>-0.38350051685764891</v>
      </c>
      <c r="J136" s="159">
        <v>7.7327144450315197</v>
      </c>
      <c r="K136" s="159">
        <v>-6.7784637800234711</v>
      </c>
      <c r="L136" s="159">
        <v>2.3687485536967965</v>
      </c>
      <c r="M136" s="159">
        <v>0</v>
      </c>
      <c r="N136" s="476">
        <v>-68.261997912952012</v>
      </c>
      <c r="O136" s="78"/>
      <c r="P136" s="478">
        <v>68.261997912952012</v>
      </c>
      <c r="Q136" s="466">
        <v>210110.42957606629</v>
      </c>
      <c r="S136" s="191">
        <v>1668767.3410687507</v>
      </c>
      <c r="T136" s="485">
        <f t="shared" si="1"/>
        <v>1878877.770644817</v>
      </c>
    </row>
    <row r="137" spans="1:20" x14ac:dyDescent="0.25">
      <c r="A137" s="64">
        <v>405</v>
      </c>
      <c r="B137" s="20" t="s">
        <v>135</v>
      </c>
      <c r="C137" s="18">
        <v>72699</v>
      </c>
      <c r="D137" s="159">
        <v>-11.918717121095575</v>
      </c>
      <c r="E137" s="159">
        <v>1.8934507946827681</v>
      </c>
      <c r="F137" s="159">
        <v>-26.258423657413687</v>
      </c>
      <c r="G137" s="159">
        <v>-19.459213911758876</v>
      </c>
      <c r="H137" s="159">
        <v>-4.5105560201800063</v>
      </c>
      <c r="I137" s="159">
        <v>-0.37245991003423673</v>
      </c>
      <c r="J137" s="159">
        <v>7.9782275229361659</v>
      </c>
      <c r="K137" s="159">
        <v>-2.8031250786236721</v>
      </c>
      <c r="L137" s="159">
        <v>2.3687485536967965</v>
      </c>
      <c r="M137" s="159">
        <v>-0.65411304942912718</v>
      </c>
      <c r="N137" s="476">
        <v>-53.736181877219451</v>
      </c>
      <c r="O137" s="78"/>
      <c r="P137" s="478">
        <v>53.736181877219451</v>
      </c>
      <c r="Q137" s="466">
        <v>3906566.6862919768</v>
      </c>
      <c r="S137" s="191">
        <v>27272535.393596947</v>
      </c>
      <c r="T137" s="485">
        <f t="shared" si="1"/>
        <v>31179102.079888925</v>
      </c>
    </row>
    <row r="138" spans="1:20" x14ac:dyDescent="0.25">
      <c r="A138" s="64">
        <v>407</v>
      </c>
      <c r="B138" s="20" t="s">
        <v>136</v>
      </c>
      <c r="C138" s="18">
        <v>2665</v>
      </c>
      <c r="D138" s="159">
        <v>-13.922421152427129</v>
      </c>
      <c r="E138" s="159">
        <v>2.662698572701121</v>
      </c>
      <c r="F138" s="159">
        <v>-30.672834101441016</v>
      </c>
      <c r="G138" s="159">
        <v>-23.033235628739948</v>
      </c>
      <c r="H138" s="159">
        <v>-6.442279710679685</v>
      </c>
      <c r="I138" s="159">
        <v>-0.43507566101334777</v>
      </c>
      <c r="J138" s="159">
        <v>9.2742174238745108</v>
      </c>
      <c r="K138" s="159">
        <v>-8.8188817426306816</v>
      </c>
      <c r="L138" s="159">
        <v>2.3687485536967965</v>
      </c>
      <c r="M138" s="159">
        <v>0</v>
      </c>
      <c r="N138" s="476">
        <v>-69.019063446659388</v>
      </c>
      <c r="O138" s="78"/>
      <c r="P138" s="478">
        <v>69.019063446659388</v>
      </c>
      <c r="Q138" s="466">
        <v>183935.80408534728</v>
      </c>
      <c r="S138" s="191">
        <v>1371401.8616745914</v>
      </c>
      <c r="T138" s="485">
        <f t="shared" si="1"/>
        <v>1555337.6657599388</v>
      </c>
    </row>
    <row r="139" spans="1:20" x14ac:dyDescent="0.25">
      <c r="A139" s="64">
        <v>408</v>
      </c>
      <c r="B139" s="20" t="s">
        <v>137</v>
      </c>
      <c r="C139" s="18">
        <v>14427</v>
      </c>
      <c r="D139" s="159">
        <v>-12.454666866641764</v>
      </c>
      <c r="E139" s="159">
        <v>2.456045138895119</v>
      </c>
      <c r="F139" s="159">
        <v>-27.439187940570136</v>
      </c>
      <c r="G139" s="159">
        <v>-19.379769756856611</v>
      </c>
      <c r="H139" s="159">
        <v>-5.266615009265756</v>
      </c>
      <c r="I139" s="159">
        <v>-0.38920833958255513</v>
      </c>
      <c r="J139" s="159">
        <v>5.6968082461527079</v>
      </c>
      <c r="K139" s="159">
        <v>-5.0892177236175966</v>
      </c>
      <c r="L139" s="159">
        <v>2.3687485536967965</v>
      </c>
      <c r="M139" s="159">
        <v>0</v>
      </c>
      <c r="N139" s="476">
        <v>-59.497063697789791</v>
      </c>
      <c r="O139" s="78"/>
      <c r="P139" s="478">
        <v>59.497063697789791</v>
      </c>
      <c r="Q139" s="466">
        <v>858364.1379680133</v>
      </c>
      <c r="S139" s="191">
        <v>6079616.6101405537</v>
      </c>
      <c r="T139" s="485">
        <f t="shared" si="1"/>
        <v>6937980.7481085667</v>
      </c>
    </row>
    <row r="140" spans="1:20" x14ac:dyDescent="0.25">
      <c r="A140" s="64">
        <v>410</v>
      </c>
      <c r="B140" s="20" t="s">
        <v>138</v>
      </c>
      <c r="C140" s="18">
        <v>18927</v>
      </c>
      <c r="D140" s="159">
        <v>-11.215275710630507</v>
      </c>
      <c r="E140" s="159">
        <v>2.5357095297757017</v>
      </c>
      <c r="F140" s="159">
        <v>-24.708654299982832</v>
      </c>
      <c r="G140" s="159">
        <v>-16.330602117611523</v>
      </c>
      <c r="H140" s="159">
        <v>-4.2485849130389113</v>
      </c>
      <c r="I140" s="159">
        <v>-0.35047736595720336</v>
      </c>
      <c r="J140" s="159">
        <v>9.2637436460981135</v>
      </c>
      <c r="K140" s="159">
        <v>-3.7098426538856981</v>
      </c>
      <c r="L140" s="159">
        <v>2.3687485536967965</v>
      </c>
      <c r="M140" s="159">
        <v>0</v>
      </c>
      <c r="N140" s="476">
        <v>-46.395235331536071</v>
      </c>
      <c r="O140" s="78"/>
      <c r="P140" s="478">
        <v>46.395235331536071</v>
      </c>
      <c r="Q140" s="466">
        <v>878122.61911998317</v>
      </c>
      <c r="S140" s="191">
        <v>6382670.6842379784</v>
      </c>
      <c r="T140" s="485">
        <f t="shared" si="1"/>
        <v>7260793.3033579616</v>
      </c>
    </row>
    <row r="141" spans="1:20" x14ac:dyDescent="0.25">
      <c r="A141" s="64">
        <v>416</v>
      </c>
      <c r="B141" s="20" t="s">
        <v>139</v>
      </c>
      <c r="C141" s="18">
        <v>3043</v>
      </c>
      <c r="D141" s="159">
        <v>-11.181195694356347</v>
      </c>
      <c r="E141" s="159">
        <v>2.7559751471494995</v>
      </c>
      <c r="F141" s="159">
        <v>-24.633571764128828</v>
      </c>
      <c r="G141" s="159">
        <v>-20.71487926442666</v>
      </c>
      <c r="H141" s="159">
        <v>-5.9186669758909565</v>
      </c>
      <c r="I141" s="159">
        <v>-0.34941236544863585</v>
      </c>
      <c r="J141" s="159">
        <v>7.0902657126443431</v>
      </c>
      <c r="K141" s="159">
        <v>-5.8618153669685604</v>
      </c>
      <c r="L141" s="159">
        <v>2.3687485536967965</v>
      </c>
      <c r="M141" s="159">
        <v>0</v>
      </c>
      <c r="N141" s="476">
        <v>-56.444552017729343</v>
      </c>
      <c r="O141" s="78"/>
      <c r="P141" s="478">
        <v>56.444552017729343</v>
      </c>
      <c r="Q141" s="466">
        <v>171760.77178995038</v>
      </c>
      <c r="S141" s="191">
        <v>1231098.8201332637</v>
      </c>
      <c r="T141" s="485">
        <f t="shared" si="1"/>
        <v>1402859.591923214</v>
      </c>
    </row>
    <row r="142" spans="1:20" x14ac:dyDescent="0.25">
      <c r="A142" s="64">
        <v>418</v>
      </c>
      <c r="B142" s="35" t="s">
        <v>140</v>
      </c>
      <c r="C142" s="18">
        <v>23206</v>
      </c>
      <c r="D142" s="159">
        <v>-9.9437718524377043</v>
      </c>
      <c r="E142" s="159">
        <v>2.0689688196257641</v>
      </c>
      <c r="F142" s="159">
        <v>-21.907372362401816</v>
      </c>
      <c r="G142" s="159">
        <v>-13.648125554450527</v>
      </c>
      <c r="H142" s="159">
        <v>-2.9562969009458335</v>
      </c>
      <c r="I142" s="159">
        <v>-0.31074287038867826</v>
      </c>
      <c r="J142" s="159">
        <v>7.4196017201927482</v>
      </c>
      <c r="K142" s="159">
        <v>-3.2201578818222516</v>
      </c>
      <c r="L142" s="159">
        <v>2.3687485536967965</v>
      </c>
      <c r="M142" s="159">
        <v>0</v>
      </c>
      <c r="N142" s="476">
        <v>-40.129148328931507</v>
      </c>
      <c r="O142" s="78"/>
      <c r="P142" s="478">
        <v>40.129148328931507</v>
      </c>
      <c r="Q142" s="466">
        <v>931237.01612118457</v>
      </c>
      <c r="S142" s="191">
        <v>6575216.0785596184</v>
      </c>
      <c r="T142" s="485">
        <f t="shared" si="1"/>
        <v>7506453.0946808029</v>
      </c>
    </row>
    <row r="143" spans="1:20" x14ac:dyDescent="0.25">
      <c r="A143" s="64">
        <v>420</v>
      </c>
      <c r="B143" s="20" t="s">
        <v>141</v>
      </c>
      <c r="C143" s="18">
        <v>9650</v>
      </c>
      <c r="D143" s="159">
        <v>-11.354071742755876</v>
      </c>
      <c r="E143" s="159">
        <v>2.6052541253808603</v>
      </c>
      <c r="F143" s="159">
        <v>-25.014439308259039</v>
      </c>
      <c r="G143" s="159">
        <v>-22.150429415967476</v>
      </c>
      <c r="H143" s="159">
        <v>-6.9690923816323709</v>
      </c>
      <c r="I143" s="159">
        <v>-0.35481474196112112</v>
      </c>
      <c r="J143" s="159">
        <v>10.348329735549104</v>
      </c>
      <c r="K143" s="159">
        <v>-6.0498786588325695</v>
      </c>
      <c r="L143" s="159">
        <v>2.3687485536967965</v>
      </c>
      <c r="M143" s="159">
        <v>0</v>
      </c>
      <c r="N143" s="476">
        <v>-56.57039383478169</v>
      </c>
      <c r="O143" s="78"/>
      <c r="P143" s="478">
        <v>56.57039383478169</v>
      </c>
      <c r="Q143" s="466">
        <v>545904.30050564336</v>
      </c>
      <c r="S143" s="191">
        <v>4174012.6908373395</v>
      </c>
      <c r="T143" s="485">
        <f t="shared" si="1"/>
        <v>4719916.9913429832</v>
      </c>
    </row>
    <row r="144" spans="1:20" x14ac:dyDescent="0.25">
      <c r="A144" s="64">
        <v>421</v>
      </c>
      <c r="B144" s="20" t="s">
        <v>142</v>
      </c>
      <c r="C144" s="18">
        <v>737</v>
      </c>
      <c r="D144" s="159">
        <v>-13.268123806653245</v>
      </c>
      <c r="E144" s="159">
        <v>2.0660636227007192</v>
      </c>
      <c r="F144" s="159">
        <v>-29.231335261532923</v>
      </c>
      <c r="G144" s="159">
        <v>-27.675787785624049</v>
      </c>
      <c r="H144" s="159">
        <v>-8.2895628977768112</v>
      </c>
      <c r="I144" s="159">
        <v>-0.4146288689579139</v>
      </c>
      <c r="J144" s="159">
        <v>5.4138302757301178</v>
      </c>
      <c r="K144" s="159">
        <v>-10.497672473062321</v>
      </c>
      <c r="L144" s="159">
        <v>2.3687485536967965</v>
      </c>
      <c r="M144" s="159">
        <v>0</v>
      </c>
      <c r="N144" s="476">
        <v>-79.528468641479634</v>
      </c>
      <c r="O144" s="78"/>
      <c r="P144" s="478">
        <v>79.528468641479634</v>
      </c>
      <c r="Q144" s="466">
        <v>58612.481388770488</v>
      </c>
      <c r="S144" s="191">
        <v>427897.15606714255</v>
      </c>
      <c r="T144" s="485">
        <f t="shared" si="1"/>
        <v>486509.63745591306</v>
      </c>
    </row>
    <row r="145" spans="1:20" x14ac:dyDescent="0.25">
      <c r="A145" s="64">
        <v>422</v>
      </c>
      <c r="B145" s="20" t="s">
        <v>143</v>
      </c>
      <c r="C145" s="18">
        <v>11098</v>
      </c>
      <c r="D145" s="159">
        <v>-10.704391506728024</v>
      </c>
      <c r="E145" s="159">
        <v>1.9323013172854238</v>
      </c>
      <c r="F145" s="159">
        <v>-23.583112538260178</v>
      </c>
      <c r="G145" s="159">
        <v>-26.131208583664225</v>
      </c>
      <c r="H145" s="159">
        <v>-8.3321850580937191</v>
      </c>
      <c r="I145" s="159">
        <v>-0.33451223458525076</v>
      </c>
      <c r="J145" s="159">
        <v>10.749118930224972</v>
      </c>
      <c r="K145" s="159">
        <v>-4.2771679123638808</v>
      </c>
      <c r="L145" s="159">
        <v>2.3687485536967965</v>
      </c>
      <c r="M145" s="159">
        <v>0</v>
      </c>
      <c r="N145" s="476">
        <v>-58.312409032488077</v>
      </c>
      <c r="O145" s="78"/>
      <c r="P145" s="478">
        <v>58.312409032488077</v>
      </c>
      <c r="Q145" s="466">
        <v>647151.11544255272</v>
      </c>
      <c r="S145" s="191">
        <v>5236083.4604100771</v>
      </c>
      <c r="T145" s="485">
        <f t="shared" ref="T145:T208" si="2">Q145+S145</f>
        <v>5883234.5758526297</v>
      </c>
    </row>
    <row r="146" spans="1:20" x14ac:dyDescent="0.25">
      <c r="A146" s="65">
        <v>423</v>
      </c>
      <c r="B146" s="20" t="s">
        <v>144</v>
      </c>
      <c r="C146" s="18">
        <v>19831</v>
      </c>
      <c r="D146" s="159">
        <v>-10.516141593906173</v>
      </c>
      <c r="E146" s="159">
        <v>2.3195258067326954</v>
      </c>
      <c r="F146" s="159">
        <v>-23.168374449074538</v>
      </c>
      <c r="G146" s="159">
        <v>-13.217797907692196</v>
      </c>
      <c r="H146" s="159">
        <v>-3.2307869087682248</v>
      </c>
      <c r="I146" s="159">
        <v>-0.32862942480956792</v>
      </c>
      <c r="J146" s="159">
        <v>9.0853270656477125</v>
      </c>
      <c r="K146" s="159">
        <v>-3.4386294409272029</v>
      </c>
      <c r="L146" s="159">
        <v>2.3687485536967965</v>
      </c>
      <c r="M146" s="159">
        <v>0</v>
      </c>
      <c r="N146" s="476">
        <v>-40.1267582991007</v>
      </c>
      <c r="O146" s="78"/>
      <c r="P146" s="478">
        <v>40.1267582991007</v>
      </c>
      <c r="Q146" s="466">
        <v>795753.74382946594</v>
      </c>
      <c r="S146" s="191">
        <v>5856613.2094201762</v>
      </c>
      <c r="T146" s="485">
        <f t="shared" si="2"/>
        <v>6652366.9532496426</v>
      </c>
    </row>
    <row r="147" spans="1:20" x14ac:dyDescent="0.25">
      <c r="A147" s="64">
        <v>425</v>
      </c>
      <c r="B147" s="20" t="s">
        <v>145</v>
      </c>
      <c r="C147" s="18">
        <v>10161</v>
      </c>
      <c r="D147" s="159">
        <v>-9.7770155869237012</v>
      </c>
      <c r="E147" s="159">
        <v>2.4945362695515789</v>
      </c>
      <c r="F147" s="159">
        <v>-21.539987464941277</v>
      </c>
      <c r="G147" s="159">
        <v>-12.183452535756615</v>
      </c>
      <c r="H147" s="159">
        <v>-2.3187931286273824</v>
      </c>
      <c r="I147" s="159">
        <v>-0.30553173709136566</v>
      </c>
      <c r="J147" s="159">
        <v>3.7813755833089284</v>
      </c>
      <c r="K147" s="159">
        <v>-3.7826958216011746</v>
      </c>
      <c r="L147" s="159">
        <v>2.3687485536967965</v>
      </c>
      <c r="M147" s="159">
        <v>0</v>
      </c>
      <c r="N147" s="476">
        <v>-41.262815868384209</v>
      </c>
      <c r="O147" s="78"/>
      <c r="P147" s="478">
        <v>41.262815868384209</v>
      </c>
      <c r="Q147" s="466">
        <v>419271.47203865193</v>
      </c>
      <c r="S147" s="191">
        <v>2673010.7281900765</v>
      </c>
      <c r="T147" s="485">
        <f t="shared" si="2"/>
        <v>3092282.2002287284</v>
      </c>
    </row>
    <row r="148" spans="1:20" x14ac:dyDescent="0.25">
      <c r="A148" s="64">
        <v>426</v>
      </c>
      <c r="B148" s="20" t="s">
        <v>146</v>
      </c>
      <c r="C148" s="18">
        <v>12145</v>
      </c>
      <c r="D148" s="159">
        <v>-12.280275708520605</v>
      </c>
      <c r="E148" s="159">
        <v>2.6832735721086856</v>
      </c>
      <c r="F148" s="159">
        <v>-27.054982420334461</v>
      </c>
      <c r="G148" s="159">
        <v>-19.292938685342701</v>
      </c>
      <c r="H148" s="159">
        <v>-5.1810377892112456</v>
      </c>
      <c r="I148" s="159">
        <v>-0.38375861589126892</v>
      </c>
      <c r="J148" s="159">
        <v>7.3851231518571829</v>
      </c>
      <c r="K148" s="159">
        <v>-4.4665664770019537</v>
      </c>
      <c r="L148" s="159">
        <v>2.3687485536967965</v>
      </c>
      <c r="M148" s="159">
        <v>0</v>
      </c>
      <c r="N148" s="476">
        <v>-56.222414418639573</v>
      </c>
      <c r="O148" s="78"/>
      <c r="P148" s="478">
        <v>56.222414418639573</v>
      </c>
      <c r="Q148" s="466">
        <v>682821.22311437759</v>
      </c>
      <c r="S148" s="191">
        <v>4998916.6799740847</v>
      </c>
      <c r="T148" s="485">
        <f t="shared" si="2"/>
        <v>5681737.9030884625</v>
      </c>
    </row>
    <row r="149" spans="1:20" x14ac:dyDescent="0.25">
      <c r="A149" s="64">
        <v>430</v>
      </c>
      <c r="B149" s="20" t="s">
        <v>147</v>
      </c>
      <c r="C149" s="18">
        <v>16032</v>
      </c>
      <c r="D149" s="159">
        <v>-12.559181195103189</v>
      </c>
      <c r="E149" s="159">
        <v>2.0754590004559872</v>
      </c>
      <c r="F149" s="159">
        <v>-27.669446070461714</v>
      </c>
      <c r="G149" s="159">
        <v>-22.734506785031225</v>
      </c>
      <c r="H149" s="159">
        <v>-6.4646519517063714</v>
      </c>
      <c r="I149" s="159">
        <v>-0.39247441234697467</v>
      </c>
      <c r="J149" s="159">
        <v>9.3727746831863907</v>
      </c>
      <c r="K149" s="159">
        <v>-6.4012224088159817</v>
      </c>
      <c r="L149" s="159">
        <v>2.3687485536967965</v>
      </c>
      <c r="M149" s="159">
        <v>0</v>
      </c>
      <c r="N149" s="476">
        <v>-62.404500586126282</v>
      </c>
      <c r="O149" s="481">
        <v>0</v>
      </c>
      <c r="P149" s="478">
        <v>62.404500586126282</v>
      </c>
      <c r="Q149" s="466">
        <v>1000468.9533967766</v>
      </c>
      <c r="S149" s="191">
        <v>7518238.8595795613</v>
      </c>
      <c r="T149" s="485">
        <f t="shared" si="2"/>
        <v>8518707.812976338</v>
      </c>
    </row>
    <row r="150" spans="1:20" x14ac:dyDescent="0.25">
      <c r="A150" s="64">
        <v>433</v>
      </c>
      <c r="B150" s="20" t="s">
        <v>148</v>
      </c>
      <c r="C150" s="18">
        <v>7861</v>
      </c>
      <c r="D150" s="159">
        <v>-12.736325765515174</v>
      </c>
      <c r="E150" s="159">
        <v>2.4444612339113529</v>
      </c>
      <c r="F150" s="159">
        <v>-28.059717702150614</v>
      </c>
      <c r="G150" s="159">
        <v>-20.439832517796798</v>
      </c>
      <c r="H150" s="159">
        <v>-5.484838497815077</v>
      </c>
      <c r="I150" s="159">
        <v>-0.39801018017234918</v>
      </c>
      <c r="J150" s="159">
        <v>8.6221316435689666</v>
      </c>
      <c r="K150" s="159">
        <v>-5.2165131988031179</v>
      </c>
      <c r="L150" s="159">
        <v>2.3687485536967965</v>
      </c>
      <c r="M150" s="159">
        <v>0</v>
      </c>
      <c r="N150" s="476">
        <v>-58.899896431076016</v>
      </c>
      <c r="O150" s="78"/>
      <c r="P150" s="478">
        <v>58.899896431076016</v>
      </c>
      <c r="Q150" s="466">
        <v>463012.08584468858</v>
      </c>
      <c r="S150" s="191">
        <v>3367845.1403719387</v>
      </c>
      <c r="T150" s="485">
        <f t="shared" si="2"/>
        <v>3830857.2262166273</v>
      </c>
    </row>
    <row r="151" spans="1:20" x14ac:dyDescent="0.25">
      <c r="A151" s="64">
        <v>434</v>
      </c>
      <c r="B151" s="20" t="s">
        <v>149</v>
      </c>
      <c r="C151" s="18">
        <v>14891</v>
      </c>
      <c r="D151" s="159">
        <v>-12.290455616299543</v>
      </c>
      <c r="E151" s="159">
        <v>1.9517151568099207</v>
      </c>
      <c r="F151" s="159">
        <v>-27.077410029659926</v>
      </c>
      <c r="G151" s="159">
        <v>-18.937138228418675</v>
      </c>
      <c r="H151" s="159">
        <v>-5.1018101173384434</v>
      </c>
      <c r="I151" s="159">
        <v>-0.38407673800936071</v>
      </c>
      <c r="J151" s="159">
        <v>8.0431759826900091</v>
      </c>
      <c r="K151" s="159">
        <v>-3.7074021337491097</v>
      </c>
      <c r="L151" s="159">
        <v>2.3687485536967965</v>
      </c>
      <c r="M151" s="159">
        <v>0</v>
      </c>
      <c r="N151" s="476">
        <v>-55.134653170278334</v>
      </c>
      <c r="O151" s="78"/>
      <c r="P151" s="478">
        <v>55.134653170278334</v>
      </c>
      <c r="Q151" s="466">
        <v>821010.12035861472</v>
      </c>
      <c r="S151" s="191">
        <v>6071673.1641615061</v>
      </c>
      <c r="T151" s="485">
        <f t="shared" si="2"/>
        <v>6892683.2845201213</v>
      </c>
    </row>
    <row r="152" spans="1:20" x14ac:dyDescent="0.25">
      <c r="A152" s="64">
        <v>435</v>
      </c>
      <c r="B152" s="20" t="s">
        <v>150</v>
      </c>
      <c r="C152" s="18">
        <v>707</v>
      </c>
      <c r="D152" s="159">
        <v>-11.007443598957414</v>
      </c>
      <c r="E152" s="159">
        <v>3.2151131396909087</v>
      </c>
      <c r="F152" s="159">
        <v>-24.250774178953051</v>
      </c>
      <c r="G152" s="159">
        <v>-25.54496184536514</v>
      </c>
      <c r="H152" s="159">
        <v>-8.7866017169403854</v>
      </c>
      <c r="I152" s="159">
        <v>-0.34398261246741918</v>
      </c>
      <c r="J152" s="159">
        <v>4.2141824929707266</v>
      </c>
      <c r="K152" s="159">
        <v>-7.9595044894093085</v>
      </c>
      <c r="L152" s="159">
        <v>2.3687485536967965</v>
      </c>
      <c r="M152" s="159">
        <v>0</v>
      </c>
      <c r="N152" s="476">
        <v>-68.09522425573428</v>
      </c>
      <c r="O152" s="78"/>
      <c r="P152" s="478">
        <v>68.09522425573428</v>
      </c>
      <c r="Q152" s="466">
        <v>48143.323548804139</v>
      </c>
      <c r="S152" s="191">
        <v>379032.89108701947</v>
      </c>
      <c r="T152" s="485">
        <f t="shared" si="2"/>
        <v>427176.21463582362</v>
      </c>
    </row>
    <row r="153" spans="1:20" x14ac:dyDescent="0.25">
      <c r="A153" s="64">
        <v>436</v>
      </c>
      <c r="B153" s="20" t="s">
        <v>151</v>
      </c>
      <c r="C153" s="18">
        <v>2052</v>
      </c>
      <c r="D153" s="159">
        <v>-10.885089703431548</v>
      </c>
      <c r="E153" s="159">
        <v>2.3226149115433139</v>
      </c>
      <c r="F153" s="159">
        <v>-23.981213252872628</v>
      </c>
      <c r="G153" s="159">
        <v>-16.881695060854462</v>
      </c>
      <c r="H153" s="159">
        <v>-4.330378244928375</v>
      </c>
      <c r="I153" s="159">
        <v>-0.34015905323223589</v>
      </c>
      <c r="J153" s="159">
        <v>5.9033737942563338</v>
      </c>
      <c r="K153" s="159">
        <v>-6.728617761811841</v>
      </c>
      <c r="L153" s="159">
        <v>2.3687485536967965</v>
      </c>
      <c r="M153" s="159">
        <v>0</v>
      </c>
      <c r="N153" s="476">
        <v>-52.552415817634646</v>
      </c>
      <c r="O153" s="78"/>
      <c r="P153" s="478">
        <v>52.552415817634646</v>
      </c>
      <c r="Q153" s="466">
        <v>107837.55725778629</v>
      </c>
      <c r="S153" s="191">
        <v>758592.45392007858</v>
      </c>
      <c r="T153" s="485">
        <f t="shared" si="2"/>
        <v>866430.01117786486</v>
      </c>
    </row>
    <row r="154" spans="1:20" x14ac:dyDescent="0.25">
      <c r="A154" s="64">
        <v>440</v>
      </c>
      <c r="B154" s="20" t="s">
        <v>152</v>
      </c>
      <c r="C154" s="18">
        <v>5340</v>
      </c>
      <c r="D154" s="159">
        <v>-11.490722212686137</v>
      </c>
      <c r="E154" s="159">
        <v>2.3450325595332697</v>
      </c>
      <c r="F154" s="159">
        <v>-25.315497374824147</v>
      </c>
      <c r="G154" s="159">
        <v>-15.034705474975112</v>
      </c>
      <c r="H154" s="159">
        <v>-2.545252236802424</v>
      </c>
      <c r="I154" s="159">
        <v>-0.35908506914644178</v>
      </c>
      <c r="J154" s="159">
        <v>5.2523066217527301</v>
      </c>
      <c r="K154" s="159">
        <v>-2.0321585057619758</v>
      </c>
      <c r="L154" s="159">
        <v>2.3687485536967965</v>
      </c>
      <c r="M154" s="159">
        <v>0</v>
      </c>
      <c r="N154" s="476">
        <v>-46.811333139213453</v>
      </c>
      <c r="O154" s="78"/>
      <c r="P154" s="478">
        <v>46.811333139213453</v>
      </c>
      <c r="Q154" s="466">
        <v>249972.51896339984</v>
      </c>
      <c r="S154" s="191">
        <v>1799506.0846755845</v>
      </c>
      <c r="T154" s="485">
        <f t="shared" si="2"/>
        <v>2049478.6036389843</v>
      </c>
    </row>
    <row r="155" spans="1:20" x14ac:dyDescent="0.25">
      <c r="A155" s="64">
        <v>441</v>
      </c>
      <c r="B155" s="20" t="s">
        <v>153</v>
      </c>
      <c r="C155" s="18">
        <v>4662</v>
      </c>
      <c r="D155" s="159">
        <v>-12.503665537364888</v>
      </c>
      <c r="E155" s="159">
        <v>2.3969937187618804</v>
      </c>
      <c r="F155" s="159">
        <v>-27.547138137007018</v>
      </c>
      <c r="G155" s="159">
        <v>-23.598321587957845</v>
      </c>
      <c r="H155" s="159">
        <v>-7.3960820317650064</v>
      </c>
      <c r="I155" s="159">
        <v>-0.39073954804265276</v>
      </c>
      <c r="J155" s="159">
        <v>8.8336542246473542</v>
      </c>
      <c r="K155" s="159">
        <v>-7.0600702261747426</v>
      </c>
      <c r="L155" s="159">
        <v>2.3687485536967965</v>
      </c>
      <c r="M155" s="159">
        <v>0</v>
      </c>
      <c r="N155" s="476">
        <v>-64.896620571206114</v>
      </c>
      <c r="O155" s="78"/>
      <c r="P155" s="478">
        <v>64.896620571206114</v>
      </c>
      <c r="Q155" s="466">
        <v>302548.04510296287</v>
      </c>
      <c r="S155" s="191">
        <v>2180888.8476892253</v>
      </c>
      <c r="T155" s="485">
        <f t="shared" si="2"/>
        <v>2483436.8927921881</v>
      </c>
    </row>
    <row r="156" spans="1:20" x14ac:dyDescent="0.25">
      <c r="A156" s="64">
        <v>444</v>
      </c>
      <c r="B156" s="20" t="s">
        <v>154</v>
      </c>
      <c r="C156" s="18">
        <v>46296</v>
      </c>
      <c r="D156" s="159">
        <v>-11.289703040675194</v>
      </c>
      <c r="E156" s="159">
        <v>1.9689992764687765</v>
      </c>
      <c r="F156" s="159">
        <v>-24.872627011487534</v>
      </c>
      <c r="G156" s="159">
        <v>-16.466470298874313</v>
      </c>
      <c r="H156" s="159">
        <v>-4.0073980020072577</v>
      </c>
      <c r="I156" s="159">
        <v>-0.35280322002109982</v>
      </c>
      <c r="J156" s="159">
        <v>7.6007760620396736</v>
      </c>
      <c r="K156" s="159">
        <v>-3.3724972253529053</v>
      </c>
      <c r="L156" s="159">
        <v>2.3687485536967965</v>
      </c>
      <c r="M156" s="159">
        <v>-8.6781689814896101E-3</v>
      </c>
      <c r="N156" s="476">
        <v>-48.431653075194554</v>
      </c>
      <c r="O156" s="78"/>
      <c r="P156" s="478">
        <v>48.431653075194554</v>
      </c>
      <c r="Q156" s="466">
        <v>2242191.8107692068</v>
      </c>
      <c r="S156" s="191">
        <v>16424110.558329007</v>
      </c>
      <c r="T156" s="485">
        <f t="shared" si="2"/>
        <v>18666302.369098213</v>
      </c>
    </row>
    <row r="157" spans="1:20" x14ac:dyDescent="0.25">
      <c r="A157" s="64">
        <v>445</v>
      </c>
      <c r="B157" s="20" t="s">
        <v>155</v>
      </c>
      <c r="C157" s="18">
        <v>15217</v>
      </c>
      <c r="D157" s="159">
        <v>-10.975421839855365</v>
      </c>
      <c r="E157" s="159">
        <v>2.2996674211358488</v>
      </c>
      <c r="F157" s="159">
        <v>-24.180226240931351</v>
      </c>
      <c r="G157" s="159">
        <v>-16.051713942836827</v>
      </c>
      <c r="H157" s="159">
        <v>-4.2894786978863975</v>
      </c>
      <c r="I157" s="159">
        <v>-0.34298193249548015</v>
      </c>
      <c r="J157" s="159">
        <v>9.8191225338372199</v>
      </c>
      <c r="K157" s="159">
        <v>-3.0903982358096584</v>
      </c>
      <c r="L157" s="159">
        <v>2.3687485536967965</v>
      </c>
      <c r="M157" s="159">
        <v>0</v>
      </c>
      <c r="N157" s="476">
        <v>-44.442682381145211</v>
      </c>
      <c r="O157" s="78"/>
      <c r="P157" s="478">
        <v>44.442682381145211</v>
      </c>
      <c r="Q157" s="466">
        <v>676284.29779388662</v>
      </c>
      <c r="S157" s="191">
        <v>5259826.2914310144</v>
      </c>
      <c r="T157" s="485">
        <f t="shared" si="2"/>
        <v>5936110.5892249011</v>
      </c>
    </row>
    <row r="158" spans="1:20" x14ac:dyDescent="0.25">
      <c r="A158" s="64">
        <v>475</v>
      </c>
      <c r="B158" s="20" t="s">
        <v>156</v>
      </c>
      <c r="C158" s="18">
        <v>5477</v>
      </c>
      <c r="D158" s="159">
        <v>-14.089391673741906</v>
      </c>
      <c r="E158" s="159">
        <v>3.6659160629058394</v>
      </c>
      <c r="F158" s="159">
        <v>-31.040691031212631</v>
      </c>
      <c r="G158" s="159">
        <v>-21.782118726458805</v>
      </c>
      <c r="H158" s="159">
        <v>-5.77199062269416</v>
      </c>
      <c r="I158" s="159">
        <v>-0.44029348980443456</v>
      </c>
      <c r="J158" s="159">
        <v>5.9999161910303878</v>
      </c>
      <c r="K158" s="159">
        <v>-5.4088392036876245</v>
      </c>
      <c r="L158" s="159">
        <v>2.3687485536967965</v>
      </c>
      <c r="M158" s="159">
        <v>0</v>
      </c>
      <c r="N158" s="476">
        <v>-66.498743939966545</v>
      </c>
      <c r="O158" s="78"/>
      <c r="P158" s="478">
        <v>66.498743939966545</v>
      </c>
      <c r="Q158" s="466">
        <v>364213.62055919674</v>
      </c>
      <c r="S158" s="191">
        <v>2700256.3153221733</v>
      </c>
      <c r="T158" s="485">
        <f t="shared" si="2"/>
        <v>3064469.9358813702</v>
      </c>
    </row>
    <row r="159" spans="1:20" x14ac:dyDescent="0.25">
      <c r="A159" s="64">
        <v>480</v>
      </c>
      <c r="B159" s="20" t="s">
        <v>157</v>
      </c>
      <c r="C159" s="18">
        <v>2018</v>
      </c>
      <c r="D159" s="159">
        <v>-13.416123537674665</v>
      </c>
      <c r="E159" s="159">
        <v>2.381295638067948</v>
      </c>
      <c r="F159" s="159">
        <v>-29.557397168939495</v>
      </c>
      <c r="G159" s="159">
        <v>-21.579201166236651</v>
      </c>
      <c r="H159" s="159">
        <v>-5.9496586911975093</v>
      </c>
      <c r="I159" s="159">
        <v>-0.41925386055233327</v>
      </c>
      <c r="J159" s="159">
        <v>6.3642676816597445</v>
      </c>
      <c r="K159" s="159">
        <v>-7.014708073330179</v>
      </c>
      <c r="L159" s="159">
        <v>2.3687485536967965</v>
      </c>
      <c r="M159" s="159">
        <v>0</v>
      </c>
      <c r="N159" s="476">
        <v>-66.82203062450634</v>
      </c>
      <c r="O159" s="78"/>
      <c r="P159" s="478">
        <v>66.82203062450634</v>
      </c>
      <c r="Q159" s="466">
        <v>134846.85780025378</v>
      </c>
      <c r="S159" s="191">
        <v>973717.27044014668</v>
      </c>
      <c r="T159" s="485">
        <f t="shared" si="2"/>
        <v>1108564.1282404005</v>
      </c>
    </row>
    <row r="160" spans="1:20" x14ac:dyDescent="0.25">
      <c r="A160" s="64">
        <v>481</v>
      </c>
      <c r="B160" s="20" t="s">
        <v>158</v>
      </c>
      <c r="C160" s="18">
        <v>9554</v>
      </c>
      <c r="D160" s="159">
        <v>-11.229218483823253</v>
      </c>
      <c r="E160" s="159">
        <v>2.5976358614292723</v>
      </c>
      <c r="F160" s="159">
        <v>-24.7393719721731</v>
      </c>
      <c r="G160" s="159">
        <v>-13.80885290370845</v>
      </c>
      <c r="H160" s="159">
        <v>-3.2001431910000697</v>
      </c>
      <c r="I160" s="159">
        <v>-0.35091307761947665</v>
      </c>
      <c r="J160" s="159">
        <v>9.5935551521554494</v>
      </c>
      <c r="K160" s="159">
        <v>-3.6984726456001193</v>
      </c>
      <c r="L160" s="159">
        <v>2.3687485536967965</v>
      </c>
      <c r="M160" s="159">
        <v>0</v>
      </c>
      <c r="N160" s="476">
        <v>-42.467032706642946</v>
      </c>
      <c r="O160" s="78"/>
      <c r="P160" s="478">
        <v>42.467032706642946</v>
      </c>
      <c r="Q160" s="466">
        <v>405730.03047926672</v>
      </c>
      <c r="S160" s="191">
        <v>2941972.4506668057</v>
      </c>
      <c r="T160" s="485">
        <f t="shared" si="2"/>
        <v>3347702.4811460725</v>
      </c>
    </row>
    <row r="161" spans="1:20" x14ac:dyDescent="0.25">
      <c r="A161" s="64">
        <v>483</v>
      </c>
      <c r="B161" s="20" t="s">
        <v>159</v>
      </c>
      <c r="C161" s="18">
        <v>1104</v>
      </c>
      <c r="D161" s="159">
        <v>-13.868091417101009</v>
      </c>
      <c r="E161" s="159">
        <v>2.384010338409225</v>
      </c>
      <c r="F161" s="159">
        <v>-30.55313890330066</v>
      </c>
      <c r="G161" s="159">
        <v>-24.988718182599808</v>
      </c>
      <c r="H161" s="159">
        <v>-6.7101860670648241</v>
      </c>
      <c r="I161" s="159">
        <v>-0.43337785678440655</v>
      </c>
      <c r="J161" s="159">
        <v>8.833210188034279</v>
      </c>
      <c r="K161" s="159">
        <v>-7.9478293890629903</v>
      </c>
      <c r="L161" s="159">
        <v>2.3687485536967965</v>
      </c>
      <c r="M161" s="159">
        <v>0</v>
      </c>
      <c r="N161" s="476">
        <v>-70.915372735773389</v>
      </c>
      <c r="O161" s="78"/>
      <c r="P161" s="478">
        <v>70.915372735773389</v>
      </c>
      <c r="Q161" s="466">
        <v>78290.571500293823</v>
      </c>
      <c r="S161" s="191">
        <v>556169.68808120443</v>
      </c>
      <c r="T161" s="485">
        <f t="shared" si="2"/>
        <v>634460.25958149822</v>
      </c>
    </row>
    <row r="162" spans="1:20" x14ac:dyDescent="0.25">
      <c r="A162" s="64">
        <v>484</v>
      </c>
      <c r="B162" s="20" t="s">
        <v>160</v>
      </c>
      <c r="C162" s="18">
        <v>3115</v>
      </c>
      <c r="D162" s="159">
        <v>-11.486079224989018</v>
      </c>
      <c r="E162" s="159">
        <v>2.3783479905979585</v>
      </c>
      <c r="F162" s="159">
        <v>-25.305268292553929</v>
      </c>
      <c r="G162" s="159">
        <v>-24.341346296236775</v>
      </c>
      <c r="H162" s="159">
        <v>-7.9245779783167194</v>
      </c>
      <c r="I162" s="159">
        <v>-0.35893997578090681</v>
      </c>
      <c r="J162" s="159">
        <v>9.5640745687233117</v>
      </c>
      <c r="K162" s="159">
        <v>-7.5767737141666416</v>
      </c>
      <c r="L162" s="159">
        <v>2.3687485536967965</v>
      </c>
      <c r="M162" s="159">
        <v>0</v>
      </c>
      <c r="N162" s="476">
        <v>-62.681814369025922</v>
      </c>
      <c r="O162" s="78"/>
      <c r="P162" s="478">
        <v>62.681814369025922</v>
      </c>
      <c r="Q162" s="466">
        <v>195253.85175951576</v>
      </c>
      <c r="S162" s="191">
        <v>1457658.694253295</v>
      </c>
      <c r="T162" s="485">
        <f t="shared" si="2"/>
        <v>1652912.5460128107</v>
      </c>
    </row>
    <row r="163" spans="1:20" x14ac:dyDescent="0.25">
      <c r="A163" s="64">
        <v>489</v>
      </c>
      <c r="B163" s="20" t="s">
        <v>161</v>
      </c>
      <c r="C163" s="18">
        <v>1940</v>
      </c>
      <c r="D163" s="159">
        <v>-11.593199466314845</v>
      </c>
      <c r="E163" s="159">
        <v>2.8131388528354173</v>
      </c>
      <c r="F163" s="159">
        <v>-25.541267574224889</v>
      </c>
      <c r="G163" s="159">
        <v>-26.640639822064646</v>
      </c>
      <c r="H163" s="159">
        <v>-9.3986346911742622</v>
      </c>
      <c r="I163" s="159">
        <v>-0.3622874833223389</v>
      </c>
      <c r="J163" s="159">
        <v>6.0014449446679272</v>
      </c>
      <c r="K163" s="159">
        <v>-8.0839488134119968</v>
      </c>
      <c r="L163" s="159">
        <v>2.3687485536967965</v>
      </c>
      <c r="M163" s="159">
        <v>0</v>
      </c>
      <c r="N163" s="476">
        <v>-70.436645499312846</v>
      </c>
      <c r="O163" s="78"/>
      <c r="P163" s="478">
        <v>70.436645499312846</v>
      </c>
      <c r="Q163" s="466">
        <v>136647.09226866692</v>
      </c>
      <c r="S163" s="191">
        <v>1047382.767356328</v>
      </c>
      <c r="T163" s="485">
        <f t="shared" si="2"/>
        <v>1184029.8596249949</v>
      </c>
    </row>
    <row r="164" spans="1:20" x14ac:dyDescent="0.25">
      <c r="A164" s="64">
        <v>491</v>
      </c>
      <c r="B164" s="20" t="s">
        <v>162</v>
      </c>
      <c r="C164" s="18">
        <v>53818</v>
      </c>
      <c r="D164" s="159">
        <v>-11.983216275810467</v>
      </c>
      <c r="E164" s="159">
        <v>2.2133615183176305</v>
      </c>
      <c r="F164" s="159">
        <v>-26.400523357644932</v>
      </c>
      <c r="G164" s="159">
        <v>-19.604521677854855</v>
      </c>
      <c r="H164" s="159">
        <v>-5.2101318790666822</v>
      </c>
      <c r="I164" s="159">
        <v>-0.37447550861907708</v>
      </c>
      <c r="J164" s="159">
        <v>6.9194123311048648</v>
      </c>
      <c r="K164" s="159">
        <v>-4.3229468274327782</v>
      </c>
      <c r="L164" s="159">
        <v>2.3687485536967965</v>
      </c>
      <c r="M164" s="159">
        <v>0</v>
      </c>
      <c r="N164" s="476">
        <v>-56.394293123309495</v>
      </c>
      <c r="O164" s="78"/>
      <c r="P164" s="478">
        <v>56.394293123309495</v>
      </c>
      <c r="Q164" s="466">
        <v>3035028.0673102704</v>
      </c>
      <c r="S164" s="191">
        <v>21474940.363241948</v>
      </c>
      <c r="T164" s="485">
        <f t="shared" si="2"/>
        <v>24509968.430552218</v>
      </c>
    </row>
    <row r="165" spans="1:20" x14ac:dyDescent="0.25">
      <c r="A165" s="64">
        <v>494</v>
      </c>
      <c r="B165" s="20" t="s">
        <v>163</v>
      </c>
      <c r="C165" s="18">
        <v>8980</v>
      </c>
      <c r="D165" s="159">
        <v>-11.134659346682961</v>
      </c>
      <c r="E165" s="159">
        <v>2.3210708429708857</v>
      </c>
      <c r="F165" s="159">
        <v>-24.531046373160898</v>
      </c>
      <c r="G165" s="159">
        <v>-16.719869194601337</v>
      </c>
      <c r="H165" s="159">
        <v>-4.2455372923278558</v>
      </c>
      <c r="I165" s="159">
        <v>-0.34795810458384252</v>
      </c>
      <c r="J165" s="159">
        <v>6.6407342184230345</v>
      </c>
      <c r="K165" s="159">
        <v>-4.1781305475170791</v>
      </c>
      <c r="L165" s="159">
        <v>2.3687485536967965</v>
      </c>
      <c r="M165" s="159">
        <v>0</v>
      </c>
      <c r="N165" s="476">
        <v>-49.826647243783256</v>
      </c>
      <c r="O165" s="78"/>
      <c r="P165" s="478">
        <v>49.826647243783256</v>
      </c>
      <c r="Q165" s="466">
        <v>447443.29224917362</v>
      </c>
      <c r="S165" s="191">
        <v>3113432.9632526054</v>
      </c>
      <c r="T165" s="485">
        <f t="shared" si="2"/>
        <v>3560876.2555017788</v>
      </c>
    </row>
    <row r="166" spans="1:20" x14ac:dyDescent="0.25">
      <c r="A166" s="64">
        <v>495</v>
      </c>
      <c r="B166" s="20" t="s">
        <v>164</v>
      </c>
      <c r="C166" s="18">
        <v>1584</v>
      </c>
      <c r="D166" s="159">
        <v>-10.974889515140406</v>
      </c>
      <c r="E166" s="159">
        <v>1.923903522054315</v>
      </c>
      <c r="F166" s="159">
        <v>-24.179053463043701</v>
      </c>
      <c r="G166" s="159">
        <v>-28.232467779037673</v>
      </c>
      <c r="H166" s="159">
        <v>-9.4646897870995037</v>
      </c>
      <c r="I166" s="159">
        <v>-0.34296529734813769</v>
      </c>
      <c r="J166" s="159">
        <v>8.1787470244989589</v>
      </c>
      <c r="K166" s="159">
        <v>-7.4373913512072596</v>
      </c>
      <c r="L166" s="159">
        <v>2.3687485536967965</v>
      </c>
      <c r="M166" s="159">
        <v>0</v>
      </c>
      <c r="N166" s="476">
        <v>-68.160058092626613</v>
      </c>
      <c r="O166" s="78"/>
      <c r="P166" s="478">
        <v>68.160058092626613</v>
      </c>
      <c r="Q166" s="466">
        <v>107965.53201872055</v>
      </c>
      <c r="S166" s="191">
        <v>843634.09470613289</v>
      </c>
      <c r="T166" s="485">
        <f t="shared" si="2"/>
        <v>951599.62672485341</v>
      </c>
    </row>
    <row r="167" spans="1:20" x14ac:dyDescent="0.25">
      <c r="A167" s="64">
        <v>498</v>
      </c>
      <c r="B167" s="20" t="s">
        <v>165</v>
      </c>
      <c r="C167" s="18">
        <v>2299</v>
      </c>
      <c r="D167" s="159">
        <v>-15.076250569233805</v>
      </c>
      <c r="E167" s="159">
        <v>2.2143569830943841</v>
      </c>
      <c r="F167" s="159">
        <v>-33.214864535343224</v>
      </c>
      <c r="G167" s="159">
        <v>-19.386573495291252</v>
      </c>
      <c r="H167" s="159">
        <v>-5.0916780161116408</v>
      </c>
      <c r="I167" s="159">
        <v>-0.4711328302885564</v>
      </c>
      <c r="J167" s="159">
        <v>5.1941815908667088</v>
      </c>
      <c r="K167" s="159">
        <v>-5.9018456530022227</v>
      </c>
      <c r="L167" s="159">
        <v>2.3687485536967965</v>
      </c>
      <c r="M167" s="159">
        <v>0</v>
      </c>
      <c r="N167" s="476">
        <v>-69.365057971612828</v>
      </c>
      <c r="O167" s="78"/>
      <c r="P167" s="478">
        <v>69.365057971612828</v>
      </c>
      <c r="Q167" s="466">
        <v>159470.26827673789</v>
      </c>
      <c r="S167" s="191">
        <v>1077392.1484501415</v>
      </c>
      <c r="T167" s="485">
        <f t="shared" si="2"/>
        <v>1236862.4167268793</v>
      </c>
    </row>
    <row r="168" spans="1:20" x14ac:dyDescent="0.25">
      <c r="A168" s="64">
        <v>499</v>
      </c>
      <c r="B168" s="20" t="s">
        <v>166</v>
      </c>
      <c r="C168" s="18">
        <v>19444</v>
      </c>
      <c r="D168" s="159">
        <v>-11.845174573644046</v>
      </c>
      <c r="E168" s="159">
        <v>2.6688474869832954</v>
      </c>
      <c r="F168" s="159">
        <v>-26.096400232559539</v>
      </c>
      <c r="G168" s="159">
        <v>-15.330392973580269</v>
      </c>
      <c r="H168" s="159">
        <v>-3.7197023587136844</v>
      </c>
      <c r="I168" s="159">
        <v>-0.37016170542637644</v>
      </c>
      <c r="J168" s="159">
        <v>5.843481920319439</v>
      </c>
      <c r="K168" s="159">
        <v>-3.5136067115397518</v>
      </c>
      <c r="L168" s="159">
        <v>2.3687485536967965</v>
      </c>
      <c r="M168" s="159">
        <v>0</v>
      </c>
      <c r="N168" s="476">
        <v>-49.994360594464126</v>
      </c>
      <c r="O168" s="78"/>
      <c r="P168" s="478">
        <v>49.994360594464126</v>
      </c>
      <c r="Q168" s="466">
        <v>972090.3473987605</v>
      </c>
      <c r="S168" s="191">
        <v>6817835.1761988057</v>
      </c>
      <c r="T168" s="485">
        <f t="shared" si="2"/>
        <v>7789925.5235975664</v>
      </c>
    </row>
    <row r="169" spans="1:20" x14ac:dyDescent="0.25">
      <c r="A169" s="64">
        <v>500</v>
      </c>
      <c r="B169" s="20" t="s">
        <v>167</v>
      </c>
      <c r="C169" s="18">
        <v>10170</v>
      </c>
      <c r="D169" s="159">
        <v>-10.283712414796748</v>
      </c>
      <c r="E169" s="159">
        <v>2.2192309769868053</v>
      </c>
      <c r="F169" s="159">
        <v>-22.656303913849086</v>
      </c>
      <c r="G169" s="159">
        <v>-12.640750271783107</v>
      </c>
      <c r="H169" s="159">
        <v>-2.9408908218259691</v>
      </c>
      <c r="I169" s="159">
        <v>-0.32136601296239836</v>
      </c>
      <c r="J169" s="159">
        <v>9.7173219980435181</v>
      </c>
      <c r="K169" s="159">
        <v>-2.7692759920206416</v>
      </c>
      <c r="L169" s="159">
        <v>2.3687485536967965</v>
      </c>
      <c r="M169" s="159">
        <v>0</v>
      </c>
      <c r="N169" s="476">
        <v>-37.306997898510829</v>
      </c>
      <c r="O169" s="78"/>
      <c r="P169" s="478">
        <v>37.306997898510829</v>
      </c>
      <c r="Q169" s="466">
        <v>379412.16862785514</v>
      </c>
      <c r="S169" s="191">
        <v>2381354.1150888926</v>
      </c>
      <c r="T169" s="485">
        <f t="shared" si="2"/>
        <v>2760766.2837167475</v>
      </c>
    </row>
    <row r="170" spans="1:20" x14ac:dyDescent="0.25">
      <c r="A170" s="64">
        <v>503</v>
      </c>
      <c r="B170" s="20" t="s">
        <v>168</v>
      </c>
      <c r="C170" s="18">
        <v>7766</v>
      </c>
      <c r="D170" s="159">
        <v>-12.9540978638016</v>
      </c>
      <c r="E170" s="159">
        <v>2.3242559461591488</v>
      </c>
      <c r="F170" s="159">
        <v>-28.539496856187903</v>
      </c>
      <c r="G170" s="159">
        <v>-19.84094581186384</v>
      </c>
      <c r="H170" s="159">
        <v>-5.3938418171148594</v>
      </c>
      <c r="I170" s="159">
        <v>-0.4048155582438</v>
      </c>
      <c r="J170" s="159">
        <v>8.7486068292675583</v>
      </c>
      <c r="K170" s="159">
        <v>-5.6060651594960342</v>
      </c>
      <c r="L170" s="159">
        <v>2.3687485536967965</v>
      </c>
      <c r="M170" s="159">
        <v>0</v>
      </c>
      <c r="N170" s="476">
        <v>-59.29765173758453</v>
      </c>
      <c r="O170" s="78"/>
      <c r="P170" s="478">
        <v>59.29765173758453</v>
      </c>
      <c r="Q170" s="466">
        <v>460505.56339408149</v>
      </c>
      <c r="S170" s="191">
        <v>3359179.9009634033</v>
      </c>
      <c r="T170" s="485">
        <f t="shared" si="2"/>
        <v>3819685.4643574846</v>
      </c>
    </row>
    <row r="171" spans="1:20" x14ac:dyDescent="0.25">
      <c r="A171" s="64">
        <v>504</v>
      </c>
      <c r="B171" s="20" t="s">
        <v>169</v>
      </c>
      <c r="C171" s="18">
        <v>1922</v>
      </c>
      <c r="D171" s="159">
        <v>-13.543016919980708</v>
      </c>
      <c r="E171" s="159">
        <v>2.5686828941140916</v>
      </c>
      <c r="F171" s="159">
        <v>-29.836959151832495</v>
      </c>
      <c r="G171" s="159">
        <v>-22.888045134767641</v>
      </c>
      <c r="H171" s="159">
        <v>-6.2524762778426215</v>
      </c>
      <c r="I171" s="159">
        <v>-0.42321927874939713</v>
      </c>
      <c r="J171" s="159">
        <v>10.015292750403022</v>
      </c>
      <c r="K171" s="159">
        <v>-7.2916668295263642</v>
      </c>
      <c r="L171" s="159">
        <v>2.368748553696796</v>
      </c>
      <c r="M171" s="159">
        <v>0</v>
      </c>
      <c r="N171" s="476">
        <v>-65.282659394485322</v>
      </c>
      <c r="O171" s="78"/>
      <c r="P171" s="478">
        <v>65.282659394485322</v>
      </c>
      <c r="Q171" s="466">
        <v>125473.27135620078</v>
      </c>
      <c r="S171" s="191">
        <v>927325.93915226683</v>
      </c>
      <c r="T171" s="485">
        <f t="shared" si="2"/>
        <v>1052799.2105084676</v>
      </c>
    </row>
    <row r="172" spans="1:20" x14ac:dyDescent="0.25">
      <c r="A172" s="64">
        <v>505</v>
      </c>
      <c r="B172" s="20" t="s">
        <v>170</v>
      </c>
      <c r="C172" s="18">
        <v>20686</v>
      </c>
      <c r="D172" s="159">
        <v>-11.823207776361553</v>
      </c>
      <c r="E172" s="159">
        <v>2.8541921376655401</v>
      </c>
      <c r="F172" s="159">
        <v>-26.04800463229655</v>
      </c>
      <c r="G172" s="159">
        <v>-15.181492565036661</v>
      </c>
      <c r="H172" s="159">
        <v>-3.4902788307993218</v>
      </c>
      <c r="I172" s="159">
        <v>-0.36947524301129853</v>
      </c>
      <c r="J172" s="159">
        <v>6.6491543245126774</v>
      </c>
      <c r="K172" s="159">
        <v>-3.3837694745933957</v>
      </c>
      <c r="L172" s="159">
        <v>2.3687485536967965</v>
      </c>
      <c r="M172" s="159">
        <v>0</v>
      </c>
      <c r="N172" s="476">
        <v>-48.424133506223761</v>
      </c>
      <c r="O172" s="78"/>
      <c r="P172" s="478">
        <v>48.424133506223761</v>
      </c>
      <c r="Q172" s="466">
        <v>1001701.6257097448</v>
      </c>
      <c r="S172" s="191">
        <v>7026541.7233164413</v>
      </c>
      <c r="T172" s="485">
        <f t="shared" si="2"/>
        <v>8028243.3490261864</v>
      </c>
    </row>
    <row r="173" spans="1:20" x14ac:dyDescent="0.25">
      <c r="A173" s="64">
        <v>507</v>
      </c>
      <c r="B173" s="20" t="s">
        <v>171</v>
      </c>
      <c r="C173" s="18">
        <v>5924</v>
      </c>
      <c r="D173" s="159">
        <v>-11.183438088766943</v>
      </c>
      <c r="E173" s="159">
        <v>2.4553192047413996</v>
      </c>
      <c r="F173" s="159">
        <v>-24.638512039314669</v>
      </c>
      <c r="G173" s="159">
        <v>-24.030629047795841</v>
      </c>
      <c r="H173" s="159">
        <v>-7.6877405769214944</v>
      </c>
      <c r="I173" s="159">
        <v>-0.34948244027396697</v>
      </c>
      <c r="J173" s="159">
        <v>8.2838740912054334</v>
      </c>
      <c r="K173" s="159">
        <v>-7.0433260921212231</v>
      </c>
      <c r="L173" s="159">
        <v>2.3687485536967965</v>
      </c>
      <c r="M173" s="159">
        <v>0</v>
      </c>
      <c r="N173" s="476">
        <v>-61.825186435550513</v>
      </c>
      <c r="O173" s="78"/>
      <c r="P173" s="478">
        <v>61.825186435550513</v>
      </c>
      <c r="Q173" s="466">
        <v>366252.40444420127</v>
      </c>
      <c r="S173" s="191">
        <v>2819604.2863400602</v>
      </c>
      <c r="T173" s="485">
        <f t="shared" si="2"/>
        <v>3185856.6907842616</v>
      </c>
    </row>
    <row r="174" spans="1:20" x14ac:dyDescent="0.25">
      <c r="A174" s="64">
        <v>508</v>
      </c>
      <c r="B174" s="20" t="s">
        <v>172</v>
      </c>
      <c r="C174" s="18">
        <v>9983</v>
      </c>
      <c r="D174" s="159">
        <v>-10.445593906694857</v>
      </c>
      <c r="E174" s="159">
        <v>1.5925982921601878</v>
      </c>
      <c r="F174" s="159">
        <v>-23.012949075687107</v>
      </c>
      <c r="G174" s="159">
        <v>-22.326899313918826</v>
      </c>
      <c r="H174" s="159">
        <v>-6.8452773710150812</v>
      </c>
      <c r="I174" s="159">
        <v>-0.32642480958421427</v>
      </c>
      <c r="J174" s="159">
        <v>9.319510595359235</v>
      </c>
      <c r="K174" s="159">
        <v>-3.9037709885378322</v>
      </c>
      <c r="L174" s="159">
        <v>2.3687485536967965</v>
      </c>
      <c r="M174" s="159">
        <v>0</v>
      </c>
      <c r="N174" s="476">
        <v>-53.580058024221692</v>
      </c>
      <c r="O174" s="78"/>
      <c r="P174" s="478">
        <v>53.580058024221692</v>
      </c>
      <c r="Q174" s="466">
        <v>534889.71925580513</v>
      </c>
      <c r="S174" s="191">
        <v>4123191.0794893089</v>
      </c>
      <c r="T174" s="485">
        <f t="shared" si="2"/>
        <v>4658080.7987451144</v>
      </c>
    </row>
    <row r="175" spans="1:20" x14ac:dyDescent="0.25">
      <c r="A175" s="64">
        <v>529</v>
      </c>
      <c r="B175" s="20" t="s">
        <v>173</v>
      </c>
      <c r="C175" s="18">
        <v>19245</v>
      </c>
      <c r="D175" s="159">
        <v>-10.191151209437738</v>
      </c>
      <c r="E175" s="159">
        <v>1.8830266880152757</v>
      </c>
      <c r="F175" s="159">
        <v>-22.452380008292515</v>
      </c>
      <c r="G175" s="159">
        <v>-14.450238647182893</v>
      </c>
      <c r="H175" s="159">
        <v>-3.6073205890396647</v>
      </c>
      <c r="I175" s="159">
        <v>-0.31847347529492931</v>
      </c>
      <c r="J175" s="159">
        <v>7.0436087178601223</v>
      </c>
      <c r="K175" s="159">
        <v>-2.9386434064773943</v>
      </c>
      <c r="L175" s="159">
        <v>2.3687485536967965</v>
      </c>
      <c r="M175" s="159">
        <v>-0.83180408512360215</v>
      </c>
      <c r="N175" s="476">
        <v>-43.494627461276544</v>
      </c>
      <c r="O175" s="78"/>
      <c r="P175" s="478">
        <v>43.494627461276544</v>
      </c>
      <c r="Q175" s="466">
        <v>837054.10549226706</v>
      </c>
      <c r="S175" s="191">
        <v>5255676.6929465989</v>
      </c>
      <c r="T175" s="485">
        <f t="shared" si="2"/>
        <v>6092730.7984388657</v>
      </c>
    </row>
    <row r="176" spans="1:20" x14ac:dyDescent="0.25">
      <c r="A176" s="64">
        <v>531</v>
      </c>
      <c r="B176" s="20" t="s">
        <v>174</v>
      </c>
      <c r="C176" s="18">
        <v>5437</v>
      </c>
      <c r="D176" s="159">
        <v>-11.477700550808606</v>
      </c>
      <c r="E176" s="159">
        <v>2.159968934583897</v>
      </c>
      <c r="F176" s="159">
        <v>-25.28680902600021</v>
      </c>
      <c r="G176" s="159">
        <v>-20.224195186084266</v>
      </c>
      <c r="H176" s="159">
        <v>-5.8396557977945838</v>
      </c>
      <c r="I176" s="159">
        <v>-0.35867814221276895</v>
      </c>
      <c r="J176" s="159">
        <v>7.673120128814011</v>
      </c>
      <c r="K176" s="159">
        <v>-3.3631730069770511</v>
      </c>
      <c r="L176" s="159">
        <v>2.3687485536967965</v>
      </c>
      <c r="M176" s="159">
        <v>0</v>
      </c>
      <c r="N176" s="476">
        <v>-54.348374092782777</v>
      </c>
      <c r="O176" s="78"/>
      <c r="P176" s="478">
        <v>54.348374092782777</v>
      </c>
      <c r="Q176" s="466">
        <v>295492.10994245997</v>
      </c>
      <c r="S176" s="191">
        <v>2144304.0061832857</v>
      </c>
      <c r="T176" s="485">
        <f t="shared" si="2"/>
        <v>2439796.1161257457</v>
      </c>
    </row>
    <row r="177" spans="1:20" x14ac:dyDescent="0.25">
      <c r="A177" s="64">
        <v>535</v>
      </c>
      <c r="B177" s="20" t="s">
        <v>175</v>
      </c>
      <c r="C177" s="18">
        <v>10737</v>
      </c>
      <c r="D177" s="159">
        <v>-12.646802664152219</v>
      </c>
      <c r="E177" s="159">
        <v>2.3507434617823644</v>
      </c>
      <c r="F177" s="159">
        <v>-27.862487119460354</v>
      </c>
      <c r="G177" s="159">
        <v>-20.994881616241575</v>
      </c>
      <c r="H177" s="159">
        <v>-5.758767699300309</v>
      </c>
      <c r="I177" s="159">
        <v>-0.39521258325475683</v>
      </c>
      <c r="J177" s="159">
        <v>7.8603229495560969</v>
      </c>
      <c r="K177" s="159">
        <v>-5.9643472762904661</v>
      </c>
      <c r="L177" s="159">
        <v>2.3687485536967965</v>
      </c>
      <c r="M177" s="159">
        <v>0</v>
      </c>
      <c r="N177" s="476">
        <v>-61.042683993664426</v>
      </c>
      <c r="O177" s="78"/>
      <c r="P177" s="478">
        <v>61.042683993664426</v>
      </c>
      <c r="Q177" s="466">
        <v>655415.29803997499</v>
      </c>
      <c r="S177" s="191">
        <v>4725827.568017642</v>
      </c>
      <c r="T177" s="485">
        <f t="shared" si="2"/>
        <v>5381242.8660576167</v>
      </c>
    </row>
    <row r="178" spans="1:20" x14ac:dyDescent="0.25">
      <c r="A178" s="64">
        <v>536</v>
      </c>
      <c r="B178" s="20" t="s">
        <v>176</v>
      </c>
      <c r="C178" s="18">
        <v>33527</v>
      </c>
      <c r="D178" s="159">
        <v>-10.395568966924497</v>
      </c>
      <c r="E178" s="159">
        <v>2.0585439698307888</v>
      </c>
      <c r="F178" s="159">
        <v>-22.902737880255529</v>
      </c>
      <c r="G178" s="159">
        <v>-15.206168907607797</v>
      </c>
      <c r="H178" s="159">
        <v>-3.7598900582395181</v>
      </c>
      <c r="I178" s="159">
        <v>-0.32486153021639053</v>
      </c>
      <c r="J178" s="159">
        <v>7.6303926519329019</v>
      </c>
      <c r="K178" s="159">
        <v>-2.5635919480688507</v>
      </c>
      <c r="L178" s="159">
        <v>2.3687485536967965</v>
      </c>
      <c r="M178" s="159">
        <v>0</v>
      </c>
      <c r="N178" s="476">
        <v>-43.095134115852098</v>
      </c>
      <c r="O178" s="78"/>
      <c r="P178" s="478">
        <v>43.095134115852098</v>
      </c>
      <c r="Q178" s="466">
        <v>1444850.5615021733</v>
      </c>
      <c r="S178" s="191">
        <v>10002431.739830174</v>
      </c>
      <c r="T178" s="485">
        <f t="shared" si="2"/>
        <v>11447282.301332347</v>
      </c>
    </row>
    <row r="179" spans="1:20" x14ac:dyDescent="0.25">
      <c r="A179" s="64">
        <v>538</v>
      </c>
      <c r="B179" s="20" t="s">
        <v>177</v>
      </c>
      <c r="C179" s="18">
        <v>4733</v>
      </c>
      <c r="D179" s="159">
        <v>-13.138573430443317</v>
      </c>
      <c r="E179" s="159">
        <v>2.9104013933246868</v>
      </c>
      <c r="F179" s="159">
        <v>-28.945919588945429</v>
      </c>
      <c r="G179" s="159">
        <v>-16.460985087753269</v>
      </c>
      <c r="H179" s="159">
        <v>-4.0400967776722618</v>
      </c>
      <c r="I179" s="159">
        <v>-0.41058041970135367</v>
      </c>
      <c r="J179" s="159">
        <v>8.7284429868190454</v>
      </c>
      <c r="K179" s="159">
        <v>-4.1234164349068365</v>
      </c>
      <c r="L179" s="159">
        <v>2.3687485536967965</v>
      </c>
      <c r="M179" s="159">
        <v>0</v>
      </c>
      <c r="N179" s="476">
        <v>-53.111978805581934</v>
      </c>
      <c r="O179" s="78"/>
      <c r="P179" s="478">
        <v>53.111978805581934</v>
      </c>
      <c r="Q179" s="466">
        <v>251378.99568681928</v>
      </c>
      <c r="S179" s="191">
        <v>1832232.4056977115</v>
      </c>
      <c r="T179" s="485">
        <f t="shared" si="2"/>
        <v>2083611.4013845308</v>
      </c>
    </row>
    <row r="180" spans="1:20" x14ac:dyDescent="0.25">
      <c r="A180" s="64">
        <v>541</v>
      </c>
      <c r="B180" s="20" t="s">
        <v>178</v>
      </c>
      <c r="C180" s="18">
        <v>9784</v>
      </c>
      <c r="D180" s="159">
        <v>-12.318992563932831</v>
      </c>
      <c r="E180" s="159">
        <v>2.0205500678594635</v>
      </c>
      <c r="F180" s="159">
        <v>-27.140280492414522</v>
      </c>
      <c r="G180" s="159">
        <v>-24.596654961798095</v>
      </c>
      <c r="H180" s="159">
        <v>-8.4686179478042547</v>
      </c>
      <c r="I180" s="159">
        <v>-0.38496851762290096</v>
      </c>
      <c r="J180" s="159">
        <v>6.6118904976047519</v>
      </c>
      <c r="K180" s="159">
        <v>-5.1642152585096639</v>
      </c>
      <c r="L180" s="159">
        <v>2.3687485536967965</v>
      </c>
      <c r="M180" s="159">
        <v>0</v>
      </c>
      <c r="N180" s="476">
        <v>-67.072540622921267</v>
      </c>
      <c r="O180" s="78"/>
      <c r="P180" s="478">
        <v>67.072540622921267</v>
      </c>
      <c r="Q180" s="466">
        <v>656237.73745466163</v>
      </c>
      <c r="S180" s="191">
        <v>4971604.3242377015</v>
      </c>
      <c r="T180" s="485">
        <f t="shared" si="2"/>
        <v>5627842.0616923627</v>
      </c>
    </row>
    <row r="181" spans="1:20" x14ac:dyDescent="0.25">
      <c r="A181" s="64">
        <v>543</v>
      </c>
      <c r="B181" s="20" t="s">
        <v>179</v>
      </c>
      <c r="C181" s="18">
        <v>42665</v>
      </c>
      <c r="D181" s="159">
        <v>-10.016956130203676</v>
      </c>
      <c r="E181" s="159">
        <v>2.1262166522066668</v>
      </c>
      <c r="F181" s="159">
        <v>-22.068606474354969</v>
      </c>
      <c r="G181" s="159">
        <v>-11.891127802127791</v>
      </c>
      <c r="H181" s="159">
        <v>-2.3731426222290923</v>
      </c>
      <c r="I181" s="159">
        <v>-0.31302987906886487</v>
      </c>
      <c r="J181" s="159">
        <v>6.636272279140746</v>
      </c>
      <c r="K181" s="159">
        <v>-2.8322835533485735</v>
      </c>
      <c r="L181" s="159">
        <v>2.3687485536967965</v>
      </c>
      <c r="M181" s="159">
        <v>0</v>
      </c>
      <c r="N181" s="476">
        <v>-38.363908976288748</v>
      </c>
      <c r="O181" s="78"/>
      <c r="P181" s="478">
        <v>38.363908976288748</v>
      </c>
      <c r="Q181" s="466">
        <v>1636796.1764733593</v>
      </c>
      <c r="S181" s="191">
        <v>11493214.665809195</v>
      </c>
      <c r="T181" s="485">
        <f t="shared" si="2"/>
        <v>13130010.842282554</v>
      </c>
    </row>
    <row r="182" spans="1:20" x14ac:dyDescent="0.25">
      <c r="A182" s="64">
        <v>545</v>
      </c>
      <c r="B182" s="20" t="s">
        <v>180</v>
      </c>
      <c r="C182" s="18">
        <v>9471</v>
      </c>
      <c r="D182" s="159">
        <v>-16.642590605411442</v>
      </c>
      <c r="E182" s="159">
        <v>2.9569392588098586</v>
      </c>
      <c r="F182" s="159">
        <v>-36.665707427547083</v>
      </c>
      <c r="G182" s="159">
        <v>-24.175447665624226</v>
      </c>
      <c r="H182" s="159">
        <v>-6.0249853592961067</v>
      </c>
      <c r="I182" s="159">
        <v>-0.52008095641910757</v>
      </c>
      <c r="J182" s="159">
        <v>7.0908946137755775</v>
      </c>
      <c r="K182" s="159">
        <v>-7.0485539330872733</v>
      </c>
      <c r="L182" s="159">
        <v>2.3687485536967965</v>
      </c>
      <c r="M182" s="159">
        <v>0</v>
      </c>
      <c r="N182" s="476">
        <v>-78.660783521103014</v>
      </c>
      <c r="O182" s="78"/>
      <c r="P182" s="478">
        <v>78.660783521103014</v>
      </c>
      <c r="Q182" s="466">
        <v>744996.28072836669</v>
      </c>
      <c r="S182" s="191">
        <v>5154835.660331618</v>
      </c>
      <c r="T182" s="485">
        <f t="shared" si="2"/>
        <v>5899831.9410599843</v>
      </c>
    </row>
    <row r="183" spans="1:20" x14ac:dyDescent="0.25">
      <c r="A183" s="64">
        <v>560</v>
      </c>
      <c r="B183" s="20" t="s">
        <v>181</v>
      </c>
      <c r="C183" s="18">
        <v>16091</v>
      </c>
      <c r="D183" s="159">
        <v>-12.247437907712596</v>
      </c>
      <c r="E183" s="159">
        <v>2.3724962266684471</v>
      </c>
      <c r="F183" s="159">
        <v>-26.982636640429309</v>
      </c>
      <c r="G183" s="159">
        <v>-19.958008641267202</v>
      </c>
      <c r="H183" s="159">
        <v>-5.3002448157365247</v>
      </c>
      <c r="I183" s="159">
        <v>-0.38273243461601864</v>
      </c>
      <c r="J183" s="159">
        <v>7.828951168419036</v>
      </c>
      <c r="K183" s="159">
        <v>-5.0020067644808881</v>
      </c>
      <c r="L183" s="159">
        <v>2.3687485536967965</v>
      </c>
      <c r="M183" s="159">
        <v>0</v>
      </c>
      <c r="N183" s="476">
        <v>-57.30287125545825</v>
      </c>
      <c r="O183" s="78"/>
      <c r="P183" s="478">
        <v>57.30287125545825</v>
      </c>
      <c r="Q183" s="466">
        <v>922060.50137157866</v>
      </c>
      <c r="S183" s="191">
        <v>6599213.9712630892</v>
      </c>
      <c r="T183" s="485">
        <f t="shared" si="2"/>
        <v>7521274.4726346675</v>
      </c>
    </row>
    <row r="184" spans="1:20" x14ac:dyDescent="0.25">
      <c r="A184" s="64">
        <v>561</v>
      </c>
      <c r="B184" s="20" t="s">
        <v>182</v>
      </c>
      <c r="C184" s="18">
        <v>1364</v>
      </c>
      <c r="D184" s="159">
        <v>-13.715339133274767</v>
      </c>
      <c r="E184" s="159">
        <v>2.2121691170301219</v>
      </c>
      <c r="F184" s="159">
        <v>-30.216606527995971</v>
      </c>
      <c r="G184" s="159">
        <v>-23.415788443856393</v>
      </c>
      <c r="H184" s="159">
        <v>-6.0899328824845336</v>
      </c>
      <c r="I184" s="159">
        <v>-0.42860434791483648</v>
      </c>
      <c r="J184" s="159">
        <v>8.6970494936786515</v>
      </c>
      <c r="K184" s="159">
        <v>-9.5699398675573129</v>
      </c>
      <c r="L184" s="159">
        <v>2.3687485536967965</v>
      </c>
      <c r="M184" s="159">
        <v>0</v>
      </c>
      <c r="N184" s="476">
        <v>-70.158244038678248</v>
      </c>
      <c r="O184" s="78"/>
      <c r="P184" s="478">
        <v>70.158244038678248</v>
      </c>
      <c r="Q184" s="466">
        <v>95695.844868757136</v>
      </c>
      <c r="S184" s="191">
        <v>692154.95167476509</v>
      </c>
      <c r="T184" s="485">
        <f t="shared" si="2"/>
        <v>787850.79654352227</v>
      </c>
    </row>
    <row r="185" spans="1:20" x14ac:dyDescent="0.25">
      <c r="A185" s="64">
        <v>562</v>
      </c>
      <c r="B185" s="20" t="s">
        <v>183</v>
      </c>
      <c r="C185" s="18">
        <v>9221</v>
      </c>
      <c r="D185" s="159">
        <v>-11.950907155480335</v>
      </c>
      <c r="E185" s="159">
        <v>2.2378669770724842</v>
      </c>
      <c r="F185" s="159">
        <v>-26.329342326917615</v>
      </c>
      <c r="G185" s="159">
        <v>-22.693997025629514</v>
      </c>
      <c r="H185" s="159">
        <v>-6.4796076169965424</v>
      </c>
      <c r="I185" s="159">
        <v>-0.37346584860876048</v>
      </c>
      <c r="J185" s="159">
        <v>8.7067886045207992</v>
      </c>
      <c r="K185" s="159">
        <v>-5.5000380956547978</v>
      </c>
      <c r="L185" s="159">
        <v>2.3687485536967965</v>
      </c>
      <c r="M185" s="159">
        <v>0</v>
      </c>
      <c r="N185" s="476">
        <v>-60.013953933997492</v>
      </c>
      <c r="O185" s="78"/>
      <c r="P185" s="478">
        <v>60.013953933997492</v>
      </c>
      <c r="Q185" s="466">
        <v>553388.66922539088</v>
      </c>
      <c r="S185" s="191">
        <v>4068824.3404509085</v>
      </c>
      <c r="T185" s="485">
        <f t="shared" si="2"/>
        <v>4622213.0096762991</v>
      </c>
    </row>
    <row r="186" spans="1:20" x14ac:dyDescent="0.25">
      <c r="A186" s="64">
        <v>563</v>
      </c>
      <c r="B186" s="20" t="s">
        <v>184</v>
      </c>
      <c r="C186" s="18">
        <v>7430</v>
      </c>
      <c r="D186" s="159">
        <v>-11.870208086076245</v>
      </c>
      <c r="E186" s="159">
        <v>2.2037962255804993</v>
      </c>
      <c r="F186" s="159">
        <v>-26.151552189636725</v>
      </c>
      <c r="G186" s="159">
        <v>-20.43788188682705</v>
      </c>
      <c r="H186" s="159">
        <v>-6.1050548952614294</v>
      </c>
      <c r="I186" s="159">
        <v>-0.37094400268988265</v>
      </c>
      <c r="J186" s="159">
        <v>8.945170235495091</v>
      </c>
      <c r="K186" s="159">
        <v>-5.7817538270186297</v>
      </c>
      <c r="L186" s="159">
        <v>2.3687485536967965</v>
      </c>
      <c r="M186" s="159">
        <v>0</v>
      </c>
      <c r="N186" s="476">
        <v>-57.199679872737583</v>
      </c>
      <c r="O186" s="78"/>
      <c r="P186" s="478">
        <v>57.199679872737583</v>
      </c>
      <c r="Q186" s="466">
        <v>424993.62145444023</v>
      </c>
      <c r="S186" s="191">
        <v>3179283.7975380849</v>
      </c>
      <c r="T186" s="485">
        <f t="shared" si="2"/>
        <v>3604277.418992525</v>
      </c>
    </row>
    <row r="187" spans="1:20" x14ac:dyDescent="0.25">
      <c r="A187" s="64">
        <v>564</v>
      </c>
      <c r="B187" s="20" t="s">
        <v>185</v>
      </c>
      <c r="C187" s="18">
        <v>203567</v>
      </c>
      <c r="D187" s="159">
        <v>-11.651488545084538</v>
      </c>
      <c r="E187" s="159">
        <v>1.604441680670925</v>
      </c>
      <c r="F187" s="159">
        <v>-25.669685700889367</v>
      </c>
      <c r="G187" s="159">
        <v>-16.664529547526723</v>
      </c>
      <c r="H187" s="159">
        <v>-2.9584951323891895</v>
      </c>
      <c r="I187" s="159">
        <v>-0.36410901703389181</v>
      </c>
      <c r="J187" s="159">
        <v>4.9557892556197718</v>
      </c>
      <c r="K187" s="159">
        <v>-2.0913148085364073</v>
      </c>
      <c r="L187" s="159">
        <v>2.3687485536967965</v>
      </c>
      <c r="M187" s="159">
        <v>-0.22473382668008668</v>
      </c>
      <c r="N187" s="476">
        <v>-50.695377088152711</v>
      </c>
      <c r="O187" s="78"/>
      <c r="P187" s="478">
        <v>50.695377088152711</v>
      </c>
      <c r="Q187" s="466">
        <v>10319905.827703983</v>
      </c>
      <c r="S187" s="191">
        <v>67688582.219682738</v>
      </c>
      <c r="T187" s="485">
        <f t="shared" si="2"/>
        <v>78008488.047386721</v>
      </c>
    </row>
    <row r="188" spans="1:20" x14ac:dyDescent="0.25">
      <c r="A188" s="64">
        <v>576</v>
      </c>
      <c r="B188" s="20" t="s">
        <v>186</v>
      </c>
      <c r="C188" s="18">
        <v>2963</v>
      </c>
      <c r="D188" s="159">
        <v>-12.250473650804624</v>
      </c>
      <c r="E188" s="159">
        <v>1.9408240727431618</v>
      </c>
      <c r="F188" s="159">
        <v>-26.989324761928938</v>
      </c>
      <c r="G188" s="159">
        <v>-27.140017132286182</v>
      </c>
      <c r="H188" s="159">
        <v>-8.7710483751384611</v>
      </c>
      <c r="I188" s="159">
        <v>-0.3828273015876445</v>
      </c>
      <c r="J188" s="159">
        <v>8.1848280210613833</v>
      </c>
      <c r="K188" s="159">
        <v>-5.5510636262873927</v>
      </c>
      <c r="L188" s="159">
        <v>2.3687485536967965</v>
      </c>
      <c r="M188" s="159">
        <v>0</v>
      </c>
      <c r="N188" s="476">
        <v>-68.590354200531905</v>
      </c>
      <c r="O188" s="78"/>
      <c r="P188" s="478">
        <v>68.590354200531905</v>
      </c>
      <c r="Q188" s="466">
        <v>203233.21949617603</v>
      </c>
      <c r="S188" s="191">
        <v>1551870.0136833102</v>
      </c>
      <c r="T188" s="485">
        <f t="shared" si="2"/>
        <v>1755103.2331794864</v>
      </c>
    </row>
    <row r="189" spans="1:20" x14ac:dyDescent="0.25">
      <c r="A189" s="64">
        <v>577</v>
      </c>
      <c r="B189" s="20" t="s">
        <v>187</v>
      </c>
      <c r="C189" s="18">
        <v>10832</v>
      </c>
      <c r="D189" s="159">
        <v>-11.864366112388888</v>
      </c>
      <c r="E189" s="159">
        <v>2.466239816644427</v>
      </c>
      <c r="F189" s="159">
        <v>-26.138681591356764</v>
      </c>
      <c r="G189" s="159">
        <v>-14.851829420188615</v>
      </c>
      <c r="H189" s="159">
        <v>-3.7353861003970623</v>
      </c>
      <c r="I189" s="159">
        <v>-0.37076144101215275</v>
      </c>
      <c r="J189" s="159">
        <v>8.4521544116639227</v>
      </c>
      <c r="K189" s="159">
        <v>-3.6093365154213708</v>
      </c>
      <c r="L189" s="159">
        <v>2.3687485536967965</v>
      </c>
      <c r="M189" s="159">
        <v>0</v>
      </c>
      <c r="N189" s="476">
        <v>-47.283218398759701</v>
      </c>
      <c r="O189" s="78"/>
      <c r="P189" s="478">
        <v>47.283218398759701</v>
      </c>
      <c r="Q189" s="466">
        <v>512171.82169536507</v>
      </c>
      <c r="S189" s="191">
        <v>3673638.3576068124</v>
      </c>
      <c r="T189" s="485">
        <f t="shared" si="2"/>
        <v>4185810.1793021774</v>
      </c>
    </row>
    <row r="190" spans="1:20" x14ac:dyDescent="0.25">
      <c r="A190" s="64">
        <v>578</v>
      </c>
      <c r="B190" s="20" t="s">
        <v>188</v>
      </c>
      <c r="C190" s="18">
        <v>3336</v>
      </c>
      <c r="D190" s="159">
        <v>-11.437360954648343</v>
      </c>
      <c r="E190" s="159">
        <v>2.7658417863506353</v>
      </c>
      <c r="F190" s="159">
        <v>-25.197935853209628</v>
      </c>
      <c r="G190" s="159">
        <v>-26.377499889146446</v>
      </c>
      <c r="H190" s="159">
        <v>-8.7124200875357971</v>
      </c>
      <c r="I190" s="159">
        <v>-0.35741752983276071</v>
      </c>
      <c r="J190" s="159">
        <v>8.993810798373902</v>
      </c>
      <c r="K190" s="159">
        <v>-4.479390123677085</v>
      </c>
      <c r="L190" s="159">
        <v>2.3687485536967965</v>
      </c>
      <c r="M190" s="159">
        <v>0</v>
      </c>
      <c r="N190" s="476">
        <v>-62.433623299628728</v>
      </c>
      <c r="O190" s="78"/>
      <c r="P190" s="478">
        <v>62.433623299628728</v>
      </c>
      <c r="Q190" s="466">
        <v>208278.56732756144</v>
      </c>
      <c r="S190" s="191">
        <v>1704026.0687619573</v>
      </c>
      <c r="T190" s="485">
        <f t="shared" si="2"/>
        <v>1912304.6360895187</v>
      </c>
    </row>
    <row r="191" spans="1:20" x14ac:dyDescent="0.25">
      <c r="A191" s="64">
        <v>580</v>
      </c>
      <c r="B191" s="20" t="s">
        <v>189</v>
      </c>
      <c r="C191" s="18">
        <v>4842</v>
      </c>
      <c r="D191" s="159">
        <v>-11.42572765093187</v>
      </c>
      <c r="E191" s="159">
        <v>2.4268641492839045</v>
      </c>
      <c r="F191" s="159">
        <v>-25.172306230959276</v>
      </c>
      <c r="G191" s="159">
        <v>-24.851769518147215</v>
      </c>
      <c r="H191" s="159">
        <v>-8.4563554938958543</v>
      </c>
      <c r="I191" s="159">
        <v>-0.35705398909162095</v>
      </c>
      <c r="J191" s="159">
        <v>10.397334840631924</v>
      </c>
      <c r="K191" s="159">
        <v>-6.6264844456100409</v>
      </c>
      <c r="L191" s="159">
        <v>2.3687485536967965</v>
      </c>
      <c r="M191" s="159">
        <v>0</v>
      </c>
      <c r="N191" s="476">
        <v>-61.69674978502325</v>
      </c>
      <c r="O191" s="78"/>
      <c r="P191" s="478">
        <v>61.69674978502325</v>
      </c>
      <c r="Q191" s="466">
        <v>298735.66245908255</v>
      </c>
      <c r="S191" s="191">
        <v>2584893.773590853</v>
      </c>
      <c r="T191" s="485">
        <f t="shared" si="2"/>
        <v>2883629.4360499354</v>
      </c>
    </row>
    <row r="192" spans="1:20" x14ac:dyDescent="0.25">
      <c r="A192" s="64">
        <v>581</v>
      </c>
      <c r="B192" s="20" t="s">
        <v>190</v>
      </c>
      <c r="C192" s="18">
        <v>6469</v>
      </c>
      <c r="D192" s="159">
        <v>-12.339356448088006</v>
      </c>
      <c r="E192" s="159">
        <v>2.4938125594111655</v>
      </c>
      <c r="F192" s="159">
        <v>-27.185144674693888</v>
      </c>
      <c r="G192" s="159">
        <v>-24.421129426460979</v>
      </c>
      <c r="H192" s="159">
        <v>-7.5995596211727312</v>
      </c>
      <c r="I192" s="159">
        <v>-0.3856048890027502</v>
      </c>
      <c r="J192" s="159">
        <v>7.5929325944328321</v>
      </c>
      <c r="K192" s="159">
        <v>-4.6256718686811045</v>
      </c>
      <c r="L192" s="159">
        <v>2.3687485536967965</v>
      </c>
      <c r="M192" s="159">
        <v>0</v>
      </c>
      <c r="N192" s="476">
        <v>-64.100973220558672</v>
      </c>
      <c r="O192" s="78"/>
      <c r="P192" s="478">
        <v>64.100973220558672</v>
      </c>
      <c r="Q192" s="466">
        <v>414669.19576379406</v>
      </c>
      <c r="S192" s="191">
        <v>3039408.3527947124</v>
      </c>
      <c r="T192" s="485">
        <f t="shared" si="2"/>
        <v>3454077.5485585066</v>
      </c>
    </row>
    <row r="193" spans="1:20" x14ac:dyDescent="0.25">
      <c r="A193" s="64">
        <v>583</v>
      </c>
      <c r="B193" s="20" t="s">
        <v>191</v>
      </c>
      <c r="C193" s="18">
        <v>954</v>
      </c>
      <c r="D193" s="159">
        <v>-13.25589650397041</v>
      </c>
      <c r="E193" s="159">
        <v>2.6071131669540608</v>
      </c>
      <c r="F193" s="159">
        <v>-29.20439698530981</v>
      </c>
      <c r="G193" s="159">
        <v>-25.51385303002575</v>
      </c>
      <c r="H193" s="159">
        <v>-8.2664607876441369</v>
      </c>
      <c r="I193" s="159">
        <v>-0.41424676574907532</v>
      </c>
      <c r="J193" s="159">
        <v>8.0294235763896751</v>
      </c>
      <c r="K193" s="159">
        <v>-2.7743711267702222</v>
      </c>
      <c r="L193" s="159">
        <v>2.3687485536967965</v>
      </c>
      <c r="M193" s="159">
        <v>0</v>
      </c>
      <c r="N193" s="476">
        <v>-66.42393990242887</v>
      </c>
      <c r="O193" s="78"/>
      <c r="P193" s="478">
        <v>66.42393990242887</v>
      </c>
      <c r="Q193" s="466">
        <v>63368.438666917144</v>
      </c>
      <c r="S193" s="191">
        <v>475554.24811117531</v>
      </c>
      <c r="T193" s="485">
        <f t="shared" si="2"/>
        <v>538922.68677809241</v>
      </c>
    </row>
    <row r="194" spans="1:20" x14ac:dyDescent="0.25">
      <c r="A194" s="64">
        <v>584</v>
      </c>
      <c r="B194" s="20" t="s">
        <v>192</v>
      </c>
      <c r="C194" s="18">
        <v>2825</v>
      </c>
      <c r="D194" s="159">
        <v>-12.232909603310606</v>
      </c>
      <c r="E194" s="159">
        <v>2.550153940368646</v>
      </c>
      <c r="F194" s="159">
        <v>-26.95062896979368</v>
      </c>
      <c r="G194" s="159">
        <v>-22.128164161966694</v>
      </c>
      <c r="H194" s="159">
        <v>-6.1719619110519464</v>
      </c>
      <c r="I194" s="159">
        <v>-0.38227842510345644</v>
      </c>
      <c r="J194" s="159">
        <v>7.9186350575228088</v>
      </c>
      <c r="K194" s="159">
        <v>-8.1179084829183736</v>
      </c>
      <c r="L194" s="159">
        <v>2.3687485536967965</v>
      </c>
      <c r="M194" s="159">
        <v>0</v>
      </c>
      <c r="N194" s="476">
        <v>-63.146314002556501</v>
      </c>
      <c r="O194" s="78"/>
      <c r="P194" s="478">
        <v>63.146314002556501</v>
      </c>
      <c r="Q194" s="466">
        <v>178388.33705722212</v>
      </c>
      <c r="S194" s="191">
        <v>1332032.3098984014</v>
      </c>
      <c r="T194" s="485">
        <f t="shared" si="2"/>
        <v>1510420.6469556235</v>
      </c>
    </row>
    <row r="195" spans="1:20" x14ac:dyDescent="0.25">
      <c r="A195" s="64">
        <v>588</v>
      </c>
      <c r="B195" s="20" t="s">
        <v>193</v>
      </c>
      <c r="C195" s="18">
        <v>1713</v>
      </c>
      <c r="D195" s="159">
        <v>-12.214180121235737</v>
      </c>
      <c r="E195" s="159">
        <v>2.2445735791988493</v>
      </c>
      <c r="F195" s="159">
        <v>-26.90936557959748</v>
      </c>
      <c r="G195" s="159">
        <v>-28.998687012620714</v>
      </c>
      <c r="H195" s="159">
        <v>-9.7390134892460551</v>
      </c>
      <c r="I195" s="159">
        <v>-0.38169312878861678</v>
      </c>
      <c r="J195" s="159">
        <v>7.6990176647142672</v>
      </c>
      <c r="K195" s="159">
        <v>-10.361831146733408</v>
      </c>
      <c r="L195" s="159">
        <v>2.3687485536967965</v>
      </c>
      <c r="M195" s="159">
        <v>0</v>
      </c>
      <c r="N195" s="476">
        <v>-76.2924306806121</v>
      </c>
      <c r="O195" s="78"/>
      <c r="P195" s="478">
        <v>76.2924306806121</v>
      </c>
      <c r="Q195" s="466">
        <v>130688.93375588853</v>
      </c>
      <c r="S195" s="191">
        <v>971063.01758586837</v>
      </c>
      <c r="T195" s="485">
        <f t="shared" si="2"/>
        <v>1101751.9513417569</v>
      </c>
    </row>
    <row r="196" spans="1:20" x14ac:dyDescent="0.25">
      <c r="A196" s="64">
        <v>592</v>
      </c>
      <c r="B196" s="20" t="s">
        <v>194</v>
      </c>
      <c r="C196" s="18">
        <v>3900</v>
      </c>
      <c r="D196" s="159">
        <v>-12.501867261868759</v>
      </c>
      <c r="E196" s="159">
        <v>3.0516339770803866</v>
      </c>
      <c r="F196" s="159">
        <v>-27.543176311304606</v>
      </c>
      <c r="G196" s="159">
        <v>-20.632112224963535</v>
      </c>
      <c r="H196" s="159">
        <v>-6.0111707924320514</v>
      </c>
      <c r="I196" s="159">
        <v>-0.3906833519333987</v>
      </c>
      <c r="J196" s="159">
        <v>8.4756758914073167</v>
      </c>
      <c r="K196" s="159">
        <v>-5.2069985090460644</v>
      </c>
      <c r="L196" s="159">
        <v>2.3687485536967965</v>
      </c>
      <c r="M196" s="159">
        <v>0</v>
      </c>
      <c r="N196" s="476">
        <v>-58.389950029363916</v>
      </c>
      <c r="O196" s="78"/>
      <c r="P196" s="478">
        <v>58.389950029363916</v>
      </c>
      <c r="Q196" s="466">
        <v>227720.80511451929</v>
      </c>
      <c r="S196" s="191">
        <v>1652803.1938919052</v>
      </c>
      <c r="T196" s="485">
        <f t="shared" si="2"/>
        <v>1880523.9990064246</v>
      </c>
    </row>
    <row r="197" spans="1:20" x14ac:dyDescent="0.25">
      <c r="A197" s="64">
        <v>593</v>
      </c>
      <c r="B197" s="20" t="s">
        <v>195</v>
      </c>
      <c r="C197" s="18">
        <v>17933</v>
      </c>
      <c r="D197" s="159">
        <v>-12.243801362574992</v>
      </c>
      <c r="E197" s="159">
        <v>2.0959037879255766</v>
      </c>
      <c r="F197" s="159">
        <v>-26.974624876923027</v>
      </c>
      <c r="G197" s="159">
        <v>-22.909260205185102</v>
      </c>
      <c r="H197" s="159">
        <v>-7.1443538344302597</v>
      </c>
      <c r="I197" s="159">
        <v>-0.38261879258046849</v>
      </c>
      <c r="J197" s="159">
        <v>8.9231230531513965</v>
      </c>
      <c r="K197" s="159">
        <v>-5.0777474470484947</v>
      </c>
      <c r="L197" s="159">
        <v>2.3687485536967965</v>
      </c>
      <c r="M197" s="159">
        <v>0</v>
      </c>
      <c r="N197" s="476">
        <v>-61.344631123968576</v>
      </c>
      <c r="O197" s="78"/>
      <c r="P197" s="478">
        <v>61.344631123968576</v>
      </c>
      <c r="Q197" s="466">
        <v>1100093.2699461284</v>
      </c>
      <c r="S197" s="191">
        <v>8206798.6690423312</v>
      </c>
      <c r="T197" s="485">
        <f t="shared" si="2"/>
        <v>9306891.9389884602</v>
      </c>
    </row>
    <row r="198" spans="1:20" x14ac:dyDescent="0.25">
      <c r="A198" s="64">
        <v>595</v>
      </c>
      <c r="B198" s="20" t="s">
        <v>196</v>
      </c>
      <c r="C198" s="18">
        <v>4498</v>
      </c>
      <c r="D198" s="159">
        <v>-11.513150228795388</v>
      </c>
      <c r="E198" s="159">
        <v>2.6597956201762294</v>
      </c>
      <c r="F198" s="159">
        <v>-25.364909097814834</v>
      </c>
      <c r="G198" s="159">
        <v>-28.253951876376735</v>
      </c>
      <c r="H198" s="159">
        <v>-9.6033027327186744</v>
      </c>
      <c r="I198" s="159">
        <v>-0.35978594464985586</v>
      </c>
      <c r="J198" s="159">
        <v>7.0118468520374266</v>
      </c>
      <c r="K198" s="159">
        <v>-8.5872431291078293</v>
      </c>
      <c r="L198" s="159">
        <v>2.3687485536967965</v>
      </c>
      <c r="M198" s="159">
        <v>0</v>
      </c>
      <c r="N198" s="476">
        <v>-71.641951983552886</v>
      </c>
      <c r="O198" s="78"/>
      <c r="P198" s="478">
        <v>71.641951983552886</v>
      </c>
      <c r="Q198" s="466">
        <v>322245.50002202089</v>
      </c>
      <c r="S198" s="191">
        <v>2371793.1684321021</v>
      </c>
      <c r="T198" s="485">
        <f t="shared" si="2"/>
        <v>2694038.6684541227</v>
      </c>
    </row>
    <row r="199" spans="1:20" x14ac:dyDescent="0.25">
      <c r="A199" s="64">
        <v>598</v>
      </c>
      <c r="B199" s="20" t="s">
        <v>197</v>
      </c>
      <c r="C199" s="18">
        <v>19278</v>
      </c>
      <c r="D199" s="159">
        <v>-11.863227047813645</v>
      </c>
      <c r="E199" s="159">
        <v>1.967984045129388</v>
      </c>
      <c r="F199" s="159">
        <v>-26.136172089714435</v>
      </c>
      <c r="G199" s="159">
        <v>-19.077487165938315</v>
      </c>
      <c r="H199" s="159">
        <v>-4.5291511346132429</v>
      </c>
      <c r="I199" s="159">
        <v>-0.3707258452441764</v>
      </c>
      <c r="J199" s="159">
        <v>9.7128643161190897</v>
      </c>
      <c r="K199" s="159">
        <v>-1.9243630770973601</v>
      </c>
      <c r="L199" s="159">
        <v>2.3687485536967965</v>
      </c>
      <c r="M199" s="159">
        <v>-2.2716221453059284</v>
      </c>
      <c r="N199" s="476">
        <v>-52.123151590781823</v>
      </c>
      <c r="O199" s="78"/>
      <c r="P199" s="478">
        <v>52.123151590781823</v>
      </c>
      <c r="Q199" s="466">
        <v>1004830.116367092</v>
      </c>
      <c r="S199" s="191">
        <v>7354993.9189942963</v>
      </c>
      <c r="T199" s="485">
        <f t="shared" si="2"/>
        <v>8359824.0353613887</v>
      </c>
    </row>
    <row r="200" spans="1:20" x14ac:dyDescent="0.25">
      <c r="A200" s="64">
        <v>599</v>
      </c>
      <c r="B200" s="20" t="s">
        <v>198</v>
      </c>
      <c r="C200" s="18">
        <v>11016</v>
      </c>
      <c r="D200" s="159">
        <v>-14.016573651494589</v>
      </c>
      <c r="E200" s="159">
        <v>2.8593624289692903</v>
      </c>
      <c r="F200" s="159">
        <v>-30.880263825949015</v>
      </c>
      <c r="G200" s="159">
        <v>-19.112606880498227</v>
      </c>
      <c r="H200" s="159">
        <v>-3.6844494443100131</v>
      </c>
      <c r="I200" s="159">
        <v>-0.43801792660920591</v>
      </c>
      <c r="J200" s="159">
        <v>7.9693180671835888</v>
      </c>
      <c r="K200" s="159">
        <v>-4.7727318553280726</v>
      </c>
      <c r="L200" s="159">
        <v>2.3687485536967965</v>
      </c>
      <c r="M200" s="159">
        <v>0</v>
      </c>
      <c r="N200" s="476">
        <v>-59.707214534339457</v>
      </c>
      <c r="O200" s="78"/>
      <c r="P200" s="478">
        <v>59.707214534339457</v>
      </c>
      <c r="Q200" s="466">
        <v>657734.67531028343</v>
      </c>
      <c r="S200" s="191">
        <v>4752174.9309900133</v>
      </c>
      <c r="T200" s="485">
        <f t="shared" si="2"/>
        <v>5409909.6063002963</v>
      </c>
    </row>
    <row r="201" spans="1:20" x14ac:dyDescent="0.25">
      <c r="A201" s="64">
        <v>601</v>
      </c>
      <c r="B201" s="20" t="s">
        <v>200</v>
      </c>
      <c r="C201" s="18">
        <v>4053</v>
      </c>
      <c r="D201" s="159">
        <v>-12.800682744507551</v>
      </c>
      <c r="E201" s="159">
        <v>2.2765477915780212</v>
      </c>
      <c r="F201" s="159">
        <v>-28.201504171493198</v>
      </c>
      <c r="G201" s="159">
        <v>-26.127072794305011</v>
      </c>
      <c r="H201" s="159">
        <v>-8.0890352107372419</v>
      </c>
      <c r="I201" s="159">
        <v>-0.40002133576586096</v>
      </c>
      <c r="J201" s="159">
        <v>9.1530119776639367</v>
      </c>
      <c r="K201" s="159">
        <v>-9.5705616902016857</v>
      </c>
      <c r="L201" s="159">
        <v>2.3687485536967965</v>
      </c>
      <c r="M201" s="159">
        <v>0</v>
      </c>
      <c r="N201" s="476">
        <v>-71.390569624071787</v>
      </c>
      <c r="O201" s="78"/>
      <c r="P201" s="478">
        <v>71.390569624071787</v>
      </c>
      <c r="Q201" s="466">
        <v>289345.97868636297</v>
      </c>
      <c r="S201" s="191">
        <v>2121450.9281627075</v>
      </c>
      <c r="T201" s="485">
        <f t="shared" si="2"/>
        <v>2410796.9068490705</v>
      </c>
    </row>
    <row r="202" spans="1:20" x14ac:dyDescent="0.25">
      <c r="A202" s="64">
        <v>604</v>
      </c>
      <c r="B202" s="20" t="s">
        <v>201</v>
      </c>
      <c r="C202" s="18">
        <v>19368</v>
      </c>
      <c r="D202" s="159">
        <v>-9.5571707786737363</v>
      </c>
      <c r="E202" s="159">
        <v>1.7605783558066685</v>
      </c>
      <c r="F202" s="159">
        <v>-21.055641871765577</v>
      </c>
      <c r="G202" s="159">
        <v>-12.305368231592452</v>
      </c>
      <c r="H202" s="159">
        <v>-2.7540289847190622</v>
      </c>
      <c r="I202" s="159">
        <v>-0.29866158683355426</v>
      </c>
      <c r="J202" s="159">
        <v>8.1112385972524184</v>
      </c>
      <c r="K202" s="159">
        <v>-2.4081054012820826</v>
      </c>
      <c r="L202" s="159">
        <v>2.3687485536967965</v>
      </c>
      <c r="M202" s="159">
        <v>-0.31215152152172421</v>
      </c>
      <c r="N202" s="476">
        <v>-36.450562869632314</v>
      </c>
      <c r="O202" s="78"/>
      <c r="P202" s="478">
        <v>36.450562869632314</v>
      </c>
      <c r="Q202" s="466">
        <v>705974.50165903871</v>
      </c>
      <c r="S202" s="191">
        <v>4857473.9695898816</v>
      </c>
      <c r="T202" s="485">
        <f t="shared" si="2"/>
        <v>5563448.4712489201</v>
      </c>
    </row>
    <row r="203" spans="1:20" x14ac:dyDescent="0.25">
      <c r="A203" s="64">
        <v>607</v>
      </c>
      <c r="B203" s="20" t="s">
        <v>202</v>
      </c>
      <c r="C203" s="18">
        <v>4307</v>
      </c>
      <c r="D203" s="159">
        <v>-13.085164051843245</v>
      </c>
      <c r="E203" s="159">
        <v>2.8257633560040087</v>
      </c>
      <c r="F203" s="159">
        <v>-28.828252051717151</v>
      </c>
      <c r="G203" s="159">
        <v>-25.842661312083411</v>
      </c>
      <c r="H203" s="159">
        <v>-8.5928583904703242</v>
      </c>
      <c r="I203" s="159">
        <v>-0.40891137662010141</v>
      </c>
      <c r="J203" s="159">
        <v>6.491017343509176</v>
      </c>
      <c r="K203" s="159">
        <v>-6.173864845771476</v>
      </c>
      <c r="L203" s="159">
        <v>2.3687485536967965</v>
      </c>
      <c r="M203" s="159">
        <v>0</v>
      </c>
      <c r="N203" s="476">
        <v>-71.246182775295736</v>
      </c>
      <c r="O203" s="78"/>
      <c r="P203" s="478">
        <v>71.246182775295736</v>
      </c>
      <c r="Q203" s="466">
        <v>306857.30921319872</v>
      </c>
      <c r="S203" s="191">
        <v>2311975.4691373846</v>
      </c>
      <c r="T203" s="485">
        <f t="shared" si="2"/>
        <v>2618832.7783505833</v>
      </c>
    </row>
    <row r="204" spans="1:20" x14ac:dyDescent="0.25">
      <c r="A204" s="64">
        <v>608</v>
      </c>
      <c r="B204" s="20" t="s">
        <v>203</v>
      </c>
      <c r="C204" s="18">
        <v>2146</v>
      </c>
      <c r="D204" s="159">
        <v>-11.57030934247517</v>
      </c>
      <c r="E204" s="159">
        <v>2.8986010572091363</v>
      </c>
      <c r="F204" s="159">
        <v>-25.490837770140608</v>
      </c>
      <c r="G204" s="159">
        <v>-24.255560272918746</v>
      </c>
      <c r="H204" s="159">
        <v>-7.9869631905903784</v>
      </c>
      <c r="I204" s="159">
        <v>-0.36157216695234906</v>
      </c>
      <c r="J204" s="159">
        <v>6.8898303797437421</v>
      </c>
      <c r="K204" s="159">
        <v>-6.1318199790948329</v>
      </c>
      <c r="L204" s="159">
        <v>2.3687485536967965</v>
      </c>
      <c r="M204" s="159">
        <v>0</v>
      </c>
      <c r="N204" s="476">
        <v>-63.639882731522398</v>
      </c>
      <c r="O204" s="78"/>
      <c r="P204" s="478">
        <v>63.639882731522398</v>
      </c>
      <c r="Q204" s="466">
        <v>136571.18834184707</v>
      </c>
      <c r="S204" s="191">
        <v>1036774.4074942921</v>
      </c>
      <c r="T204" s="485">
        <f t="shared" si="2"/>
        <v>1173345.5958361393</v>
      </c>
    </row>
    <row r="205" spans="1:20" x14ac:dyDescent="0.25">
      <c r="A205" s="65">
        <v>609</v>
      </c>
      <c r="B205" s="20" t="s">
        <v>204</v>
      </c>
      <c r="C205" s="18">
        <v>84403</v>
      </c>
      <c r="D205" s="159">
        <v>-12.056188472158784</v>
      </c>
      <c r="E205" s="159">
        <v>1.8359733723479148</v>
      </c>
      <c r="F205" s="159">
        <v>-26.561290227724815</v>
      </c>
      <c r="G205" s="159">
        <v>-19.339354046833606</v>
      </c>
      <c r="H205" s="159">
        <v>-4.9271268397796124</v>
      </c>
      <c r="I205" s="159">
        <v>-0.37675588975496199</v>
      </c>
      <c r="J205" s="159">
        <v>6.8145282253395445</v>
      </c>
      <c r="K205" s="159">
        <v>-2.6165649052226283</v>
      </c>
      <c r="L205" s="159">
        <v>2.3687485536967965</v>
      </c>
      <c r="M205" s="159">
        <v>-2.7489250606160081</v>
      </c>
      <c r="N205" s="476">
        <v>-57.606955290706161</v>
      </c>
      <c r="O205" s="78"/>
      <c r="P205" s="478">
        <v>57.606955290706161</v>
      </c>
      <c r="Q205" s="466">
        <v>4862199.8474014718</v>
      </c>
      <c r="S205" s="191">
        <v>31890471.937112454</v>
      </c>
      <c r="T205" s="485">
        <f t="shared" si="2"/>
        <v>36752671.784513928</v>
      </c>
    </row>
    <row r="206" spans="1:20" x14ac:dyDescent="0.25">
      <c r="A206" s="64">
        <v>611</v>
      </c>
      <c r="B206" s="20" t="s">
        <v>205</v>
      </c>
      <c r="C206" s="18">
        <v>5068</v>
      </c>
      <c r="D206" s="159">
        <v>-11.866565303657357</v>
      </c>
      <c r="E206" s="159">
        <v>2.6500232039785843</v>
      </c>
      <c r="F206" s="159">
        <v>-26.143526684620113</v>
      </c>
      <c r="G206" s="159">
        <v>-13.921553080227351</v>
      </c>
      <c r="H206" s="159">
        <v>-2.6911201831377651</v>
      </c>
      <c r="I206" s="159">
        <v>-0.37083016573929239</v>
      </c>
      <c r="J206" s="159">
        <v>7.6642972470656625</v>
      </c>
      <c r="K206" s="159">
        <v>-3.9904747136629837</v>
      </c>
      <c r="L206" s="159">
        <v>2.3687485536967965</v>
      </c>
      <c r="M206" s="159">
        <v>0</v>
      </c>
      <c r="N206" s="476">
        <v>-46.301001126303824</v>
      </c>
      <c r="O206" s="78"/>
      <c r="P206" s="478">
        <v>46.301001126303824</v>
      </c>
      <c r="Q206" s="466">
        <v>234653.47370810778</v>
      </c>
      <c r="S206" s="191">
        <v>1691892.4434200244</v>
      </c>
      <c r="T206" s="485">
        <f t="shared" si="2"/>
        <v>1926545.9171281322</v>
      </c>
    </row>
    <row r="207" spans="1:20" x14ac:dyDescent="0.25">
      <c r="A207" s="64">
        <v>614</v>
      </c>
      <c r="B207" s="20" t="s">
        <v>206</v>
      </c>
      <c r="C207" s="18">
        <v>3237</v>
      </c>
      <c r="D207" s="159">
        <v>-12.297720575572248</v>
      </c>
      <c r="E207" s="159">
        <v>2.870671759905671</v>
      </c>
      <c r="F207" s="159">
        <v>-27.093415643057607</v>
      </c>
      <c r="G207" s="159">
        <v>-31.267739920429211</v>
      </c>
      <c r="H207" s="159">
        <v>-10.524768704094617</v>
      </c>
      <c r="I207" s="159">
        <v>-0.38430376798663274</v>
      </c>
      <c r="J207" s="159">
        <v>6.8577604171559488</v>
      </c>
      <c r="K207" s="159">
        <v>-6.5669338876546757</v>
      </c>
      <c r="L207" s="159">
        <v>2.3687485536967965</v>
      </c>
      <c r="M207" s="159">
        <v>0</v>
      </c>
      <c r="N207" s="476">
        <v>-76.037701768036584</v>
      </c>
      <c r="O207" s="78"/>
      <c r="P207" s="478">
        <v>76.037701768036584</v>
      </c>
      <c r="Q207" s="466">
        <v>246134.04062313441</v>
      </c>
      <c r="S207" s="191">
        <v>1915341.3925663293</v>
      </c>
      <c r="T207" s="485">
        <f t="shared" si="2"/>
        <v>2161475.4331894638</v>
      </c>
    </row>
    <row r="208" spans="1:20" x14ac:dyDescent="0.25">
      <c r="A208" s="64">
        <v>615</v>
      </c>
      <c r="B208" s="20" t="s">
        <v>207</v>
      </c>
      <c r="C208" s="18">
        <v>7990</v>
      </c>
      <c r="D208" s="159">
        <v>-11.969668140055258</v>
      </c>
      <c r="E208" s="159">
        <v>2.7556499893102187</v>
      </c>
      <c r="F208" s="159">
        <v>-26.370675121059239</v>
      </c>
      <c r="G208" s="159">
        <v>-24.401648806650087</v>
      </c>
      <c r="H208" s="159">
        <v>-8.2015029885412503</v>
      </c>
      <c r="I208" s="159">
        <v>-0.37405212937672683</v>
      </c>
      <c r="J208" s="159">
        <v>6.4923984679887479</v>
      </c>
      <c r="K208" s="159">
        <v>-3.9360741433611777</v>
      </c>
      <c r="L208" s="159">
        <v>2.3687485536967965</v>
      </c>
      <c r="M208" s="159">
        <v>0</v>
      </c>
      <c r="N208" s="476">
        <v>-63.636824318047978</v>
      </c>
      <c r="O208" s="78"/>
      <c r="P208" s="478">
        <v>63.636824318047978</v>
      </c>
      <c r="Q208" s="466">
        <v>508458.22630120337</v>
      </c>
      <c r="S208" s="191">
        <v>3894386.872250217</v>
      </c>
      <c r="T208" s="485">
        <f t="shared" si="2"/>
        <v>4402845.0985514205</v>
      </c>
    </row>
    <row r="209" spans="1:20" x14ac:dyDescent="0.25">
      <c r="A209" s="64">
        <v>616</v>
      </c>
      <c r="B209" s="20" t="s">
        <v>208</v>
      </c>
      <c r="C209" s="18">
        <v>1899</v>
      </c>
      <c r="D209" s="159">
        <v>-13.784417018805994</v>
      </c>
      <c r="E209" s="159">
        <v>3.1833724837409432</v>
      </c>
      <c r="F209" s="159">
        <v>-30.368793744556957</v>
      </c>
      <c r="G209" s="159">
        <v>-21.300813313306151</v>
      </c>
      <c r="H209" s="159">
        <v>-5.2056131894368525</v>
      </c>
      <c r="I209" s="159">
        <v>-0.43076303183768733</v>
      </c>
      <c r="J209" s="159">
        <v>7.6999632518094172</v>
      </c>
      <c r="K209" s="159">
        <v>-7.0950796058795316</v>
      </c>
      <c r="L209" s="159">
        <v>2.3687485536967965</v>
      </c>
      <c r="M209" s="159">
        <v>0</v>
      </c>
      <c r="N209" s="476">
        <v>-64.933395614576014</v>
      </c>
      <c r="O209" s="481">
        <v>0</v>
      </c>
      <c r="P209" s="478">
        <v>64.933395614576014</v>
      </c>
      <c r="Q209" s="466">
        <v>123308.51827207985</v>
      </c>
      <c r="S209" s="191">
        <v>902981.80401993962</v>
      </c>
      <c r="T209" s="485">
        <f t="shared" ref="T209:T272" si="3">Q209+S209</f>
        <v>1026290.3222920195</v>
      </c>
    </row>
    <row r="210" spans="1:20" x14ac:dyDescent="0.25">
      <c r="A210" s="64">
        <v>619</v>
      </c>
      <c r="B210" s="20" t="s">
        <v>209</v>
      </c>
      <c r="C210" s="18">
        <v>2896</v>
      </c>
      <c r="D210" s="159">
        <v>-12.806205933218825</v>
      </c>
      <c r="E210" s="159">
        <v>1.8282046547930983</v>
      </c>
      <c r="F210" s="159">
        <v>-28.21367244662272</v>
      </c>
      <c r="G210" s="159">
        <v>-27.682626158130223</v>
      </c>
      <c r="H210" s="159">
        <v>-8.6094929894795325</v>
      </c>
      <c r="I210" s="159">
        <v>-0.40019393541308829</v>
      </c>
      <c r="J210" s="159">
        <v>6.2085267491295326</v>
      </c>
      <c r="K210" s="159">
        <v>-9.5972713435419532</v>
      </c>
      <c r="L210" s="159">
        <v>2.3687485536967965</v>
      </c>
      <c r="M210" s="159">
        <v>0</v>
      </c>
      <c r="N210" s="476">
        <v>-76.90398284878691</v>
      </c>
      <c r="O210" s="78"/>
      <c r="P210" s="478">
        <v>76.90398284878691</v>
      </c>
      <c r="Q210" s="466">
        <v>222713.93433008689</v>
      </c>
      <c r="S210" s="191">
        <v>1627449.3609458234</v>
      </c>
      <c r="T210" s="485">
        <f t="shared" si="3"/>
        <v>1850163.2952759103</v>
      </c>
    </row>
    <row r="211" spans="1:20" x14ac:dyDescent="0.25">
      <c r="A211" s="64">
        <v>620</v>
      </c>
      <c r="B211" s="20" t="s">
        <v>210</v>
      </c>
      <c r="C211" s="18">
        <v>2597</v>
      </c>
      <c r="D211" s="159">
        <v>-11.055398409006962</v>
      </c>
      <c r="E211" s="159">
        <v>2.6384005473357091</v>
      </c>
      <c r="F211" s="159">
        <v>-24.356424619843462</v>
      </c>
      <c r="G211" s="159">
        <v>-29.932369877799371</v>
      </c>
      <c r="H211" s="159">
        <v>-10.272973150094728</v>
      </c>
      <c r="I211" s="159">
        <v>-0.34548120028146756</v>
      </c>
      <c r="J211" s="159">
        <v>6.9308798456097058</v>
      </c>
      <c r="K211" s="159">
        <v>-6.3374096988394131</v>
      </c>
      <c r="L211" s="159">
        <v>2.3687485536967965</v>
      </c>
      <c r="M211" s="159">
        <v>0</v>
      </c>
      <c r="N211" s="476">
        <v>-70.362028009223195</v>
      </c>
      <c r="O211" s="78"/>
      <c r="P211" s="478">
        <v>70.362028009223195</v>
      </c>
      <c r="Q211" s="466">
        <v>182730.18673995262</v>
      </c>
      <c r="S211" s="191">
        <v>1430757.4843228201</v>
      </c>
      <c r="T211" s="485">
        <f t="shared" si="3"/>
        <v>1613487.6710627726</v>
      </c>
    </row>
    <row r="212" spans="1:20" x14ac:dyDescent="0.25">
      <c r="A212" s="64">
        <v>623</v>
      </c>
      <c r="B212" s="20" t="s">
        <v>211</v>
      </c>
      <c r="C212" s="18">
        <v>2197</v>
      </c>
      <c r="D212" s="159">
        <v>-10.899239626647031</v>
      </c>
      <c r="E212" s="159">
        <v>1.8615453568546521</v>
      </c>
      <c r="F212" s="159">
        <v>-24.012387302456737</v>
      </c>
      <c r="G212" s="159">
        <v>-24.828260472925699</v>
      </c>
      <c r="H212" s="159">
        <v>-8.6323220897284738</v>
      </c>
      <c r="I212" s="159">
        <v>-0.34060123833271971</v>
      </c>
      <c r="J212" s="159">
        <v>5.6310634352243252</v>
      </c>
      <c r="K212" s="159">
        <v>-8.4545797325195391</v>
      </c>
      <c r="L212" s="159">
        <v>2.3687485536967965</v>
      </c>
      <c r="M212" s="159">
        <v>0</v>
      </c>
      <c r="N212" s="476">
        <v>-67.306033116834428</v>
      </c>
      <c r="O212" s="78"/>
      <c r="P212" s="478">
        <v>67.306033116834428</v>
      </c>
      <c r="Q212" s="466">
        <v>147871.35475768524</v>
      </c>
      <c r="S212" s="191">
        <v>1216597.0840066571</v>
      </c>
      <c r="T212" s="485">
        <f t="shared" si="3"/>
        <v>1364468.4387643423</v>
      </c>
    </row>
    <row r="213" spans="1:20" x14ac:dyDescent="0.25">
      <c r="A213" s="64">
        <v>624</v>
      </c>
      <c r="B213" s="20" t="s">
        <v>212</v>
      </c>
      <c r="C213" s="18">
        <v>5187</v>
      </c>
      <c r="D213" s="159">
        <v>-10.367259563400017</v>
      </c>
      <c r="E213" s="159">
        <v>1.9369110471440045</v>
      </c>
      <c r="F213" s="159">
        <v>-22.840368725615662</v>
      </c>
      <c r="G213" s="159">
        <v>-17.182532623616048</v>
      </c>
      <c r="H213" s="159">
        <v>-4.9367204308102988</v>
      </c>
      <c r="I213" s="159">
        <v>-0.32397686135625053</v>
      </c>
      <c r="J213" s="159">
        <v>8.5282851548874721</v>
      </c>
      <c r="K213" s="159">
        <v>-5.4948472581073595</v>
      </c>
      <c r="L213" s="159">
        <v>2.3687485536967965</v>
      </c>
      <c r="M213" s="159">
        <v>0</v>
      </c>
      <c r="N213" s="476">
        <v>-48.311760707177363</v>
      </c>
      <c r="O213" s="78"/>
      <c r="P213" s="478">
        <v>48.311760707177363</v>
      </c>
      <c r="Q213" s="466">
        <v>250593.10278812898</v>
      </c>
      <c r="S213" s="191">
        <v>1656123.4411535908</v>
      </c>
      <c r="T213" s="485">
        <f t="shared" si="3"/>
        <v>1906716.5439417197</v>
      </c>
    </row>
    <row r="214" spans="1:20" x14ac:dyDescent="0.25">
      <c r="A214" s="64">
        <v>625</v>
      </c>
      <c r="B214" s="20" t="s">
        <v>213</v>
      </c>
      <c r="C214" s="18">
        <v>3146</v>
      </c>
      <c r="D214" s="159">
        <v>-10.963451899427088</v>
      </c>
      <c r="E214" s="159">
        <v>2.4155651639886249</v>
      </c>
      <c r="F214" s="159">
        <v>-24.153854965925305</v>
      </c>
      <c r="G214" s="159">
        <v>-20.268757584358532</v>
      </c>
      <c r="H214" s="159">
        <v>-6.1774867066661727</v>
      </c>
      <c r="I214" s="159">
        <v>-0.34260787185709651</v>
      </c>
      <c r="J214" s="159">
        <v>9.7149028486855471</v>
      </c>
      <c r="K214" s="159">
        <v>-6.0887889965106092</v>
      </c>
      <c r="L214" s="159">
        <v>2.3687485536967965</v>
      </c>
      <c r="M214" s="159">
        <v>0</v>
      </c>
      <c r="N214" s="476">
        <v>-53.495731458373839</v>
      </c>
      <c r="O214" s="78"/>
      <c r="P214" s="478">
        <v>53.495731458373839</v>
      </c>
      <c r="Q214" s="466">
        <v>168297.57116804409</v>
      </c>
      <c r="S214" s="191">
        <v>1339419.5794082775</v>
      </c>
      <c r="T214" s="485">
        <f t="shared" si="3"/>
        <v>1507717.1505763216</v>
      </c>
    </row>
    <row r="215" spans="1:20" x14ac:dyDescent="0.25">
      <c r="A215" s="64">
        <v>626</v>
      </c>
      <c r="B215" s="20" t="s">
        <v>214</v>
      </c>
      <c r="C215" s="18">
        <v>5248</v>
      </c>
      <c r="D215" s="159">
        <v>-10.473746385768338</v>
      </c>
      <c r="E215" s="159">
        <v>2.1523559603384106</v>
      </c>
      <c r="F215" s="159">
        <v>-23.074972506145873</v>
      </c>
      <c r="G215" s="159">
        <v>-23.289643689790516</v>
      </c>
      <c r="H215" s="159">
        <v>-7.9213994975864148</v>
      </c>
      <c r="I215" s="159">
        <v>-0.32730457455526057</v>
      </c>
      <c r="J215" s="159">
        <v>8.1747129569765047</v>
      </c>
      <c r="K215" s="159">
        <v>-5.9845594391240526</v>
      </c>
      <c r="L215" s="159">
        <v>2.3687485536967965</v>
      </c>
      <c r="M215" s="159">
        <v>0</v>
      </c>
      <c r="N215" s="476">
        <v>-58.375808621958747</v>
      </c>
      <c r="O215" s="78"/>
      <c r="P215" s="478">
        <v>58.375808621958747</v>
      </c>
      <c r="Q215" s="466">
        <v>306356.24364803953</v>
      </c>
      <c r="S215" s="191">
        <v>2435832.8272533752</v>
      </c>
      <c r="T215" s="485">
        <f t="shared" si="3"/>
        <v>2742189.0709014148</v>
      </c>
    </row>
    <row r="216" spans="1:20" x14ac:dyDescent="0.25">
      <c r="A216" s="64">
        <v>630</v>
      </c>
      <c r="B216" s="20" t="s">
        <v>215</v>
      </c>
      <c r="C216" s="18">
        <v>1557</v>
      </c>
      <c r="D216" s="159">
        <v>-13.739442982291017</v>
      </c>
      <c r="E216" s="159">
        <v>2.5593128210189442</v>
      </c>
      <c r="F216" s="159">
        <v>-30.269710320359895</v>
      </c>
      <c r="G216" s="159">
        <v>-19.853343696013496</v>
      </c>
      <c r="H216" s="159">
        <v>-5.5856918001856375</v>
      </c>
      <c r="I216" s="159">
        <v>-0.42935759319659428</v>
      </c>
      <c r="J216" s="159">
        <v>8.0544906811984909</v>
      </c>
      <c r="K216" s="159">
        <v>-5.9046207824077719</v>
      </c>
      <c r="L216" s="159">
        <v>2.3687485536967965</v>
      </c>
      <c r="M216" s="159">
        <v>0</v>
      </c>
      <c r="N216" s="476">
        <v>-62.799615118540196</v>
      </c>
      <c r="O216" s="78"/>
      <c r="P216" s="478">
        <v>62.799615118540196</v>
      </c>
      <c r="Q216" s="466">
        <v>97779.000739567084</v>
      </c>
      <c r="S216" s="191">
        <v>708355.57547781558</v>
      </c>
      <c r="T216" s="485">
        <f t="shared" si="3"/>
        <v>806134.57621738268</v>
      </c>
    </row>
    <row r="217" spans="1:20" x14ac:dyDescent="0.25">
      <c r="A217" s="64">
        <v>631</v>
      </c>
      <c r="B217" s="20" t="s">
        <v>216</v>
      </c>
      <c r="C217" s="18">
        <v>2028</v>
      </c>
      <c r="D217" s="159">
        <v>-12.409231319939151</v>
      </c>
      <c r="E217" s="159">
        <v>2.0871129119931973</v>
      </c>
      <c r="F217" s="159">
        <v>-27.339087751740941</v>
      </c>
      <c r="G217" s="159">
        <v>-20.276677948778723</v>
      </c>
      <c r="H217" s="159">
        <v>-5.6931572458948381</v>
      </c>
      <c r="I217" s="159">
        <v>-0.38778847874809846</v>
      </c>
      <c r="J217" s="159">
        <v>10.430312373016154</v>
      </c>
      <c r="K217" s="159">
        <v>-4.1522739610852879</v>
      </c>
      <c r="L217" s="159">
        <v>2.3687485536967965</v>
      </c>
      <c r="M217" s="159">
        <v>0</v>
      </c>
      <c r="N217" s="476">
        <v>-55.372042867480893</v>
      </c>
      <c r="O217" s="78"/>
      <c r="P217" s="478">
        <v>55.372042867480893</v>
      </c>
      <c r="Q217" s="466">
        <v>112294.50293525125</v>
      </c>
      <c r="S217" s="191">
        <v>812173.61816060671</v>
      </c>
      <c r="T217" s="485">
        <f t="shared" si="3"/>
        <v>924468.12109585793</v>
      </c>
    </row>
    <row r="218" spans="1:20" x14ac:dyDescent="0.25">
      <c r="A218" s="64">
        <v>635</v>
      </c>
      <c r="B218" s="20" t="s">
        <v>217</v>
      </c>
      <c r="C218" s="18">
        <v>6499</v>
      </c>
      <c r="D218" s="159">
        <v>-13.332912085979077</v>
      </c>
      <c r="E218" s="159">
        <v>2.5236409233356354</v>
      </c>
      <c r="F218" s="159">
        <v>-29.374071939422652</v>
      </c>
      <c r="G218" s="159">
        <v>-22.957150790762565</v>
      </c>
      <c r="H218" s="159">
        <v>-6.472476145749515</v>
      </c>
      <c r="I218" s="159">
        <v>-0.41665350268684614</v>
      </c>
      <c r="J218" s="159">
        <v>9.1161900750135594</v>
      </c>
      <c r="K218" s="159">
        <v>-6.9120215856484357</v>
      </c>
      <c r="L218" s="159">
        <v>2.3687485536967965</v>
      </c>
      <c r="M218" s="159">
        <v>0</v>
      </c>
      <c r="N218" s="476">
        <v>-65.45670649820309</v>
      </c>
      <c r="O218" s="78"/>
      <c r="P218" s="478">
        <v>65.45670649820309</v>
      </c>
      <c r="Q218" s="466">
        <v>425403.13553182187</v>
      </c>
      <c r="S218" s="191">
        <v>2973805.0783798075</v>
      </c>
      <c r="T218" s="485">
        <f t="shared" si="3"/>
        <v>3399208.2139116293</v>
      </c>
    </row>
    <row r="219" spans="1:20" x14ac:dyDescent="0.25">
      <c r="A219" s="64">
        <v>636</v>
      </c>
      <c r="B219" s="20" t="s">
        <v>218</v>
      </c>
      <c r="C219" s="18">
        <v>8333</v>
      </c>
      <c r="D219" s="159">
        <v>-14.031654474310958</v>
      </c>
      <c r="E219" s="159">
        <v>2.650418844862013</v>
      </c>
      <c r="F219" s="159">
        <v>-30.913488763716327</v>
      </c>
      <c r="G219" s="159">
        <v>-21.458846536254534</v>
      </c>
      <c r="H219" s="159">
        <v>-5.5888116277666526</v>
      </c>
      <c r="I219" s="159">
        <v>-0.43848920232221744</v>
      </c>
      <c r="J219" s="159">
        <v>7.7626761959804442</v>
      </c>
      <c r="K219" s="159">
        <v>-6.5016554084684142</v>
      </c>
      <c r="L219" s="159">
        <v>2.3687485536967965</v>
      </c>
      <c r="M219" s="159">
        <v>0</v>
      </c>
      <c r="N219" s="476">
        <v>-66.151102418299843</v>
      </c>
      <c r="O219" s="78"/>
      <c r="P219" s="478">
        <v>66.151102418299843</v>
      </c>
      <c r="Q219" s="466">
        <v>551237.13645169255</v>
      </c>
      <c r="S219" s="191">
        <v>3786439.2596305953</v>
      </c>
      <c r="T219" s="485">
        <f t="shared" si="3"/>
        <v>4337676.3960822877</v>
      </c>
    </row>
    <row r="220" spans="1:20" x14ac:dyDescent="0.25">
      <c r="A220" s="64">
        <v>638</v>
      </c>
      <c r="B220" s="20" t="s">
        <v>219</v>
      </c>
      <c r="C220" s="18">
        <v>50262</v>
      </c>
      <c r="D220" s="159">
        <v>-11.049025245692874</v>
      </c>
      <c r="E220" s="159">
        <v>1.9381974428164439</v>
      </c>
      <c r="F220" s="159">
        <v>-24.342383744417113</v>
      </c>
      <c r="G220" s="159">
        <v>-15.089476463466333</v>
      </c>
      <c r="H220" s="159">
        <v>-3.2819418339238879</v>
      </c>
      <c r="I220" s="159">
        <v>-0.34528203892790232</v>
      </c>
      <c r="J220" s="159">
        <v>6.8817278955467698</v>
      </c>
      <c r="K220" s="159">
        <v>-2.8477211188305418</v>
      </c>
      <c r="L220" s="159">
        <v>2.3687485536967965</v>
      </c>
      <c r="M220" s="159">
        <v>-1.2272869651664977</v>
      </c>
      <c r="N220" s="476">
        <v>-46.994443518365145</v>
      </c>
      <c r="O220" s="78"/>
      <c r="P220" s="478">
        <v>46.994443518365145</v>
      </c>
      <c r="Q220" s="466">
        <v>2362034.7201200691</v>
      </c>
      <c r="S220" s="191">
        <v>16536187.071439652</v>
      </c>
      <c r="T220" s="485">
        <f t="shared" si="3"/>
        <v>18898221.791559722</v>
      </c>
    </row>
    <row r="221" spans="1:20" x14ac:dyDescent="0.25">
      <c r="A221" s="64">
        <v>678</v>
      </c>
      <c r="B221" s="20" t="s">
        <v>220</v>
      </c>
      <c r="C221" s="18">
        <v>24811</v>
      </c>
      <c r="D221" s="159">
        <v>-9.4100342279953182</v>
      </c>
      <c r="E221" s="159">
        <v>1.7378255566970984</v>
      </c>
      <c r="F221" s="159">
        <v>-20.731481658552187</v>
      </c>
      <c r="G221" s="159">
        <v>-17.007517957723405</v>
      </c>
      <c r="H221" s="159">
        <v>-4.7763950556236967</v>
      </c>
      <c r="I221" s="159">
        <v>-0.29406356962485369</v>
      </c>
      <c r="J221" s="159">
        <v>8.099753409915488</v>
      </c>
      <c r="K221" s="159">
        <v>-2.8961405599423342</v>
      </c>
      <c r="L221" s="159">
        <v>2.3687485536967965</v>
      </c>
      <c r="M221" s="159">
        <v>-8.9568041048708871</v>
      </c>
      <c r="N221" s="476">
        <v>-51.866109614023301</v>
      </c>
      <c r="O221" s="78"/>
      <c r="P221" s="478">
        <v>51.866109614023301</v>
      </c>
      <c r="Q221" s="466">
        <v>1286850.0456335321</v>
      </c>
      <c r="S221" s="191">
        <v>8327460.2506975923</v>
      </c>
      <c r="T221" s="485">
        <f t="shared" si="3"/>
        <v>9614310.2963311244</v>
      </c>
    </row>
    <row r="222" spans="1:20" x14ac:dyDescent="0.25">
      <c r="A222" s="64">
        <v>680</v>
      </c>
      <c r="B222" s="20" t="s">
        <v>221</v>
      </c>
      <c r="C222" s="18">
        <v>24178</v>
      </c>
      <c r="D222" s="159">
        <v>-11.777248213704601</v>
      </c>
      <c r="E222" s="159">
        <v>1.8798247945894235</v>
      </c>
      <c r="F222" s="159">
        <v>-25.946749970817947</v>
      </c>
      <c r="G222" s="159">
        <v>-16.020559244519834</v>
      </c>
      <c r="H222" s="159">
        <v>-3.8455916059625639</v>
      </c>
      <c r="I222" s="159">
        <v>-0.36803900667826878</v>
      </c>
      <c r="J222" s="159">
        <v>8.5798083565089076</v>
      </c>
      <c r="K222" s="159">
        <v>-2.198634809428698</v>
      </c>
      <c r="L222" s="159">
        <v>2.3687485536967965</v>
      </c>
      <c r="M222" s="159">
        <v>0</v>
      </c>
      <c r="N222" s="476">
        <v>-47.328441146316784</v>
      </c>
      <c r="O222" s="78"/>
      <c r="P222" s="478">
        <v>47.328441146316784</v>
      </c>
      <c r="Q222" s="466">
        <v>1144307.0500356471</v>
      </c>
      <c r="S222" s="191">
        <v>8009823.2363401959</v>
      </c>
      <c r="T222" s="485">
        <f t="shared" si="3"/>
        <v>9154130.286375843</v>
      </c>
    </row>
    <row r="223" spans="1:20" x14ac:dyDescent="0.25">
      <c r="A223" s="64">
        <v>681</v>
      </c>
      <c r="B223" s="20" t="s">
        <v>222</v>
      </c>
      <c r="C223" s="18">
        <v>3514</v>
      </c>
      <c r="D223" s="159">
        <v>-12.743046263292824</v>
      </c>
      <c r="E223" s="159">
        <v>2.8567909993612539</v>
      </c>
      <c r="F223" s="159">
        <v>-28.074523798817005</v>
      </c>
      <c r="G223" s="159">
        <v>-28.314489498558046</v>
      </c>
      <c r="H223" s="159">
        <v>-8.7064598345448392</v>
      </c>
      <c r="I223" s="159">
        <v>-0.39822019572790074</v>
      </c>
      <c r="J223" s="159">
        <v>7.7840863094930182</v>
      </c>
      <c r="K223" s="159">
        <v>-7.9220648040896462</v>
      </c>
      <c r="L223" s="159">
        <v>2.3687485536967965</v>
      </c>
      <c r="M223" s="159">
        <v>0</v>
      </c>
      <c r="N223" s="476">
        <v>-73.149178532479198</v>
      </c>
      <c r="O223" s="78"/>
      <c r="P223" s="478">
        <v>73.149178532479198</v>
      </c>
      <c r="Q223" s="466">
        <v>257046.21336313189</v>
      </c>
      <c r="S223" s="191">
        <v>1931828.2919717156</v>
      </c>
      <c r="T223" s="485">
        <f t="shared" si="3"/>
        <v>2188874.5053348476</v>
      </c>
    </row>
    <row r="224" spans="1:20" x14ac:dyDescent="0.25">
      <c r="A224" s="64">
        <v>683</v>
      </c>
      <c r="B224" s="20" t="s">
        <v>223</v>
      </c>
      <c r="C224" s="18">
        <v>3896</v>
      </c>
      <c r="D224" s="159">
        <v>-11.859968578866587</v>
      </c>
      <c r="E224" s="159">
        <v>2.9203705236114783</v>
      </c>
      <c r="F224" s="159">
        <v>-26.128993275315452</v>
      </c>
      <c r="G224" s="159">
        <v>-23.705517290302332</v>
      </c>
      <c r="H224" s="159">
        <v>-7.0543700346140223</v>
      </c>
      <c r="I224" s="159">
        <v>-0.37062401808958084</v>
      </c>
      <c r="J224" s="159">
        <v>6.6294858025838881</v>
      </c>
      <c r="K224" s="159">
        <v>-7.5716766887565896</v>
      </c>
      <c r="L224" s="159">
        <v>2.3687485536967965</v>
      </c>
      <c r="M224" s="159">
        <v>0</v>
      </c>
      <c r="N224" s="476">
        <v>-64.772545006052425</v>
      </c>
      <c r="O224" s="78"/>
      <c r="P224" s="478">
        <v>64.772545006052425</v>
      </c>
      <c r="Q224" s="466">
        <v>252353.83534358026</v>
      </c>
      <c r="S224" s="191">
        <v>1898192.8118603327</v>
      </c>
      <c r="T224" s="485">
        <f t="shared" si="3"/>
        <v>2150546.647203913</v>
      </c>
    </row>
    <row r="225" spans="1:20" x14ac:dyDescent="0.25">
      <c r="A225" s="64">
        <v>684</v>
      </c>
      <c r="B225" s="20" t="s">
        <v>224</v>
      </c>
      <c r="C225" s="18">
        <v>39360</v>
      </c>
      <c r="D225" s="159">
        <v>-12.838017377158494</v>
      </c>
      <c r="E225" s="159">
        <v>1.8557323142211861</v>
      </c>
      <c r="F225" s="159">
        <v>-28.283757034052304</v>
      </c>
      <c r="G225" s="159">
        <v>-18.612089610090099</v>
      </c>
      <c r="H225" s="159">
        <v>-4.3947624973700652</v>
      </c>
      <c r="I225" s="159">
        <v>-0.40118804303620292</v>
      </c>
      <c r="J225" s="159">
        <v>8.6841632855016595</v>
      </c>
      <c r="K225" s="159">
        <v>-2.3313605532791377</v>
      </c>
      <c r="L225" s="159">
        <v>2.3687485536967965</v>
      </c>
      <c r="M225" s="159">
        <v>-66.085669173413123</v>
      </c>
      <c r="N225" s="476">
        <v>-120.03820013497977</v>
      </c>
      <c r="O225" s="78"/>
      <c r="P225" s="478">
        <v>120.03820013497977</v>
      </c>
      <c r="Q225" s="466">
        <v>4724703.5573128043</v>
      </c>
      <c r="S225" s="191">
        <v>14712402.367825881</v>
      </c>
      <c r="T225" s="485">
        <f t="shared" si="3"/>
        <v>19437105.925138686</v>
      </c>
    </row>
    <row r="226" spans="1:20" x14ac:dyDescent="0.25">
      <c r="A226" s="64">
        <v>686</v>
      </c>
      <c r="B226" s="20" t="s">
        <v>225</v>
      </c>
      <c r="C226" s="18">
        <v>3196</v>
      </c>
      <c r="D226" s="159">
        <v>-11.843622138259471</v>
      </c>
      <c r="E226" s="159">
        <v>2.6176782640214218</v>
      </c>
      <c r="F226" s="159">
        <v>-26.092980023352897</v>
      </c>
      <c r="G226" s="159">
        <v>-27.236069721434465</v>
      </c>
      <c r="H226" s="159">
        <v>-8.9906768527823715</v>
      </c>
      <c r="I226" s="159">
        <v>-0.37011319182060848</v>
      </c>
      <c r="J226" s="159">
        <v>8.0469735725545117</v>
      </c>
      <c r="K226" s="159">
        <v>-7.3378770710478731</v>
      </c>
      <c r="L226" s="159">
        <v>2.3687485536967965</v>
      </c>
      <c r="M226" s="159">
        <v>0</v>
      </c>
      <c r="N226" s="476">
        <v>-68.837938608424963</v>
      </c>
      <c r="O226" s="78"/>
      <c r="P226" s="478">
        <v>68.837938608424963</v>
      </c>
      <c r="Q226" s="466">
        <v>220006.05179252618</v>
      </c>
      <c r="S226" s="191">
        <v>1628399.9501162991</v>
      </c>
      <c r="T226" s="485">
        <f t="shared" si="3"/>
        <v>1848406.0019088252</v>
      </c>
    </row>
    <row r="227" spans="1:20" x14ac:dyDescent="0.25">
      <c r="A227" s="64">
        <v>687</v>
      </c>
      <c r="B227" s="20" t="s">
        <v>226</v>
      </c>
      <c r="C227" s="18">
        <v>1651</v>
      </c>
      <c r="D227" s="159">
        <v>-11.498341845617469</v>
      </c>
      <c r="E227" s="159">
        <v>1.7884623285043248</v>
      </c>
      <c r="F227" s="159">
        <v>-25.332284378625985</v>
      </c>
      <c r="G227" s="159">
        <v>-31.829488045963704</v>
      </c>
      <c r="H227" s="159">
        <v>-11.767644979796907</v>
      </c>
      <c r="I227" s="159">
        <v>-0.35932318267554592</v>
      </c>
      <c r="J227" s="159">
        <v>6.7139706906727863</v>
      </c>
      <c r="K227" s="159">
        <v>-5.9120866591564694</v>
      </c>
      <c r="L227" s="159">
        <v>2.3687485536967965</v>
      </c>
      <c r="M227" s="159">
        <v>0</v>
      </c>
      <c r="N227" s="476">
        <v>-75.827987518962203</v>
      </c>
      <c r="O227" s="78"/>
      <c r="P227" s="478">
        <v>75.827987518962203</v>
      </c>
      <c r="Q227" s="466">
        <v>125192.00739380659</v>
      </c>
      <c r="S227" s="191">
        <v>949409.29014031112</v>
      </c>
      <c r="T227" s="485">
        <f t="shared" si="3"/>
        <v>1074601.2975341177</v>
      </c>
    </row>
    <row r="228" spans="1:20" x14ac:dyDescent="0.25">
      <c r="A228" s="64">
        <v>689</v>
      </c>
      <c r="B228" s="20" t="s">
        <v>227</v>
      </c>
      <c r="C228" s="18">
        <v>3335</v>
      </c>
      <c r="D228" s="159">
        <v>-9.4277981354982536</v>
      </c>
      <c r="E228" s="159">
        <v>2.2647058750446645</v>
      </c>
      <c r="F228" s="159">
        <v>-20.770617767269592</v>
      </c>
      <c r="G228" s="159">
        <v>-23.119947814804203</v>
      </c>
      <c r="H228" s="159">
        <v>-8.0570129859361153</v>
      </c>
      <c r="I228" s="159">
        <v>-0.29461869173432043</v>
      </c>
      <c r="J228" s="159">
        <v>9.1434453261191297</v>
      </c>
      <c r="K228" s="159">
        <v>-3.9332324039728745</v>
      </c>
      <c r="L228" s="159">
        <v>2.3687485536967965</v>
      </c>
      <c r="M228" s="159">
        <v>0</v>
      </c>
      <c r="N228" s="476">
        <v>-51.826328044354767</v>
      </c>
      <c r="O228" s="78"/>
      <c r="P228" s="478">
        <v>51.826328044354767</v>
      </c>
      <c r="Q228" s="466">
        <v>172840.80402792315</v>
      </c>
      <c r="S228" s="191">
        <v>1517644.1898481278</v>
      </c>
      <c r="T228" s="485">
        <f t="shared" si="3"/>
        <v>1690484.9938760509</v>
      </c>
    </row>
    <row r="229" spans="1:20" x14ac:dyDescent="0.25">
      <c r="A229" s="64">
        <v>691</v>
      </c>
      <c r="B229" s="20" t="s">
        <v>228</v>
      </c>
      <c r="C229" s="18">
        <v>2743</v>
      </c>
      <c r="D229" s="159">
        <v>-12.372364220929455</v>
      </c>
      <c r="E229" s="159">
        <v>2.6733984898163032</v>
      </c>
      <c r="F229" s="159">
        <v>-27.257864924235207</v>
      </c>
      <c r="G229" s="159">
        <v>-24.426582666095669</v>
      </c>
      <c r="H229" s="159">
        <v>-7.5563641686687095</v>
      </c>
      <c r="I229" s="159">
        <v>-0.38663638190404548</v>
      </c>
      <c r="J229" s="159">
        <v>6.9298610598777204</v>
      </c>
      <c r="K229" s="159">
        <v>-11.0462982764427</v>
      </c>
      <c r="L229" s="159">
        <v>2.3687485536967965</v>
      </c>
      <c r="M229" s="159">
        <v>0</v>
      </c>
      <c r="N229" s="476">
        <v>-71.074102534884958</v>
      </c>
      <c r="O229" s="78"/>
      <c r="P229" s="478">
        <v>71.074102534884958</v>
      </c>
      <c r="Q229" s="466">
        <v>194956.26325318945</v>
      </c>
      <c r="S229" s="191">
        <v>1429626.9300412836</v>
      </c>
      <c r="T229" s="485">
        <f t="shared" si="3"/>
        <v>1624583.193294473</v>
      </c>
    </row>
    <row r="230" spans="1:20" x14ac:dyDescent="0.25">
      <c r="A230" s="64">
        <v>694</v>
      </c>
      <c r="B230" s="20" t="s">
        <v>229</v>
      </c>
      <c r="C230" s="18">
        <v>28736</v>
      </c>
      <c r="D230" s="159">
        <v>-11.401066282653316</v>
      </c>
      <c r="E230" s="159">
        <v>1.8654909251560863</v>
      </c>
      <c r="F230" s="159">
        <v>-25.117974153970582</v>
      </c>
      <c r="G230" s="159">
        <v>-16.386715740520852</v>
      </c>
      <c r="H230" s="159">
        <v>-3.8509445393679385</v>
      </c>
      <c r="I230" s="159">
        <v>-0.35628332133291613</v>
      </c>
      <c r="J230" s="159">
        <v>7.5749112658982982</v>
      </c>
      <c r="K230" s="159">
        <v>-1.6683311792663775</v>
      </c>
      <c r="L230" s="159">
        <v>2.3687485536967965</v>
      </c>
      <c r="M230" s="159">
        <v>0</v>
      </c>
      <c r="N230" s="476">
        <v>-46.972164472360802</v>
      </c>
      <c r="O230" s="78"/>
      <c r="P230" s="478">
        <v>46.972164472360802</v>
      </c>
      <c r="Q230" s="466">
        <v>1349792.11827776</v>
      </c>
      <c r="S230" s="191">
        <v>9819930.7869435567</v>
      </c>
      <c r="T230" s="485">
        <f t="shared" si="3"/>
        <v>11169722.905221317</v>
      </c>
    </row>
    <row r="231" spans="1:20" x14ac:dyDescent="0.25">
      <c r="A231" s="64">
        <v>697</v>
      </c>
      <c r="B231" s="20" t="s">
        <v>230</v>
      </c>
      <c r="C231" s="18">
        <v>1288</v>
      </c>
      <c r="D231" s="159">
        <v>-11.499286311616203</v>
      </c>
      <c r="E231" s="159">
        <v>2.4957056584193995</v>
      </c>
      <c r="F231" s="159">
        <v>-25.334365155279446</v>
      </c>
      <c r="G231" s="159">
        <v>-27.450022089717269</v>
      </c>
      <c r="H231" s="159">
        <v>-9.6331618828546226</v>
      </c>
      <c r="I231" s="159">
        <v>-0.35935269723800634</v>
      </c>
      <c r="J231" s="159">
        <v>7.7246358274605909</v>
      </c>
      <c r="K231" s="159">
        <v>-6.8827680585202318</v>
      </c>
      <c r="L231" s="159">
        <v>2.3687485536967965</v>
      </c>
      <c r="M231" s="159">
        <v>0</v>
      </c>
      <c r="N231" s="476">
        <v>-68.569866155648995</v>
      </c>
      <c r="O231" s="78"/>
      <c r="P231" s="478">
        <v>68.569866155648995</v>
      </c>
      <c r="Q231" s="466">
        <v>88317.987608475902</v>
      </c>
      <c r="S231" s="191">
        <v>726132.92385897902</v>
      </c>
      <c r="T231" s="485">
        <f t="shared" si="3"/>
        <v>814450.91146745486</v>
      </c>
    </row>
    <row r="232" spans="1:20" x14ac:dyDescent="0.25">
      <c r="A232" s="64">
        <v>698</v>
      </c>
      <c r="B232" s="20" t="s">
        <v>231</v>
      </c>
      <c r="C232" s="18">
        <v>62922</v>
      </c>
      <c r="D232" s="159">
        <v>-12.324571220537187</v>
      </c>
      <c r="E232" s="159">
        <v>2.1206186161298177</v>
      </c>
      <c r="F232" s="159">
        <v>-27.152570970245993</v>
      </c>
      <c r="G232" s="159">
        <v>-18.011653714830253</v>
      </c>
      <c r="H232" s="159">
        <v>-3.7039155963670845</v>
      </c>
      <c r="I232" s="159">
        <v>-0.3851428506417871</v>
      </c>
      <c r="J232" s="159">
        <v>6.0619545348136112</v>
      </c>
      <c r="K232" s="159">
        <v>-2.747946684564746</v>
      </c>
      <c r="L232" s="159">
        <v>2.3687485536967965</v>
      </c>
      <c r="M232" s="159">
        <v>0</v>
      </c>
      <c r="N232" s="476">
        <v>-53.774479332546825</v>
      </c>
      <c r="O232" s="78"/>
      <c r="P232" s="478">
        <v>53.774479332546825</v>
      </c>
      <c r="Q232" s="466">
        <v>3383597.7885625116</v>
      </c>
      <c r="S232" s="191">
        <v>22624478.37984769</v>
      </c>
      <c r="T232" s="485">
        <f t="shared" si="3"/>
        <v>26008076.168410201</v>
      </c>
    </row>
    <row r="233" spans="1:20" x14ac:dyDescent="0.25">
      <c r="A233" s="64">
        <v>700</v>
      </c>
      <c r="B233" s="20" t="s">
        <v>232</v>
      </c>
      <c r="C233" s="18">
        <v>5099</v>
      </c>
      <c r="D233" s="159">
        <v>-10.247755620011214</v>
      </c>
      <c r="E233" s="159">
        <v>3.0075511736351306</v>
      </c>
      <c r="F233" s="159">
        <v>-22.577086600337203</v>
      </c>
      <c r="G233" s="159">
        <v>-20.049430892970033</v>
      </c>
      <c r="H233" s="159">
        <v>-6.3922657361537052</v>
      </c>
      <c r="I233" s="159">
        <v>-0.32024236312535043</v>
      </c>
      <c r="J233" s="159">
        <v>10.536670701049816</v>
      </c>
      <c r="K233" s="159">
        <v>-4.8744711533117941</v>
      </c>
      <c r="L233" s="159">
        <v>2.3687485536967965</v>
      </c>
      <c r="M233" s="159">
        <v>0</v>
      </c>
      <c r="N233" s="476">
        <v>-48.548281937527555</v>
      </c>
      <c r="O233" s="78"/>
      <c r="P233" s="478">
        <v>48.548281937527555</v>
      </c>
      <c r="Q233" s="466">
        <v>247547.68959945301</v>
      </c>
      <c r="S233" s="191">
        <v>2045502.986531616</v>
      </c>
      <c r="T233" s="485">
        <f t="shared" si="3"/>
        <v>2293050.6761310687</v>
      </c>
    </row>
    <row r="234" spans="1:20" x14ac:dyDescent="0.25">
      <c r="A234" s="64">
        <v>702</v>
      </c>
      <c r="B234" s="20" t="s">
        <v>233</v>
      </c>
      <c r="C234" s="18">
        <v>4398</v>
      </c>
      <c r="D234" s="159">
        <v>-11.360953043824676</v>
      </c>
      <c r="E234" s="159">
        <v>2.2805990015803879</v>
      </c>
      <c r="F234" s="159">
        <v>-25.029599674676238</v>
      </c>
      <c r="G234" s="159">
        <v>-26.010291135191594</v>
      </c>
      <c r="H234" s="159">
        <v>-8.5523117453855484</v>
      </c>
      <c r="I234" s="159">
        <v>-0.35502978261952112</v>
      </c>
      <c r="J234" s="159">
        <v>9.6773838963949999</v>
      </c>
      <c r="K234" s="159">
        <v>-6.9214404781578978</v>
      </c>
      <c r="L234" s="159">
        <v>2.3687485536967965</v>
      </c>
      <c r="M234" s="159">
        <v>0</v>
      </c>
      <c r="N234" s="476">
        <v>-63.902894408183307</v>
      </c>
      <c r="O234" s="78"/>
      <c r="P234" s="478">
        <v>63.902894408183307</v>
      </c>
      <c r="Q234" s="466">
        <v>281044.92960719019</v>
      </c>
      <c r="S234" s="191">
        <v>2236578.6309010619</v>
      </c>
      <c r="T234" s="485">
        <f t="shared" si="3"/>
        <v>2517623.5605082521</v>
      </c>
    </row>
    <row r="235" spans="1:20" x14ac:dyDescent="0.25">
      <c r="A235" s="64">
        <v>704</v>
      </c>
      <c r="B235" s="20" t="s">
        <v>234</v>
      </c>
      <c r="C235" s="18">
        <v>6251</v>
      </c>
      <c r="D235" s="159">
        <v>-11.825886328241909</v>
      </c>
      <c r="E235" s="159">
        <v>2.6820614059823615</v>
      </c>
      <c r="F235" s="159">
        <v>-26.05390581690795</v>
      </c>
      <c r="G235" s="159">
        <v>-13.2023577493809</v>
      </c>
      <c r="H235" s="159">
        <v>-3.2250367980278503</v>
      </c>
      <c r="I235" s="159">
        <v>-0.36955894775755965</v>
      </c>
      <c r="J235" s="159">
        <v>9.5689151483387462</v>
      </c>
      <c r="K235" s="159">
        <v>-4.50005614851184</v>
      </c>
      <c r="L235" s="159">
        <v>2.3687485536967965</v>
      </c>
      <c r="M235" s="159">
        <v>0</v>
      </c>
      <c r="N235" s="476">
        <v>-44.557076680810106</v>
      </c>
      <c r="O235" s="78"/>
      <c r="P235" s="478">
        <v>44.557076680810106</v>
      </c>
      <c r="Q235" s="466">
        <v>278526.28633174399</v>
      </c>
      <c r="S235" s="191">
        <v>1996287.9283777007</v>
      </c>
      <c r="T235" s="485">
        <f t="shared" si="3"/>
        <v>2274814.2147094449</v>
      </c>
    </row>
    <row r="236" spans="1:20" x14ac:dyDescent="0.25">
      <c r="A236" s="64">
        <v>707</v>
      </c>
      <c r="B236" s="20" t="s">
        <v>235</v>
      </c>
      <c r="C236" s="18">
        <v>2181</v>
      </c>
      <c r="D236" s="159">
        <v>-11.678236775164864</v>
      </c>
      <c r="E236" s="159">
        <v>2.8073844392938305</v>
      </c>
      <c r="F236" s="159">
        <v>-25.72861539528509</v>
      </c>
      <c r="G236" s="159">
        <v>-30.851540484517368</v>
      </c>
      <c r="H236" s="159">
        <v>-10.904029417051195</v>
      </c>
      <c r="I236" s="159">
        <v>-0.364944899223902</v>
      </c>
      <c r="J236" s="159">
        <v>5.9733954171869694</v>
      </c>
      <c r="K236" s="159">
        <v>-6.2917037517830829</v>
      </c>
      <c r="L236" s="159">
        <v>2.3687485536967965</v>
      </c>
      <c r="M236" s="159">
        <v>0</v>
      </c>
      <c r="N236" s="476">
        <v>-74.669542312847923</v>
      </c>
      <c r="O236" s="78"/>
      <c r="P236" s="478">
        <v>74.669542312847923</v>
      </c>
      <c r="Q236" s="466">
        <v>162854.27178432132</v>
      </c>
      <c r="S236" s="191">
        <v>1322769.6589436759</v>
      </c>
      <c r="T236" s="485">
        <f t="shared" si="3"/>
        <v>1485623.9307279973</v>
      </c>
    </row>
    <row r="237" spans="1:20" x14ac:dyDescent="0.25">
      <c r="A237" s="64">
        <v>710</v>
      </c>
      <c r="B237" s="20" t="s">
        <v>236</v>
      </c>
      <c r="C237" s="18">
        <v>27592</v>
      </c>
      <c r="D237" s="159">
        <v>-12.374199121508164</v>
      </c>
      <c r="E237" s="159">
        <v>2.0405865236273493</v>
      </c>
      <c r="F237" s="159">
        <v>-27.261907439572674</v>
      </c>
      <c r="G237" s="159">
        <v>-20.22931081949141</v>
      </c>
      <c r="H237" s="159">
        <v>-4.8609190212935172</v>
      </c>
      <c r="I237" s="159">
        <v>-0.38669372254713014</v>
      </c>
      <c r="J237" s="159">
        <v>8.4639400644874314</v>
      </c>
      <c r="K237" s="159">
        <v>-3.9494239105965003</v>
      </c>
      <c r="L237" s="159">
        <v>2.3687485536967965</v>
      </c>
      <c r="M237" s="159">
        <v>0</v>
      </c>
      <c r="N237" s="476">
        <v>-56.18917889319782</v>
      </c>
      <c r="O237" s="78"/>
      <c r="P237" s="478">
        <v>56.18917889319782</v>
      </c>
      <c r="Q237" s="466">
        <v>1550371.8240211143</v>
      </c>
      <c r="S237" s="191">
        <v>11478791.612531655</v>
      </c>
      <c r="T237" s="485">
        <f t="shared" si="3"/>
        <v>13029163.436552769</v>
      </c>
    </row>
    <row r="238" spans="1:20" x14ac:dyDescent="0.25">
      <c r="A238" s="64">
        <v>729</v>
      </c>
      <c r="B238" s="20" t="s">
        <v>237</v>
      </c>
      <c r="C238" s="18">
        <v>9415</v>
      </c>
      <c r="D238" s="159">
        <v>-12.382533294976575</v>
      </c>
      <c r="E238" s="159">
        <v>2.0670701540779159</v>
      </c>
      <c r="F238" s="159">
        <v>-27.280268665495267</v>
      </c>
      <c r="G238" s="159">
        <v>-24.96032533427725</v>
      </c>
      <c r="H238" s="159">
        <v>-7.6148817455918856</v>
      </c>
      <c r="I238" s="159">
        <v>-0.38695416546801797</v>
      </c>
      <c r="J238" s="159">
        <v>7.8048188513019499</v>
      </c>
      <c r="K238" s="159">
        <v>-5.0563358381486436</v>
      </c>
      <c r="L238" s="159">
        <v>2.3687485536967965</v>
      </c>
      <c r="M238" s="159">
        <v>0</v>
      </c>
      <c r="N238" s="476">
        <v>-65.440661484880977</v>
      </c>
      <c r="O238" s="78"/>
      <c r="P238" s="478">
        <v>65.440661484880977</v>
      </c>
      <c r="Q238" s="466">
        <v>616123.82788015436</v>
      </c>
      <c r="S238" s="191">
        <v>4661642.2230930394</v>
      </c>
      <c r="T238" s="485">
        <f t="shared" si="3"/>
        <v>5277766.0509731937</v>
      </c>
    </row>
    <row r="239" spans="1:20" x14ac:dyDescent="0.25">
      <c r="A239" s="64">
        <v>732</v>
      </c>
      <c r="B239" s="20" t="s">
        <v>238</v>
      </c>
      <c r="C239" s="18">
        <v>3491</v>
      </c>
      <c r="D239" s="159">
        <v>-12.553953516939361</v>
      </c>
      <c r="E239" s="159">
        <v>2.8080108593452877</v>
      </c>
      <c r="F239" s="159">
        <v>-27.657928842007031</v>
      </c>
      <c r="G239" s="159">
        <v>-26.91719798552197</v>
      </c>
      <c r="H239" s="159">
        <v>-8.76109781815072</v>
      </c>
      <c r="I239" s="159">
        <v>-0.39231104740435502</v>
      </c>
      <c r="J239" s="159">
        <v>6.6434943547466476</v>
      </c>
      <c r="K239" s="159">
        <v>-3.608011874993589</v>
      </c>
      <c r="L239" s="159">
        <v>2.3687485536967965</v>
      </c>
      <c r="M239" s="159">
        <v>0</v>
      </c>
      <c r="N239" s="476">
        <v>-68.070247317228294</v>
      </c>
      <c r="O239" s="78"/>
      <c r="P239" s="478">
        <v>68.070247317228294</v>
      </c>
      <c r="Q239" s="466">
        <v>237633.23338444397</v>
      </c>
      <c r="S239" s="191">
        <v>1887743.4359523347</v>
      </c>
      <c r="T239" s="485">
        <f t="shared" si="3"/>
        <v>2125376.6693367786</v>
      </c>
    </row>
    <row r="240" spans="1:20" x14ac:dyDescent="0.25">
      <c r="A240" s="64">
        <v>734</v>
      </c>
      <c r="B240" s="20" t="s">
        <v>239</v>
      </c>
      <c r="C240" s="18">
        <v>52321</v>
      </c>
      <c r="D240" s="159">
        <v>-12.864409798667603</v>
      </c>
      <c r="E240" s="159">
        <v>2.1385859633325182</v>
      </c>
      <c r="F240" s="159">
        <v>-28.34190283768956</v>
      </c>
      <c r="G240" s="159">
        <v>-20.719143774936644</v>
      </c>
      <c r="H240" s="159">
        <v>-5.3313559839673141</v>
      </c>
      <c r="I240" s="159">
        <v>-0.40201280620836261</v>
      </c>
      <c r="J240" s="159">
        <v>8.638729540987832</v>
      </c>
      <c r="K240" s="159">
        <v>-4.0616068885094929</v>
      </c>
      <c r="L240" s="159">
        <v>2.3687485536967965</v>
      </c>
      <c r="M240" s="159">
        <v>-0.43834179994034916</v>
      </c>
      <c r="N240" s="476">
        <v>-59.012709831902178</v>
      </c>
      <c r="O240" s="78"/>
      <c r="P240" s="478">
        <v>59.012709831902178</v>
      </c>
      <c r="Q240" s="466">
        <v>3087603.991114954</v>
      </c>
      <c r="S240" s="191">
        <v>21118050.033837259</v>
      </c>
      <c r="T240" s="485">
        <f t="shared" si="3"/>
        <v>24205654.024952214</v>
      </c>
    </row>
    <row r="241" spans="1:20" x14ac:dyDescent="0.25">
      <c r="A241" s="64">
        <v>738</v>
      </c>
      <c r="B241" s="20" t="s">
        <v>240</v>
      </c>
      <c r="C241" s="18">
        <v>2994</v>
      </c>
      <c r="D241" s="159">
        <v>-13.327482110111118</v>
      </c>
      <c r="E241" s="159">
        <v>2.6049494824385042</v>
      </c>
      <c r="F241" s="159">
        <v>-29.362109023838553</v>
      </c>
      <c r="G241" s="159">
        <v>-21.275060096891792</v>
      </c>
      <c r="H241" s="159">
        <v>-5.7347824998277437</v>
      </c>
      <c r="I241" s="159">
        <v>-0.41648381594097245</v>
      </c>
      <c r="J241" s="159">
        <v>8.1683801413726034</v>
      </c>
      <c r="K241" s="159">
        <v>-7.9949734023863073</v>
      </c>
      <c r="L241" s="159">
        <v>2.3687485536967965</v>
      </c>
      <c r="M241" s="159">
        <v>0</v>
      </c>
      <c r="N241" s="476">
        <v>-64.968812771488601</v>
      </c>
      <c r="O241" s="78"/>
      <c r="P241" s="478">
        <v>64.968812771488601</v>
      </c>
      <c r="Q241" s="466">
        <v>194516.62543783686</v>
      </c>
      <c r="S241" s="191">
        <v>1319777.1155798656</v>
      </c>
      <c r="T241" s="485">
        <f t="shared" si="3"/>
        <v>1514293.7410177025</v>
      </c>
    </row>
    <row r="242" spans="1:20" x14ac:dyDescent="0.25">
      <c r="A242" s="64">
        <v>739</v>
      </c>
      <c r="B242" s="20" t="s">
        <v>241</v>
      </c>
      <c r="C242" s="18">
        <v>3429</v>
      </c>
      <c r="D242" s="159">
        <v>-11.960337320292711</v>
      </c>
      <c r="E242" s="159">
        <v>1.8436533363464629</v>
      </c>
      <c r="F242" s="159">
        <v>-26.350118158769877</v>
      </c>
      <c r="G242" s="159">
        <v>-26.204576787978787</v>
      </c>
      <c r="H242" s="159">
        <v>-8.7835589562896796</v>
      </c>
      <c r="I242" s="159">
        <v>-0.37376054125914721</v>
      </c>
      <c r="J242" s="159">
        <v>7.6903764036515962</v>
      </c>
      <c r="K242" s="159">
        <v>-8.0575173793027961</v>
      </c>
      <c r="L242" s="159">
        <v>2.3687485536967965</v>
      </c>
      <c r="M242" s="159">
        <v>0</v>
      </c>
      <c r="N242" s="476">
        <v>-69.827090850198147</v>
      </c>
      <c r="O242" s="78"/>
      <c r="P242" s="478">
        <v>69.827090850198147</v>
      </c>
      <c r="Q242" s="466">
        <v>239437.09452532945</v>
      </c>
      <c r="S242" s="191">
        <v>1803921.1455965887</v>
      </c>
      <c r="T242" s="485">
        <f t="shared" si="3"/>
        <v>2043358.2401219183</v>
      </c>
    </row>
    <row r="243" spans="1:20" x14ac:dyDescent="0.25">
      <c r="A243" s="64">
        <v>740</v>
      </c>
      <c r="B243" s="20" t="s">
        <v>242</v>
      </c>
      <c r="C243" s="18">
        <v>33611</v>
      </c>
      <c r="D243" s="159">
        <v>-12.230419507067012</v>
      </c>
      <c r="E243" s="159">
        <v>2.0930564770696587</v>
      </c>
      <c r="F243" s="159">
        <v>-26.945142976507007</v>
      </c>
      <c r="G243" s="159">
        <v>-24.471225506880405</v>
      </c>
      <c r="H243" s="159">
        <v>-6.8724877148518271</v>
      </c>
      <c r="I243" s="159">
        <v>-0.38220060959584412</v>
      </c>
      <c r="J243" s="159">
        <v>8.065488680807313</v>
      </c>
      <c r="K243" s="159">
        <v>-3.5419906467407873</v>
      </c>
      <c r="L243" s="159">
        <v>2.3687485536967965</v>
      </c>
      <c r="M243" s="159">
        <v>0</v>
      </c>
      <c r="N243" s="476">
        <v>-61.916173250069114</v>
      </c>
      <c r="O243" s="78"/>
      <c r="P243" s="478">
        <v>61.916173250069114</v>
      </c>
      <c r="Q243" s="466">
        <v>2081064.4991080731</v>
      </c>
      <c r="S243" s="191">
        <v>15103854.575509397</v>
      </c>
      <c r="T243" s="485">
        <f t="shared" si="3"/>
        <v>17184919.074617472</v>
      </c>
    </row>
    <row r="244" spans="1:20" x14ac:dyDescent="0.25">
      <c r="A244" s="64">
        <v>742</v>
      </c>
      <c r="B244" s="20" t="s">
        <v>243</v>
      </c>
      <c r="C244" s="18">
        <v>1015</v>
      </c>
      <c r="D244" s="159">
        <v>-12.20604969684535</v>
      </c>
      <c r="E244" s="159">
        <v>2.0133175452768981</v>
      </c>
      <c r="F244" s="159">
        <v>-26.891453238362409</v>
      </c>
      <c r="G244" s="159">
        <v>-27.565411683653451</v>
      </c>
      <c r="H244" s="159">
        <v>-8.2757480406745607</v>
      </c>
      <c r="I244" s="159">
        <v>-0.38143905302641717</v>
      </c>
      <c r="J244" s="159">
        <v>5.1746131050005051</v>
      </c>
      <c r="K244" s="159">
        <v>-6.3909869230878451</v>
      </c>
      <c r="L244" s="159">
        <v>2.3687485536967965</v>
      </c>
      <c r="M244" s="159">
        <v>0</v>
      </c>
      <c r="N244" s="476">
        <v>-72.154409431675845</v>
      </c>
      <c r="O244" s="78"/>
      <c r="P244" s="478">
        <v>72.154409431675845</v>
      </c>
      <c r="Q244" s="466">
        <v>73236.725573150979</v>
      </c>
      <c r="S244" s="191">
        <v>569251.12452452304</v>
      </c>
      <c r="T244" s="485">
        <f t="shared" si="3"/>
        <v>642487.85009767406</v>
      </c>
    </row>
    <row r="245" spans="1:20" x14ac:dyDescent="0.25">
      <c r="A245" s="64">
        <v>743</v>
      </c>
      <c r="B245" s="20" t="s">
        <v>244</v>
      </c>
      <c r="C245" s="18">
        <v>63288</v>
      </c>
      <c r="D245" s="159">
        <v>-12.70970265115913</v>
      </c>
      <c r="E245" s="159">
        <v>2.3521341843199699</v>
      </c>
      <c r="F245" s="159">
        <v>-28.001063653334956</v>
      </c>
      <c r="G245" s="159">
        <v>-17.217158526206141</v>
      </c>
      <c r="H245" s="159">
        <v>-3.7706472831716451</v>
      </c>
      <c r="I245" s="159">
        <v>-0.39717820784872282</v>
      </c>
      <c r="J245" s="159">
        <v>5.9298524510360284</v>
      </c>
      <c r="K245" s="159">
        <v>-3.5356383535095386</v>
      </c>
      <c r="L245" s="159">
        <v>2.3687485536967965</v>
      </c>
      <c r="M245" s="159">
        <v>0</v>
      </c>
      <c r="N245" s="476">
        <v>-54.980653486177346</v>
      </c>
      <c r="O245" s="78"/>
      <c r="P245" s="478">
        <v>54.980653486177346</v>
      </c>
      <c r="Q245" s="466">
        <v>3479615.597833192</v>
      </c>
      <c r="S245" s="191">
        <v>22472256.006495729</v>
      </c>
      <c r="T245" s="485">
        <f t="shared" si="3"/>
        <v>25951871.604328923</v>
      </c>
    </row>
    <row r="246" spans="1:20" x14ac:dyDescent="0.25">
      <c r="A246" s="64">
        <v>746</v>
      </c>
      <c r="B246" s="20" t="s">
        <v>245</v>
      </c>
      <c r="C246" s="18">
        <v>4980</v>
      </c>
      <c r="D246" s="159">
        <v>-11.750844092031588</v>
      </c>
      <c r="E246" s="159">
        <v>2.6492175608814725</v>
      </c>
      <c r="F246" s="159">
        <v>-25.888578390257091</v>
      </c>
      <c r="G246" s="159">
        <v>-20.284384880374006</v>
      </c>
      <c r="H246" s="159">
        <v>-5.3586744096691499</v>
      </c>
      <c r="I246" s="159">
        <v>-0.36721387787598714</v>
      </c>
      <c r="J246" s="159">
        <v>6.3678370848641661</v>
      </c>
      <c r="K246" s="159">
        <v>-7.3557972964244662</v>
      </c>
      <c r="L246" s="159">
        <v>2.3687485536967965</v>
      </c>
      <c r="M246" s="159">
        <v>0</v>
      </c>
      <c r="N246" s="476">
        <v>-59.619689747189859</v>
      </c>
      <c r="O246" s="78"/>
      <c r="P246" s="478">
        <v>59.619689747189859</v>
      </c>
      <c r="Q246" s="466">
        <v>296906.05494100548</v>
      </c>
      <c r="S246" s="191">
        <v>2172811.8030296229</v>
      </c>
      <c r="T246" s="485">
        <f t="shared" si="3"/>
        <v>2469717.8579706284</v>
      </c>
    </row>
    <row r="247" spans="1:20" x14ac:dyDescent="0.25">
      <c r="A247" s="64">
        <v>747</v>
      </c>
      <c r="B247" s="20" t="s">
        <v>246</v>
      </c>
      <c r="C247" s="18">
        <v>1458</v>
      </c>
      <c r="D247" s="159">
        <v>-11.399294595162118</v>
      </c>
      <c r="E247" s="159">
        <v>2.4340383215203594</v>
      </c>
      <c r="F247" s="159">
        <v>-25.114070904966539</v>
      </c>
      <c r="G247" s="159">
        <v>-30.32933466600954</v>
      </c>
      <c r="H247" s="159">
        <v>-9.9672683840062586</v>
      </c>
      <c r="I247" s="159">
        <v>-0.35622795609881619</v>
      </c>
      <c r="J247" s="159">
        <v>4.2963018936880308</v>
      </c>
      <c r="K247" s="159">
        <v>-7.9221392095283321</v>
      </c>
      <c r="L247" s="159">
        <v>2.3687485536967965</v>
      </c>
      <c r="M247" s="159">
        <v>0</v>
      </c>
      <c r="N247" s="476">
        <v>-75.98924694686643</v>
      </c>
      <c r="O247" s="78"/>
      <c r="P247" s="478">
        <v>75.98924694686643</v>
      </c>
      <c r="Q247" s="466">
        <v>110792.32204853125</v>
      </c>
      <c r="S247" s="191">
        <v>844357.70302045345</v>
      </c>
      <c r="T247" s="485">
        <f t="shared" si="3"/>
        <v>955150.02506898472</v>
      </c>
    </row>
    <row r="248" spans="1:20" x14ac:dyDescent="0.25">
      <c r="A248" s="64">
        <v>748</v>
      </c>
      <c r="B248" s="20" t="s">
        <v>247</v>
      </c>
      <c r="C248" s="18">
        <v>5249</v>
      </c>
      <c r="D248" s="159">
        <v>-11.809229316671644</v>
      </c>
      <c r="E248" s="159">
        <v>2.2210420528352914</v>
      </c>
      <c r="F248" s="159">
        <v>-26.017208338292214</v>
      </c>
      <c r="G248" s="159">
        <v>-22.138823239172321</v>
      </c>
      <c r="H248" s="159">
        <v>-5.7609943034005324</v>
      </c>
      <c r="I248" s="159">
        <v>-0.36903841614598887</v>
      </c>
      <c r="J248" s="159">
        <v>7.2781152560540852</v>
      </c>
      <c r="K248" s="159">
        <v>-7.685836351985734</v>
      </c>
      <c r="L248" s="159">
        <v>2.3687485536967965</v>
      </c>
      <c r="M248" s="159">
        <v>0</v>
      </c>
      <c r="N248" s="476">
        <v>-61.913224103082264</v>
      </c>
      <c r="O248" s="78"/>
      <c r="P248" s="478">
        <v>61.913224103082264</v>
      </c>
      <c r="Q248" s="466">
        <v>324982.51331707882</v>
      </c>
      <c r="S248" s="191">
        <v>2324049.804844561</v>
      </c>
      <c r="T248" s="485">
        <f t="shared" si="3"/>
        <v>2649032.3181616399</v>
      </c>
    </row>
    <row r="249" spans="1:20" x14ac:dyDescent="0.25">
      <c r="A249" s="64">
        <v>749</v>
      </c>
      <c r="B249" s="20" t="s">
        <v>248</v>
      </c>
      <c r="C249" s="18">
        <v>21674</v>
      </c>
      <c r="D249" s="159">
        <v>-11.078263940467437</v>
      </c>
      <c r="E249" s="159">
        <v>2.5236898422115326</v>
      </c>
      <c r="F249" s="159">
        <v>-24.406800243842319</v>
      </c>
      <c r="G249" s="159">
        <v>-15.121949193491789</v>
      </c>
      <c r="H249" s="159">
        <v>-3.9099038299594717</v>
      </c>
      <c r="I249" s="159">
        <v>-0.34619574813960741</v>
      </c>
      <c r="J249" s="159">
        <v>8.8441044342384743</v>
      </c>
      <c r="K249" s="159">
        <v>-3.5279922165010666</v>
      </c>
      <c r="L249" s="159">
        <v>2.3687485536967965</v>
      </c>
      <c r="M249" s="159">
        <v>0</v>
      </c>
      <c r="N249" s="476">
        <v>-44.654562342254891</v>
      </c>
      <c r="O249" s="78"/>
      <c r="P249" s="478">
        <v>44.654562342254891</v>
      </c>
      <c r="Q249" s="466">
        <v>967842.98420603247</v>
      </c>
      <c r="S249" s="191">
        <v>7073379.0452698525</v>
      </c>
      <c r="T249" s="485">
        <f t="shared" si="3"/>
        <v>8041222.0294758845</v>
      </c>
    </row>
    <row r="250" spans="1:20" x14ac:dyDescent="0.25">
      <c r="A250" s="64">
        <v>751</v>
      </c>
      <c r="B250" s="20" t="s">
        <v>249</v>
      </c>
      <c r="C250" s="18">
        <v>3045</v>
      </c>
      <c r="D250" s="159">
        <v>-10.300652490816097</v>
      </c>
      <c r="E250" s="159">
        <v>2.6331730278647707</v>
      </c>
      <c r="F250" s="159">
        <v>-22.693625018829213</v>
      </c>
      <c r="G250" s="159">
        <v>-21.173675936149063</v>
      </c>
      <c r="H250" s="159">
        <v>-6.8488572867408299</v>
      </c>
      <c r="I250" s="159">
        <v>-0.32189539033800302</v>
      </c>
      <c r="J250" s="159">
        <v>11.443403523394039</v>
      </c>
      <c r="K250" s="159">
        <v>-3.7412678770236441</v>
      </c>
      <c r="L250" s="159">
        <v>2.3687485536967965</v>
      </c>
      <c r="M250" s="159">
        <v>0</v>
      </c>
      <c r="N250" s="476">
        <v>-48.634648894941236</v>
      </c>
      <c r="O250" s="78"/>
      <c r="P250" s="478">
        <v>48.634648894941236</v>
      </c>
      <c r="Q250" s="466">
        <v>148092.50588509606</v>
      </c>
      <c r="S250" s="191">
        <v>1295317.9581217123</v>
      </c>
      <c r="T250" s="485">
        <f t="shared" si="3"/>
        <v>1443410.4640068084</v>
      </c>
    </row>
    <row r="251" spans="1:20" x14ac:dyDescent="0.25">
      <c r="A251" s="64">
        <v>753</v>
      </c>
      <c r="B251" s="20" t="s">
        <v>250</v>
      </c>
      <c r="C251" s="18">
        <v>20666</v>
      </c>
      <c r="D251" s="159">
        <v>-9.9899339927857618</v>
      </c>
      <c r="E251" s="159">
        <v>2.0259212366141148</v>
      </c>
      <c r="F251" s="159">
        <v>-22.009073327856129</v>
      </c>
      <c r="G251" s="159">
        <v>-12.490887193578043</v>
      </c>
      <c r="H251" s="159">
        <v>-2.4659818647704261</v>
      </c>
      <c r="I251" s="159">
        <v>-0.31218543727455506</v>
      </c>
      <c r="J251" s="159">
        <v>7.4983869330681179</v>
      </c>
      <c r="K251" s="159">
        <v>-3.0789753036318004</v>
      </c>
      <c r="L251" s="159">
        <v>2.3687485536967965</v>
      </c>
      <c r="M251" s="159">
        <v>0</v>
      </c>
      <c r="N251" s="476">
        <v>-38.453980396517686</v>
      </c>
      <c r="O251" s="78"/>
      <c r="P251" s="478">
        <v>38.453980396517686</v>
      </c>
      <c r="Q251" s="466">
        <v>794689.95887443447</v>
      </c>
      <c r="S251" s="191">
        <v>5449389.3076608293</v>
      </c>
      <c r="T251" s="485">
        <f t="shared" si="3"/>
        <v>6244079.2665352635</v>
      </c>
    </row>
    <row r="252" spans="1:20" x14ac:dyDescent="0.25">
      <c r="A252" s="64">
        <v>755</v>
      </c>
      <c r="B252" s="20" t="s">
        <v>251</v>
      </c>
      <c r="C252" s="18">
        <v>6134</v>
      </c>
      <c r="D252" s="159">
        <v>-11.048236825640952</v>
      </c>
      <c r="E252" s="159">
        <v>2.4984388662392969</v>
      </c>
      <c r="F252" s="159">
        <v>-24.340646756490219</v>
      </c>
      <c r="G252" s="159">
        <v>-14.591439185411392</v>
      </c>
      <c r="H252" s="159">
        <v>-2.9721678634351143</v>
      </c>
      <c r="I252" s="159">
        <v>-0.34525740080127976</v>
      </c>
      <c r="J252" s="159">
        <v>8.1561834704081431</v>
      </c>
      <c r="K252" s="159">
        <v>-4.0250946013856259</v>
      </c>
      <c r="L252" s="159">
        <v>2.3687485536967965</v>
      </c>
      <c r="M252" s="159">
        <v>0</v>
      </c>
      <c r="N252" s="476">
        <v>-44.299471742820344</v>
      </c>
      <c r="O252" s="78"/>
      <c r="P252" s="478">
        <v>44.299471742820344</v>
      </c>
      <c r="Q252" s="466">
        <v>271732.95967045997</v>
      </c>
      <c r="S252" s="191">
        <v>2023062.2506752501</v>
      </c>
      <c r="T252" s="485">
        <f t="shared" si="3"/>
        <v>2294795.2103457102</v>
      </c>
    </row>
    <row r="253" spans="1:20" x14ac:dyDescent="0.25">
      <c r="A253" s="64">
        <v>758</v>
      </c>
      <c r="B253" s="20" t="s">
        <v>252</v>
      </c>
      <c r="C253" s="18">
        <v>8444</v>
      </c>
      <c r="D253" s="159">
        <v>-12.926698437161212</v>
      </c>
      <c r="E253" s="159">
        <v>2.8414920696852901</v>
      </c>
      <c r="F253" s="159">
        <v>-28.479132494370795</v>
      </c>
      <c r="G253" s="159">
        <v>-20.021184893981115</v>
      </c>
      <c r="H253" s="159">
        <v>-5.563440228226475</v>
      </c>
      <c r="I253" s="159">
        <v>-0.40395932616128788</v>
      </c>
      <c r="J253" s="159">
        <v>5.7551466657627639</v>
      </c>
      <c r="K253" s="159">
        <v>-3.0150141305940945</v>
      </c>
      <c r="L253" s="159">
        <v>2.3687485536967965</v>
      </c>
      <c r="M253" s="159">
        <v>0</v>
      </c>
      <c r="N253" s="476">
        <v>-59.444042221350124</v>
      </c>
      <c r="O253" s="78"/>
      <c r="P253" s="478">
        <v>59.444042221350124</v>
      </c>
      <c r="Q253" s="466">
        <v>501945.49251708045</v>
      </c>
      <c r="S253" s="191">
        <v>3646873.8161551077</v>
      </c>
      <c r="T253" s="485">
        <f t="shared" si="3"/>
        <v>4148819.3086721883</v>
      </c>
    </row>
    <row r="254" spans="1:20" x14ac:dyDescent="0.25">
      <c r="A254" s="64">
        <v>759</v>
      </c>
      <c r="B254" s="20" t="s">
        <v>253</v>
      </c>
      <c r="C254" s="18">
        <v>2085</v>
      </c>
      <c r="D254" s="159">
        <v>-12.470796661674012</v>
      </c>
      <c r="E254" s="159">
        <v>2.813038318132639</v>
      </c>
      <c r="F254" s="159">
        <v>-27.474723895250555</v>
      </c>
      <c r="G254" s="159">
        <v>-28.121595328973772</v>
      </c>
      <c r="H254" s="159">
        <v>-8.4774196980808032</v>
      </c>
      <c r="I254" s="159">
        <v>-0.38971239567731286</v>
      </c>
      <c r="J254" s="159">
        <v>6.7928863672271182</v>
      </c>
      <c r="K254" s="159">
        <v>-6.060800306467601</v>
      </c>
      <c r="L254" s="159">
        <v>2.3687485536967965</v>
      </c>
      <c r="M254" s="159">
        <v>0</v>
      </c>
      <c r="N254" s="476">
        <v>-71.020375047067517</v>
      </c>
      <c r="O254" s="78"/>
      <c r="P254" s="478">
        <v>71.020375047067517</v>
      </c>
      <c r="Q254" s="466">
        <v>148077.48197313579</v>
      </c>
      <c r="S254" s="191">
        <v>1175218.6635954336</v>
      </c>
      <c r="T254" s="485">
        <f t="shared" si="3"/>
        <v>1323296.1455685694</v>
      </c>
    </row>
    <row r="255" spans="1:20" x14ac:dyDescent="0.25">
      <c r="A255" s="64">
        <v>761</v>
      </c>
      <c r="B255" s="20" t="s">
        <v>254</v>
      </c>
      <c r="C255" s="18">
        <v>8828</v>
      </c>
      <c r="D255" s="159">
        <v>-12.839878024928286</v>
      </c>
      <c r="E255" s="159">
        <v>2.0000232256794117</v>
      </c>
      <c r="F255" s="159">
        <v>-28.287856273670126</v>
      </c>
      <c r="G255" s="159">
        <v>-22.518618172326565</v>
      </c>
      <c r="H255" s="159">
        <v>-6.5474036817256307</v>
      </c>
      <c r="I255" s="159">
        <v>-0.40124618827900893</v>
      </c>
      <c r="J255" s="159">
        <v>8.2007865358823011</v>
      </c>
      <c r="K255" s="159">
        <v>-8.1884046929180432</v>
      </c>
      <c r="L255" s="159">
        <v>2.3687485536967965</v>
      </c>
      <c r="M255" s="159">
        <v>0</v>
      </c>
      <c r="N255" s="476">
        <v>-66.213848718589148</v>
      </c>
      <c r="O255" s="78"/>
      <c r="P255" s="478">
        <v>66.213848718589148</v>
      </c>
      <c r="Q255" s="466">
        <v>584535.85648770502</v>
      </c>
      <c r="S255" s="191">
        <v>4339604.8327090694</v>
      </c>
      <c r="T255" s="485">
        <f t="shared" si="3"/>
        <v>4924140.6891967747</v>
      </c>
    </row>
    <row r="256" spans="1:20" x14ac:dyDescent="0.25">
      <c r="A256" s="64">
        <v>762</v>
      </c>
      <c r="B256" s="20" t="s">
        <v>255</v>
      </c>
      <c r="C256" s="18">
        <v>3967</v>
      </c>
      <c r="D256" s="159">
        <v>-12.143904518171274</v>
      </c>
      <c r="E256" s="159">
        <v>2.5855023380141926</v>
      </c>
      <c r="F256" s="159">
        <v>-26.754539641596089</v>
      </c>
      <c r="G256" s="159">
        <v>-25.03938328776422</v>
      </c>
      <c r="H256" s="159">
        <v>-8.6165071774688418</v>
      </c>
      <c r="I256" s="159">
        <v>-0.37949701619285231</v>
      </c>
      <c r="J256" s="159">
        <v>6.1367711181114517</v>
      </c>
      <c r="K256" s="159">
        <v>-7.0345974780319169</v>
      </c>
      <c r="L256" s="159">
        <v>2.3687485536967965</v>
      </c>
      <c r="M256" s="159">
        <v>0</v>
      </c>
      <c r="N256" s="476">
        <v>-68.877407109402768</v>
      </c>
      <c r="O256" s="78"/>
      <c r="P256" s="478">
        <v>68.877407109402768</v>
      </c>
      <c r="Q256" s="466">
        <v>273236.67400300078</v>
      </c>
      <c r="S256" s="191">
        <v>2122071.2686435571</v>
      </c>
      <c r="T256" s="485">
        <f t="shared" si="3"/>
        <v>2395307.9426465579</v>
      </c>
    </row>
    <row r="257" spans="1:20" x14ac:dyDescent="0.25">
      <c r="A257" s="64">
        <v>765</v>
      </c>
      <c r="B257" s="20" t="s">
        <v>256</v>
      </c>
      <c r="C257" s="18">
        <v>10389</v>
      </c>
      <c r="D257" s="159">
        <v>-12.730351010247958</v>
      </c>
      <c r="E257" s="159">
        <v>2.4740151676667672</v>
      </c>
      <c r="F257" s="159">
        <v>-28.046554569452532</v>
      </c>
      <c r="G257" s="159">
        <v>-21.109669686779512</v>
      </c>
      <c r="H257" s="159">
        <v>-6.1249235375828768</v>
      </c>
      <c r="I257" s="159">
        <v>-0.39782346907024868</v>
      </c>
      <c r="J257" s="159">
        <v>7.2220074612084169</v>
      </c>
      <c r="K257" s="159">
        <v>-5.1873472287427456</v>
      </c>
      <c r="L257" s="159">
        <v>2.3687485536967965</v>
      </c>
      <c r="M257" s="159">
        <v>0</v>
      </c>
      <c r="N257" s="476">
        <v>-61.531898319303878</v>
      </c>
      <c r="O257" s="78"/>
      <c r="P257" s="478">
        <v>61.531898319303878</v>
      </c>
      <c r="Q257" s="466">
        <v>639254.891639248</v>
      </c>
      <c r="S257" s="191">
        <v>4461316.7988031236</v>
      </c>
      <c r="T257" s="485">
        <f t="shared" si="3"/>
        <v>5100571.6904423721</v>
      </c>
    </row>
    <row r="258" spans="1:20" x14ac:dyDescent="0.25">
      <c r="A258" s="64">
        <v>768</v>
      </c>
      <c r="B258" s="20" t="s">
        <v>257</v>
      </c>
      <c r="C258" s="18">
        <v>2530</v>
      </c>
      <c r="D258" s="159">
        <v>-12.414544784433973</v>
      </c>
      <c r="E258" s="159">
        <v>2.4838641595884434</v>
      </c>
      <c r="F258" s="159">
        <v>-27.350793978206099</v>
      </c>
      <c r="G258" s="159">
        <v>-29.167751034506633</v>
      </c>
      <c r="H258" s="159">
        <v>-9.7783923067859462</v>
      </c>
      <c r="I258" s="159">
        <v>-0.38795452451356166</v>
      </c>
      <c r="J258" s="159">
        <v>11.413400771747106</v>
      </c>
      <c r="K258" s="159">
        <v>-5.9053543858735438</v>
      </c>
      <c r="L258" s="159">
        <v>2.3687485536967965</v>
      </c>
      <c r="M258" s="159">
        <v>0</v>
      </c>
      <c r="N258" s="476">
        <v>-68.738777529287418</v>
      </c>
      <c r="O258" s="78"/>
      <c r="P258" s="478">
        <v>68.738777529287418</v>
      </c>
      <c r="Q258" s="466">
        <v>173909.10714909717</v>
      </c>
      <c r="S258" s="191">
        <v>1438776.6100763979</v>
      </c>
      <c r="T258" s="485">
        <f t="shared" si="3"/>
        <v>1612685.717225495</v>
      </c>
    </row>
    <row r="259" spans="1:20" x14ac:dyDescent="0.25">
      <c r="A259" s="64">
        <v>777</v>
      </c>
      <c r="B259" s="20" t="s">
        <v>258</v>
      </c>
      <c r="C259" s="18">
        <v>7862</v>
      </c>
      <c r="D259" s="159">
        <v>-12.297683186977393</v>
      </c>
      <c r="E259" s="159">
        <v>2.7915178872242148</v>
      </c>
      <c r="F259" s="159">
        <v>-27.093333271309568</v>
      </c>
      <c r="G259" s="159">
        <v>-25.917017942813416</v>
      </c>
      <c r="H259" s="159">
        <v>-9.0317275798293615</v>
      </c>
      <c r="I259" s="159">
        <v>-0.38430259959304353</v>
      </c>
      <c r="J259" s="159">
        <v>9.0688557474414786</v>
      </c>
      <c r="K259" s="159">
        <v>-4.5741533146001236</v>
      </c>
      <c r="L259" s="159">
        <v>2.3687485536967965</v>
      </c>
      <c r="M259" s="159">
        <v>0</v>
      </c>
      <c r="N259" s="476">
        <v>-65.069095706760422</v>
      </c>
      <c r="O259" s="78"/>
      <c r="P259" s="478">
        <v>65.069095706760422</v>
      </c>
      <c r="Q259" s="466">
        <v>511573.23044655041</v>
      </c>
      <c r="S259" s="191">
        <v>3853156.1069538845</v>
      </c>
      <c r="T259" s="485">
        <f t="shared" si="3"/>
        <v>4364729.3374004345</v>
      </c>
    </row>
    <row r="260" spans="1:20" x14ac:dyDescent="0.25">
      <c r="A260" s="64">
        <v>778</v>
      </c>
      <c r="B260" s="20" t="s">
        <v>259</v>
      </c>
      <c r="C260" s="18">
        <v>7145</v>
      </c>
      <c r="D260" s="159">
        <v>-11.53284220872686</v>
      </c>
      <c r="E260" s="159">
        <v>2.0461914302323558</v>
      </c>
      <c r="F260" s="159">
        <v>-25.408292991101362</v>
      </c>
      <c r="G260" s="159">
        <v>-24.118510119797733</v>
      </c>
      <c r="H260" s="159">
        <v>-8.0108321738844364</v>
      </c>
      <c r="I260" s="159">
        <v>-0.36040131902271438</v>
      </c>
      <c r="J260" s="159">
        <v>6.6263950683671791</v>
      </c>
      <c r="K260" s="159">
        <v>-6.3335144573432496</v>
      </c>
      <c r="L260" s="159">
        <v>2.3687485536967965</v>
      </c>
      <c r="M260" s="159">
        <v>0</v>
      </c>
      <c r="N260" s="476">
        <v>-64.723058217580032</v>
      </c>
      <c r="O260" s="78"/>
      <c r="P260" s="478">
        <v>64.723058217580032</v>
      </c>
      <c r="Q260" s="466">
        <v>462446.25096460932</v>
      </c>
      <c r="S260" s="191">
        <v>3276346.5772542637</v>
      </c>
      <c r="T260" s="485">
        <f t="shared" si="3"/>
        <v>3738792.8282188731</v>
      </c>
    </row>
    <row r="261" spans="1:20" x14ac:dyDescent="0.25">
      <c r="A261" s="64">
        <v>781</v>
      </c>
      <c r="B261" s="20" t="s">
        <v>260</v>
      </c>
      <c r="C261" s="18">
        <v>3753</v>
      </c>
      <c r="D261" s="159">
        <v>-12.163254188255253</v>
      </c>
      <c r="E261" s="159">
        <v>2.4225006197765784</v>
      </c>
      <c r="F261" s="159">
        <v>-26.797169383499853</v>
      </c>
      <c r="G261" s="159">
        <v>-26.072709783628696</v>
      </c>
      <c r="H261" s="159">
        <v>-8.7565226400933032</v>
      </c>
      <c r="I261" s="159">
        <v>-0.38010169338297667</v>
      </c>
      <c r="J261" s="159">
        <v>8.3805407384139485</v>
      </c>
      <c r="K261" s="159">
        <v>-8.5271654918232098</v>
      </c>
      <c r="L261" s="159">
        <v>2.3687485536967965</v>
      </c>
      <c r="M261" s="159">
        <v>0</v>
      </c>
      <c r="N261" s="476">
        <v>-69.525133268795983</v>
      </c>
      <c r="O261" s="78"/>
      <c r="P261" s="478">
        <v>69.525133268795983</v>
      </c>
      <c r="Q261" s="466">
        <v>260927.82515779132</v>
      </c>
      <c r="S261" s="191">
        <v>2010856.189827424</v>
      </c>
      <c r="T261" s="485">
        <f t="shared" si="3"/>
        <v>2271784.0149852154</v>
      </c>
    </row>
    <row r="262" spans="1:20" x14ac:dyDescent="0.25">
      <c r="A262" s="64">
        <v>783</v>
      </c>
      <c r="B262" s="20" t="s">
        <v>261</v>
      </c>
      <c r="C262" s="18">
        <v>6811</v>
      </c>
      <c r="D262" s="159">
        <v>-11.820697384791469</v>
      </c>
      <c r="E262" s="159">
        <v>1.8911272023887067</v>
      </c>
      <c r="F262" s="159">
        <v>-26.042473925868702</v>
      </c>
      <c r="G262" s="159">
        <v>-20.211225427464434</v>
      </c>
      <c r="H262" s="159">
        <v>-5.8606648931846541</v>
      </c>
      <c r="I262" s="159">
        <v>-0.3693967932747334</v>
      </c>
      <c r="J262" s="159">
        <v>11.500192379472017</v>
      </c>
      <c r="K262" s="159">
        <v>-6.4512791242616263</v>
      </c>
      <c r="L262" s="159">
        <v>2.3687485536967965</v>
      </c>
      <c r="M262" s="159">
        <v>0</v>
      </c>
      <c r="N262" s="476">
        <v>-54.995669413288091</v>
      </c>
      <c r="O262" s="78"/>
      <c r="P262" s="478">
        <v>54.995669413288091</v>
      </c>
      <c r="Q262" s="466">
        <v>374575.50437390519</v>
      </c>
      <c r="S262" s="191">
        <v>3012314.9213364408</v>
      </c>
      <c r="T262" s="485">
        <f t="shared" si="3"/>
        <v>3386890.4257103461</v>
      </c>
    </row>
    <row r="263" spans="1:20" x14ac:dyDescent="0.25">
      <c r="A263" s="64">
        <v>785</v>
      </c>
      <c r="B263" s="20" t="s">
        <v>262</v>
      </c>
      <c r="C263" s="18">
        <v>2869</v>
      </c>
      <c r="D263" s="159">
        <v>-11.690491924884034</v>
      </c>
      <c r="E263" s="159">
        <v>2.299099779872646</v>
      </c>
      <c r="F263" s="159">
        <v>-25.755615022010137</v>
      </c>
      <c r="G263" s="159">
        <v>-27.108332813232032</v>
      </c>
      <c r="H263" s="159">
        <v>-8.9459454407419781</v>
      </c>
      <c r="I263" s="159">
        <v>-0.36532787265262606</v>
      </c>
      <c r="J263" s="159">
        <v>9.7838350570589334</v>
      </c>
      <c r="K263" s="159">
        <v>-5.7318897201032089</v>
      </c>
      <c r="L263" s="159">
        <v>2.3687485536967965</v>
      </c>
      <c r="M263" s="159">
        <v>0</v>
      </c>
      <c r="N263" s="476">
        <v>-65.145919402995645</v>
      </c>
      <c r="O263" s="78"/>
      <c r="P263" s="478">
        <v>65.145919402995645</v>
      </c>
      <c r="Q263" s="466">
        <v>186903.64276719451</v>
      </c>
      <c r="S263" s="191">
        <v>1485685.5242823968</v>
      </c>
      <c r="T263" s="485">
        <f t="shared" si="3"/>
        <v>1672589.1670495912</v>
      </c>
    </row>
    <row r="264" spans="1:20" x14ac:dyDescent="0.25">
      <c r="A264" s="64">
        <v>790</v>
      </c>
      <c r="B264" s="20" t="s">
        <v>263</v>
      </c>
      <c r="C264" s="18">
        <v>24651</v>
      </c>
      <c r="D264" s="159">
        <v>-12.189049854007074</v>
      </c>
      <c r="E264" s="159">
        <v>2.290913230076725</v>
      </c>
      <c r="F264" s="159">
        <v>-26.854000459609331</v>
      </c>
      <c r="G264" s="159">
        <v>-21.390020403706917</v>
      </c>
      <c r="H264" s="159">
        <v>-6.2623713366430342</v>
      </c>
      <c r="I264" s="159">
        <v>-0.38090780793772105</v>
      </c>
      <c r="J264" s="159">
        <v>9.4397489718291911</v>
      </c>
      <c r="K264" s="159">
        <v>-4.9159558942597581</v>
      </c>
      <c r="L264" s="159">
        <v>2.3687485536967965</v>
      </c>
      <c r="M264" s="159">
        <v>0</v>
      </c>
      <c r="N264" s="476">
        <v>-57.892895000561111</v>
      </c>
      <c r="O264" s="78"/>
      <c r="P264" s="478">
        <v>57.892895000561111</v>
      </c>
      <c r="Q264" s="466">
        <v>1427117.754658832</v>
      </c>
      <c r="S264" s="191">
        <v>10610765.365555435</v>
      </c>
      <c r="T264" s="485">
        <f t="shared" si="3"/>
        <v>12037883.120214267</v>
      </c>
    </row>
    <row r="265" spans="1:20" x14ac:dyDescent="0.25">
      <c r="A265" s="64">
        <v>791</v>
      </c>
      <c r="B265" s="20" t="s">
        <v>264</v>
      </c>
      <c r="C265" s="18">
        <v>5301</v>
      </c>
      <c r="D265" s="159">
        <v>-13.071392404729572</v>
      </c>
      <c r="E265" s="159">
        <v>2.9948352752910825</v>
      </c>
      <c r="F265" s="159">
        <v>-28.797911391669842</v>
      </c>
      <c r="G265" s="159">
        <v>-27.72580444647847</v>
      </c>
      <c r="H265" s="159">
        <v>-8.2512450137273099</v>
      </c>
      <c r="I265" s="159">
        <v>-0.40848101264779912</v>
      </c>
      <c r="J265" s="159">
        <v>7.233517696466369</v>
      </c>
      <c r="K265" s="159">
        <v>-9.6368687542799396</v>
      </c>
      <c r="L265" s="159">
        <v>2.3687485536967965</v>
      </c>
      <c r="M265" s="159">
        <v>0</v>
      </c>
      <c r="N265" s="476">
        <v>-75.294601498078706</v>
      </c>
      <c r="O265" s="78"/>
      <c r="P265" s="478">
        <v>75.294601498078706</v>
      </c>
      <c r="Q265" s="466">
        <v>399136.68254131521</v>
      </c>
      <c r="S265" s="191">
        <v>3033652.0689468505</v>
      </c>
      <c r="T265" s="485">
        <f t="shared" si="3"/>
        <v>3432788.7514881659</v>
      </c>
    </row>
    <row r="266" spans="1:20" x14ac:dyDescent="0.25">
      <c r="A266" s="64">
        <v>831</v>
      </c>
      <c r="B266" s="20" t="s">
        <v>265</v>
      </c>
      <c r="C266" s="18">
        <v>4715</v>
      </c>
      <c r="D266" s="159">
        <v>-10.804408549664547</v>
      </c>
      <c r="E266" s="159">
        <v>2.3462766737401264</v>
      </c>
      <c r="F266" s="159">
        <v>-23.803462585979709</v>
      </c>
      <c r="G266" s="159">
        <v>-16.904868343371728</v>
      </c>
      <c r="H266" s="159">
        <v>-4.4531529439926887</v>
      </c>
      <c r="I266" s="159">
        <v>-0.3376377671770171</v>
      </c>
      <c r="J266" s="159">
        <v>9.5743812651196247</v>
      </c>
      <c r="K266" s="159">
        <v>-5.2255471071793709</v>
      </c>
      <c r="L266" s="159">
        <v>2.3687485536967965</v>
      </c>
      <c r="M266" s="159">
        <v>0</v>
      </c>
      <c r="N266" s="476">
        <v>-47.239670804808512</v>
      </c>
      <c r="O266" s="78"/>
      <c r="P266" s="478">
        <v>47.239670804808512</v>
      </c>
      <c r="Q266" s="466">
        <v>222735.04784467214</v>
      </c>
      <c r="S266" s="191">
        <v>1659324.5257152629</v>
      </c>
      <c r="T266" s="485">
        <f t="shared" si="3"/>
        <v>1882059.573559935</v>
      </c>
    </row>
    <row r="267" spans="1:20" x14ac:dyDescent="0.25">
      <c r="A267" s="64">
        <v>832</v>
      </c>
      <c r="B267" s="20" t="s">
        <v>266</v>
      </c>
      <c r="C267" s="18">
        <v>4024</v>
      </c>
      <c r="D267" s="159">
        <v>-12.369897270699445</v>
      </c>
      <c r="E267" s="159">
        <v>2.4627644041359211</v>
      </c>
      <c r="F267" s="159">
        <v>-27.252429924509713</v>
      </c>
      <c r="G267" s="159">
        <v>-23.113436474771063</v>
      </c>
      <c r="H267" s="159">
        <v>-7.4105305203660556</v>
      </c>
      <c r="I267" s="159">
        <v>-0.38655928970935766</v>
      </c>
      <c r="J267" s="159">
        <v>9.4930827653584586</v>
      </c>
      <c r="K267" s="159">
        <v>-3.8506541901042453</v>
      </c>
      <c r="L267" s="159">
        <v>2.3687485536967965</v>
      </c>
      <c r="M267" s="159">
        <v>0</v>
      </c>
      <c r="N267" s="476">
        <v>-60.058911946968699</v>
      </c>
      <c r="O267" s="78"/>
      <c r="P267" s="478">
        <v>60.058911946968699</v>
      </c>
      <c r="Q267" s="466">
        <v>241677.06167460204</v>
      </c>
      <c r="S267" s="191">
        <v>1917527.0343322547</v>
      </c>
      <c r="T267" s="485">
        <f t="shared" si="3"/>
        <v>2159204.0960068568</v>
      </c>
    </row>
    <row r="268" spans="1:20" x14ac:dyDescent="0.25">
      <c r="A268" s="64">
        <v>833</v>
      </c>
      <c r="B268" s="20" t="s">
        <v>267</v>
      </c>
      <c r="C268" s="18">
        <v>1662</v>
      </c>
      <c r="D268" s="159">
        <v>-13.78978169021916</v>
      </c>
      <c r="E268" s="159">
        <v>2.556872419593085</v>
      </c>
      <c r="F268" s="159">
        <v>-30.380612786264081</v>
      </c>
      <c r="G268" s="159">
        <v>-22.486273747357099</v>
      </c>
      <c r="H268" s="159">
        <v>-6.6867123740111607</v>
      </c>
      <c r="I268" s="159">
        <v>-0.43093067781934874</v>
      </c>
      <c r="J268" s="159">
        <v>12.363667331105832</v>
      </c>
      <c r="K268" s="159">
        <v>-7.4094383935032084</v>
      </c>
      <c r="L268" s="159">
        <v>2.3687485536967965</v>
      </c>
      <c r="M268" s="159">
        <v>0</v>
      </c>
      <c r="N268" s="476">
        <v>-63.894461364778344</v>
      </c>
      <c r="O268" s="78"/>
      <c r="P268" s="478">
        <v>63.894461364778344</v>
      </c>
      <c r="Q268" s="466">
        <v>106192.5947882616</v>
      </c>
      <c r="S268" s="191">
        <v>790692.56063132931</v>
      </c>
      <c r="T268" s="485">
        <f t="shared" si="3"/>
        <v>896885.15541959088</v>
      </c>
    </row>
    <row r="269" spans="1:20" x14ac:dyDescent="0.25">
      <c r="A269" s="64">
        <v>834</v>
      </c>
      <c r="B269" s="20" t="s">
        <v>268</v>
      </c>
      <c r="C269" s="18">
        <v>6081</v>
      </c>
      <c r="D269" s="159">
        <v>-12.726978464324684</v>
      </c>
      <c r="E269" s="159">
        <v>2.6472153914835119</v>
      </c>
      <c r="F269" s="159">
        <v>-28.039124429215317</v>
      </c>
      <c r="G269" s="159">
        <v>-19.579432541141852</v>
      </c>
      <c r="H269" s="159">
        <v>-5.3010615772150009</v>
      </c>
      <c r="I269" s="159">
        <v>-0.39771807701014639</v>
      </c>
      <c r="J269" s="159">
        <v>8.0803467342083355</v>
      </c>
      <c r="K269" s="159">
        <v>-6.3007858958926448</v>
      </c>
      <c r="L269" s="159">
        <v>2.3687485536967965</v>
      </c>
      <c r="M269" s="159">
        <v>0</v>
      </c>
      <c r="N269" s="476">
        <v>-59.248790305410999</v>
      </c>
      <c r="O269" s="78"/>
      <c r="P269" s="478">
        <v>59.248790305410999</v>
      </c>
      <c r="Q269" s="466">
        <v>360291.89384720428</v>
      </c>
      <c r="S269" s="191">
        <v>2669525.7661836729</v>
      </c>
      <c r="T269" s="485">
        <f t="shared" si="3"/>
        <v>3029817.6600308772</v>
      </c>
    </row>
    <row r="270" spans="1:20" x14ac:dyDescent="0.25">
      <c r="A270" s="64">
        <v>837</v>
      </c>
      <c r="B270" s="20" t="s">
        <v>269</v>
      </c>
      <c r="C270" s="18">
        <v>235239</v>
      </c>
      <c r="D270" s="159">
        <v>-12.71531995924995</v>
      </c>
      <c r="E270" s="159">
        <v>1.3514985657973093</v>
      </c>
      <c r="F270" s="159">
        <v>-28.013439285222546</v>
      </c>
      <c r="G270" s="159">
        <v>-18.622601453161053</v>
      </c>
      <c r="H270" s="159">
        <v>-3.3180413753345412</v>
      </c>
      <c r="I270" s="159">
        <v>-0.39735374872656093</v>
      </c>
      <c r="J270" s="159">
        <v>5.4477999049244143</v>
      </c>
      <c r="K270" s="159">
        <v>-1.7692391899645465</v>
      </c>
      <c r="L270" s="159">
        <v>2.3687485536967965</v>
      </c>
      <c r="M270" s="159">
        <v>-1.8527319866075413</v>
      </c>
      <c r="N270" s="476">
        <v>-57.520679973848218</v>
      </c>
      <c r="O270" s="78"/>
      <c r="P270" s="478">
        <v>57.520679973848218</v>
      </c>
      <c r="Q270" s="466">
        <v>13531107.236368081</v>
      </c>
      <c r="S270" s="191">
        <v>82315371.477299288</v>
      </c>
      <c r="T270" s="485">
        <f t="shared" si="3"/>
        <v>95846478.713667363</v>
      </c>
    </row>
    <row r="271" spans="1:20" x14ac:dyDescent="0.25">
      <c r="A271" s="64">
        <v>844</v>
      </c>
      <c r="B271" s="20" t="s">
        <v>270</v>
      </c>
      <c r="C271" s="18">
        <v>1567</v>
      </c>
      <c r="D271" s="159">
        <v>-13.017100772419363</v>
      </c>
      <c r="E271" s="159">
        <v>2.5172510190885551</v>
      </c>
      <c r="F271" s="159">
        <v>-28.678300139236406</v>
      </c>
      <c r="G271" s="159">
        <v>-28.082703573740922</v>
      </c>
      <c r="H271" s="159">
        <v>-9.8464790954601824</v>
      </c>
      <c r="I271" s="159">
        <v>-0.4067843991381051</v>
      </c>
      <c r="J271" s="159">
        <v>8.6421264319678528</v>
      </c>
      <c r="K271" s="159">
        <v>-6.3806452323140155</v>
      </c>
      <c r="L271" s="159">
        <v>2.3687485536967965</v>
      </c>
      <c r="M271" s="159">
        <v>0</v>
      </c>
      <c r="N271" s="476">
        <v>-72.883887207555787</v>
      </c>
      <c r="O271" s="78"/>
      <c r="P271" s="478">
        <v>72.883887207555787</v>
      </c>
      <c r="Q271" s="466">
        <v>114209.05125423992</v>
      </c>
      <c r="S271" s="191">
        <v>894573.8309275097</v>
      </c>
      <c r="T271" s="485">
        <f t="shared" si="3"/>
        <v>1008782.8821817497</v>
      </c>
    </row>
    <row r="272" spans="1:20" x14ac:dyDescent="0.25">
      <c r="A272" s="64">
        <v>845</v>
      </c>
      <c r="B272" s="20" t="s">
        <v>271</v>
      </c>
      <c r="C272" s="18">
        <v>3062</v>
      </c>
      <c r="D272" s="159">
        <v>-11.045800502139508</v>
      </c>
      <c r="E272" s="159">
        <v>2.7438117296069406</v>
      </c>
      <c r="F272" s="159">
        <v>-24.3352792312761</v>
      </c>
      <c r="G272" s="159">
        <v>-21.300831093859248</v>
      </c>
      <c r="H272" s="159">
        <v>-6.1778003662547682</v>
      </c>
      <c r="I272" s="159">
        <v>-0.34518126569185964</v>
      </c>
      <c r="J272" s="159">
        <v>7.4271216309846215</v>
      </c>
      <c r="K272" s="159">
        <v>-4.7827465996415492</v>
      </c>
      <c r="L272" s="159">
        <v>2.3687485536967965</v>
      </c>
      <c r="M272" s="159">
        <v>0</v>
      </c>
      <c r="N272" s="476">
        <v>-55.447957144574673</v>
      </c>
      <c r="O272" s="78"/>
      <c r="P272" s="478">
        <v>55.447957144574673</v>
      </c>
      <c r="Q272" s="466">
        <v>169781.64477668764</v>
      </c>
      <c r="S272" s="191">
        <v>1398824.8584154886</v>
      </c>
      <c r="T272" s="485">
        <f t="shared" si="3"/>
        <v>1568606.5031921763</v>
      </c>
    </row>
    <row r="273" spans="1:20" x14ac:dyDescent="0.25">
      <c r="A273" s="64">
        <v>846</v>
      </c>
      <c r="B273" s="20" t="s">
        <v>272</v>
      </c>
      <c r="C273" s="18">
        <v>5158</v>
      </c>
      <c r="D273" s="159">
        <v>-12.908519001338943</v>
      </c>
      <c r="E273" s="159">
        <v>2.8791822282102149</v>
      </c>
      <c r="F273" s="159">
        <v>-28.439080924824857</v>
      </c>
      <c r="G273" s="159">
        <v>-28.099025650866182</v>
      </c>
      <c r="H273" s="159">
        <v>-8.4364185331321355</v>
      </c>
      <c r="I273" s="159">
        <v>-0.40339121879184198</v>
      </c>
      <c r="J273" s="159">
        <v>6.1633808926708413</v>
      </c>
      <c r="K273" s="159">
        <v>-6.3233981145040765</v>
      </c>
      <c r="L273" s="159">
        <v>2.3687485536967965</v>
      </c>
      <c r="M273" s="159">
        <v>0</v>
      </c>
      <c r="N273" s="476">
        <v>-73.198521768880184</v>
      </c>
      <c r="O273" s="78"/>
      <c r="P273" s="478">
        <v>73.198521768880184</v>
      </c>
      <c r="Q273" s="466">
        <v>377557.97528388398</v>
      </c>
      <c r="S273" s="191">
        <v>2774041.7240914097</v>
      </c>
      <c r="T273" s="485">
        <f t="shared" ref="T273:T309" si="4">Q273+S273</f>
        <v>3151599.6993752937</v>
      </c>
    </row>
    <row r="274" spans="1:20" x14ac:dyDescent="0.25">
      <c r="A274" s="64">
        <v>848</v>
      </c>
      <c r="B274" s="20" t="s">
        <v>273</v>
      </c>
      <c r="C274" s="18">
        <v>4482</v>
      </c>
      <c r="D274" s="159">
        <v>-12.08755412272709</v>
      </c>
      <c r="E274" s="159">
        <v>2.3068350784357068</v>
      </c>
      <c r="F274" s="159">
        <v>-26.630392676633114</v>
      </c>
      <c r="G274" s="159">
        <v>-27.308528260733329</v>
      </c>
      <c r="H274" s="159">
        <v>-8.1656570341269639</v>
      </c>
      <c r="I274" s="159">
        <v>-0.37773606633522155</v>
      </c>
      <c r="J274" s="159">
        <v>6.2805530392052749</v>
      </c>
      <c r="K274" s="159">
        <v>-6.9021079495720183</v>
      </c>
      <c r="L274" s="159">
        <v>2.3687485536967965</v>
      </c>
      <c r="M274" s="159">
        <v>0</v>
      </c>
      <c r="N274" s="476">
        <v>-70.515839438789953</v>
      </c>
      <c r="O274" s="78"/>
      <c r="P274" s="478">
        <v>70.515839438789953</v>
      </c>
      <c r="Q274" s="466">
        <v>316051.99236465659</v>
      </c>
      <c r="S274" s="191">
        <v>2359782.5931750657</v>
      </c>
      <c r="T274" s="485">
        <f t="shared" si="4"/>
        <v>2675834.5855397223</v>
      </c>
    </row>
    <row r="275" spans="1:20" x14ac:dyDescent="0.25">
      <c r="A275" s="64">
        <v>849</v>
      </c>
      <c r="B275" s="20" t="s">
        <v>274</v>
      </c>
      <c r="C275" s="18">
        <v>3112</v>
      </c>
      <c r="D275" s="159">
        <v>-12.983485247697301</v>
      </c>
      <c r="E275" s="159">
        <v>2.1626857140624218</v>
      </c>
      <c r="F275" s="159">
        <v>-28.604240936333117</v>
      </c>
      <c r="G275" s="159">
        <v>-23.637784308150096</v>
      </c>
      <c r="H275" s="159">
        <v>-6.7023471783822597</v>
      </c>
      <c r="I275" s="159">
        <v>-0.40573391399054065</v>
      </c>
      <c r="J275" s="159">
        <v>6.5806436049769363</v>
      </c>
      <c r="K275" s="159">
        <v>-13.767219944263907</v>
      </c>
      <c r="L275" s="159">
        <v>2.3687485536967965</v>
      </c>
      <c r="M275" s="159">
        <v>0</v>
      </c>
      <c r="N275" s="476">
        <v>-74.988733656081081</v>
      </c>
      <c r="O275" s="78"/>
      <c r="P275" s="478">
        <v>74.988733656081081</v>
      </c>
      <c r="Q275" s="466">
        <v>233364.93913772432</v>
      </c>
      <c r="S275" s="191">
        <v>1605119.8637273083</v>
      </c>
      <c r="T275" s="485">
        <f t="shared" si="4"/>
        <v>1838484.8028650326</v>
      </c>
    </row>
    <row r="276" spans="1:20" x14ac:dyDescent="0.25">
      <c r="A276" s="64">
        <v>850</v>
      </c>
      <c r="B276" s="20" t="s">
        <v>275</v>
      </c>
      <c r="C276" s="18">
        <v>2406</v>
      </c>
      <c r="D276" s="159">
        <v>-11.506902899577019</v>
      </c>
      <c r="E276" s="159">
        <v>2.7725868946703032</v>
      </c>
      <c r="F276" s="159">
        <v>-25.351145450630618</v>
      </c>
      <c r="G276" s="159">
        <v>-19.730924990068779</v>
      </c>
      <c r="H276" s="159">
        <v>-6.1151308553898369</v>
      </c>
      <c r="I276" s="159">
        <v>-0.35959071561178185</v>
      </c>
      <c r="J276" s="159">
        <v>10.91607042096874</v>
      </c>
      <c r="K276" s="159">
        <v>-4.2376271225439393</v>
      </c>
      <c r="L276" s="159">
        <v>2.3687485536967965</v>
      </c>
      <c r="M276" s="159">
        <v>0</v>
      </c>
      <c r="N276" s="476">
        <v>-51.24391616448613</v>
      </c>
      <c r="O276" s="78"/>
      <c r="P276" s="478">
        <v>51.24391616448613</v>
      </c>
      <c r="Q276" s="466">
        <v>123292.86229175363</v>
      </c>
      <c r="S276" s="191">
        <v>1027982.3421667303</v>
      </c>
      <c r="T276" s="485">
        <f t="shared" si="4"/>
        <v>1151275.204458484</v>
      </c>
    </row>
    <row r="277" spans="1:20" x14ac:dyDescent="0.25">
      <c r="A277" s="64">
        <v>851</v>
      </c>
      <c r="B277" s="20" t="s">
        <v>276</v>
      </c>
      <c r="C277" s="18">
        <v>21875</v>
      </c>
      <c r="D277" s="159">
        <v>-10.336604357214153</v>
      </c>
      <c r="E277" s="159">
        <v>2.1127992309028354</v>
      </c>
      <c r="F277" s="159">
        <v>-22.772831474487429</v>
      </c>
      <c r="G277" s="159">
        <v>-17.766011233463534</v>
      </c>
      <c r="H277" s="159">
        <v>-4.4542409924645741</v>
      </c>
      <c r="I277" s="159">
        <v>-0.32301888616294228</v>
      </c>
      <c r="J277" s="159">
        <v>6.5922968792203962</v>
      </c>
      <c r="K277" s="159">
        <v>-3.6749519635514249</v>
      </c>
      <c r="L277" s="159">
        <v>2.3687485536967965</v>
      </c>
      <c r="M277" s="159">
        <v>-0.96462230312270381</v>
      </c>
      <c r="N277" s="476">
        <v>-49.218436546646728</v>
      </c>
      <c r="O277" s="78"/>
      <c r="P277" s="478">
        <v>49.218436546646728</v>
      </c>
      <c r="Q277" s="466">
        <v>1076653.2994578972</v>
      </c>
      <c r="S277" s="191">
        <v>7932168.3132044626</v>
      </c>
      <c r="T277" s="485">
        <f t="shared" si="4"/>
        <v>9008821.6126623601</v>
      </c>
    </row>
    <row r="278" spans="1:20" x14ac:dyDescent="0.25">
      <c r="A278" s="64">
        <v>853</v>
      </c>
      <c r="B278" s="20" t="s">
        <v>277</v>
      </c>
      <c r="C278" s="18">
        <v>191331</v>
      </c>
      <c r="D278" s="159">
        <v>-13.578769582161119</v>
      </c>
      <c r="E278" s="159">
        <v>1.2627808516155217</v>
      </c>
      <c r="F278" s="159">
        <v>-29.915726735698712</v>
      </c>
      <c r="G278" s="159">
        <v>-19.367056480674727</v>
      </c>
      <c r="H278" s="159">
        <v>-3.4691234877983179</v>
      </c>
      <c r="I278" s="159">
        <v>-0.42433654944253496</v>
      </c>
      <c r="J278" s="159">
        <v>5.7477192475256995</v>
      </c>
      <c r="K278" s="159">
        <v>-1.680802021425404</v>
      </c>
      <c r="L278" s="159">
        <v>2.3687485536967965</v>
      </c>
      <c r="M278" s="159">
        <v>-0.59483066120641837</v>
      </c>
      <c r="N278" s="476">
        <v>-59.651396865569211</v>
      </c>
      <c r="O278" s="78"/>
      <c r="P278" s="478">
        <v>59.651396865569211</v>
      </c>
      <c r="Q278" s="466">
        <v>11413161.413686223</v>
      </c>
      <c r="S278" s="191">
        <v>71642792.159601212</v>
      </c>
      <c r="T278" s="485">
        <f t="shared" si="4"/>
        <v>83055953.573287427</v>
      </c>
    </row>
    <row r="279" spans="1:20" x14ac:dyDescent="0.25">
      <c r="A279" s="64">
        <v>854</v>
      </c>
      <c r="B279" s="20" t="s">
        <v>278</v>
      </c>
      <c r="C279" s="18">
        <v>3438</v>
      </c>
      <c r="D279" s="159">
        <v>-11.10986652606284</v>
      </c>
      <c r="E279" s="159">
        <v>2.499082077220399</v>
      </c>
      <c r="F279" s="159">
        <v>-24.476424690232193</v>
      </c>
      <c r="G279" s="159">
        <v>-26.062839954708462</v>
      </c>
      <c r="H279" s="159">
        <v>-8.9734068947746302</v>
      </c>
      <c r="I279" s="159">
        <v>-0.34718332893946374</v>
      </c>
      <c r="J279" s="159">
        <v>11.409252056312853</v>
      </c>
      <c r="K279" s="159">
        <v>-3.8279621007249278</v>
      </c>
      <c r="L279" s="159">
        <v>2.3687485536967965</v>
      </c>
      <c r="M279" s="159">
        <v>0</v>
      </c>
      <c r="N279" s="476">
        <v>-58.520600808212464</v>
      </c>
      <c r="O279" s="78"/>
      <c r="P279" s="478">
        <v>58.520600808212464</v>
      </c>
      <c r="Q279" s="466">
        <v>201193.82557863445</v>
      </c>
      <c r="S279" s="191">
        <v>1730348.5359466295</v>
      </c>
      <c r="T279" s="485">
        <f t="shared" si="4"/>
        <v>1931542.3615252639</v>
      </c>
    </row>
    <row r="280" spans="1:20" x14ac:dyDescent="0.25">
      <c r="A280" s="64">
        <v>857</v>
      </c>
      <c r="B280" s="20" t="s">
        <v>279</v>
      </c>
      <c r="C280" s="18">
        <v>2551</v>
      </c>
      <c r="D280" s="159">
        <v>-11.818464592269962</v>
      </c>
      <c r="E280" s="159">
        <v>2.9823822691936934</v>
      </c>
      <c r="F280" s="159">
        <v>-26.037554804844756</v>
      </c>
      <c r="G280" s="159">
        <v>-28.442122721744695</v>
      </c>
      <c r="H280" s="159">
        <v>-10.03003038879592</v>
      </c>
      <c r="I280" s="159">
        <v>-0.3693270185084363</v>
      </c>
      <c r="J280" s="159">
        <v>8.8840448710505804</v>
      </c>
      <c r="K280" s="159">
        <v>-7.8579979905955915</v>
      </c>
      <c r="L280" s="159">
        <v>2.3687485536967965</v>
      </c>
      <c r="M280" s="159">
        <v>0</v>
      </c>
      <c r="N280" s="476">
        <v>-70.320321822818315</v>
      </c>
      <c r="O280" s="78"/>
      <c r="P280" s="478">
        <v>70.320321822818315</v>
      </c>
      <c r="Q280" s="466">
        <v>179387.14097000952</v>
      </c>
      <c r="S280" s="191">
        <v>1326826.8938067795</v>
      </c>
      <c r="T280" s="485">
        <f t="shared" si="4"/>
        <v>1506214.0347767891</v>
      </c>
    </row>
    <row r="281" spans="1:20" x14ac:dyDescent="0.25">
      <c r="A281" s="64">
        <v>858</v>
      </c>
      <c r="B281" s="20" t="s">
        <v>280</v>
      </c>
      <c r="C281" s="18">
        <v>38664</v>
      </c>
      <c r="D281" s="159">
        <v>-9.8872206172000663</v>
      </c>
      <c r="E281" s="159">
        <v>1.8973271513644836</v>
      </c>
      <c r="F281" s="159">
        <v>-21.782782922268893</v>
      </c>
      <c r="G281" s="159">
        <v>-12.035402076172485</v>
      </c>
      <c r="H281" s="159">
        <v>-2.5458814215408028</v>
      </c>
      <c r="I281" s="159">
        <v>-0.30897564428750207</v>
      </c>
      <c r="J281" s="159">
        <v>8.7000332408355092</v>
      </c>
      <c r="K281" s="159">
        <v>-2.138753193319165</v>
      </c>
      <c r="L281" s="159">
        <v>2.3687485536967965</v>
      </c>
      <c r="M281" s="159">
        <v>0</v>
      </c>
      <c r="N281" s="476">
        <v>-35.732906928892127</v>
      </c>
      <c r="O281" s="78"/>
      <c r="P281" s="478">
        <v>35.732906928892127</v>
      </c>
      <c r="Q281" s="466">
        <v>1381577.1134986852</v>
      </c>
      <c r="S281" s="191">
        <v>10294551.688829655</v>
      </c>
      <c r="T281" s="485">
        <f t="shared" si="4"/>
        <v>11676128.802328341</v>
      </c>
    </row>
    <row r="282" spans="1:20" x14ac:dyDescent="0.25">
      <c r="A282" s="64">
        <v>859</v>
      </c>
      <c r="B282" s="20" t="s">
        <v>281</v>
      </c>
      <c r="C282" s="18">
        <v>6758</v>
      </c>
      <c r="D282" s="159">
        <v>-11.357296756989234</v>
      </c>
      <c r="E282" s="159">
        <v>2.4838559469901162</v>
      </c>
      <c r="F282" s="159">
        <v>-25.021544417741907</v>
      </c>
      <c r="G282" s="159">
        <v>-15.752110146054418</v>
      </c>
      <c r="H282" s="159">
        <v>-3.356775080731516</v>
      </c>
      <c r="I282" s="159">
        <v>-0.35491552365591356</v>
      </c>
      <c r="J282" s="159">
        <v>5.969346217899651</v>
      </c>
      <c r="K282" s="159">
        <v>-4.7230145784533919</v>
      </c>
      <c r="L282" s="159">
        <v>2.3687485536967965</v>
      </c>
      <c r="M282" s="159">
        <v>0</v>
      </c>
      <c r="N282" s="476">
        <v>-49.743705785039822</v>
      </c>
      <c r="O282" s="78"/>
      <c r="P282" s="478">
        <v>49.743705785039822</v>
      </c>
      <c r="Q282" s="466">
        <v>336167.96369529911</v>
      </c>
      <c r="S282" s="191">
        <v>2264472.1943958132</v>
      </c>
      <c r="T282" s="485">
        <f t="shared" si="4"/>
        <v>2600640.158091112</v>
      </c>
    </row>
    <row r="283" spans="1:20" x14ac:dyDescent="0.25">
      <c r="A283" s="64">
        <v>886</v>
      </c>
      <c r="B283" s="20" t="s">
        <v>282</v>
      </c>
      <c r="C283" s="18">
        <v>13021</v>
      </c>
      <c r="D283" s="159">
        <v>-11.160403396176401</v>
      </c>
      <c r="E283" s="159">
        <v>2.3906575505178651</v>
      </c>
      <c r="F283" s="159">
        <v>-24.587763732201125</v>
      </c>
      <c r="G283" s="159">
        <v>-18.164662443705019</v>
      </c>
      <c r="H283" s="159">
        <v>-4.976078054716182</v>
      </c>
      <c r="I283" s="159">
        <v>-0.34876260613051252</v>
      </c>
      <c r="J283" s="159">
        <v>8.6247976721899402</v>
      </c>
      <c r="K283" s="159">
        <v>-3.9920884572269628</v>
      </c>
      <c r="L283" s="159">
        <v>2.3687485536967965</v>
      </c>
      <c r="M283" s="159">
        <v>0</v>
      </c>
      <c r="N283" s="476">
        <v>-49.845554913751599</v>
      </c>
      <c r="O283" s="78"/>
      <c r="P283" s="478">
        <v>49.845554913751599</v>
      </c>
      <c r="Q283" s="466">
        <v>649038.97053195955</v>
      </c>
      <c r="S283" s="191">
        <v>4650494.610282721</v>
      </c>
      <c r="T283" s="485">
        <f t="shared" si="4"/>
        <v>5299533.5808146801</v>
      </c>
    </row>
    <row r="284" spans="1:20" x14ac:dyDescent="0.25">
      <c r="A284" s="64">
        <v>887</v>
      </c>
      <c r="B284" s="20" t="s">
        <v>283</v>
      </c>
      <c r="C284" s="18">
        <v>4792</v>
      </c>
      <c r="D284" s="159">
        <v>-12.422174015473669</v>
      </c>
      <c r="E284" s="159">
        <v>2.3030270614569504</v>
      </c>
      <c r="F284" s="159">
        <v>-27.367602127840424</v>
      </c>
      <c r="G284" s="159">
        <v>-26.446319577145832</v>
      </c>
      <c r="H284" s="159">
        <v>-7.7038652063864399</v>
      </c>
      <c r="I284" s="159">
        <v>-0.38819293798355214</v>
      </c>
      <c r="J284" s="159">
        <v>7.991702121382863</v>
      </c>
      <c r="K284" s="159">
        <v>-7.3136367837564036</v>
      </c>
      <c r="L284" s="159">
        <v>2.3687485536967965</v>
      </c>
      <c r="M284" s="159">
        <v>0</v>
      </c>
      <c r="N284" s="476">
        <v>-68.978312912049716</v>
      </c>
      <c r="O284" s="78"/>
      <c r="P284" s="478">
        <v>68.978312912049716</v>
      </c>
      <c r="Q284" s="466">
        <v>330544.07547454222</v>
      </c>
      <c r="S284" s="191">
        <v>2511931.1021429366</v>
      </c>
      <c r="T284" s="485">
        <f t="shared" si="4"/>
        <v>2842475.1776174787</v>
      </c>
    </row>
    <row r="285" spans="1:20" x14ac:dyDescent="0.25">
      <c r="A285" s="64">
        <v>889</v>
      </c>
      <c r="B285" s="20" t="s">
        <v>284</v>
      </c>
      <c r="C285" s="18">
        <v>2702</v>
      </c>
      <c r="D285" s="159">
        <v>-12.372551964489181</v>
      </c>
      <c r="E285" s="159">
        <v>2.6524135756774099</v>
      </c>
      <c r="F285" s="159">
        <v>-27.258278546765226</v>
      </c>
      <c r="G285" s="159">
        <v>-24.864509007174082</v>
      </c>
      <c r="H285" s="159">
        <v>-7.8448221182681097</v>
      </c>
      <c r="I285" s="159">
        <v>-0.38664224889028692</v>
      </c>
      <c r="J285" s="159">
        <v>8.6893846765474159</v>
      </c>
      <c r="K285" s="159">
        <v>-4.5797134962190338</v>
      </c>
      <c r="L285" s="159">
        <v>2.3687485536967965</v>
      </c>
      <c r="M285" s="159">
        <v>0</v>
      </c>
      <c r="N285" s="476">
        <v>-63.595970575884287</v>
      </c>
      <c r="O285" s="78"/>
      <c r="P285" s="478">
        <v>63.595970575884287</v>
      </c>
      <c r="Q285" s="466">
        <v>171836.31249603935</v>
      </c>
      <c r="S285" s="191">
        <v>1342886.3758099275</v>
      </c>
      <c r="T285" s="485">
        <f t="shared" si="4"/>
        <v>1514722.6883059668</v>
      </c>
    </row>
    <row r="286" spans="1:20" x14ac:dyDescent="0.25">
      <c r="A286" s="64">
        <v>890</v>
      </c>
      <c r="B286" s="20" t="s">
        <v>285</v>
      </c>
      <c r="C286" s="18">
        <v>1232</v>
      </c>
      <c r="D286" s="159">
        <v>-12.462029947144979</v>
      </c>
      <c r="E286" s="159">
        <v>1.4598075627905123</v>
      </c>
      <c r="F286" s="159">
        <v>-27.455409727303781</v>
      </c>
      <c r="G286" s="159">
        <v>-21.1513862834599</v>
      </c>
      <c r="H286" s="159">
        <v>-5.5706255184020197</v>
      </c>
      <c r="I286" s="159">
        <v>-0.38943843584828058</v>
      </c>
      <c r="J286" s="159">
        <v>3.2893078734882017</v>
      </c>
      <c r="K286" s="159">
        <v>-4.9119964611933087</v>
      </c>
      <c r="L286" s="159">
        <v>2.3687485536967965</v>
      </c>
      <c r="M286" s="159">
        <v>0</v>
      </c>
      <c r="N286" s="476">
        <v>-64.823022383376767</v>
      </c>
      <c r="O286" s="78"/>
      <c r="P286" s="478">
        <v>64.823022383376767</v>
      </c>
      <c r="Q286" s="466">
        <v>79861.96357632018</v>
      </c>
      <c r="S286" s="191">
        <v>580242.5422736418</v>
      </c>
      <c r="T286" s="485">
        <f t="shared" si="4"/>
        <v>660104.50584996201</v>
      </c>
    </row>
    <row r="287" spans="1:20" x14ac:dyDescent="0.25">
      <c r="A287" s="64">
        <v>892</v>
      </c>
      <c r="B287" s="20" t="s">
        <v>286</v>
      </c>
      <c r="C287" s="18">
        <v>3783</v>
      </c>
      <c r="D287" s="159">
        <v>-11.249359266336297</v>
      </c>
      <c r="E287" s="159">
        <v>3.055378838575789</v>
      </c>
      <c r="F287" s="159">
        <v>-24.783744633647157</v>
      </c>
      <c r="G287" s="159">
        <v>-18.74199737569278</v>
      </c>
      <c r="H287" s="159">
        <v>-4.8621612865030635</v>
      </c>
      <c r="I287" s="159">
        <v>-0.35154247707300929</v>
      </c>
      <c r="J287" s="159">
        <v>8.1095092217559372</v>
      </c>
      <c r="K287" s="159">
        <v>-4.5927113610133654</v>
      </c>
      <c r="L287" s="159">
        <v>2.3687485536967965</v>
      </c>
      <c r="M287" s="159">
        <v>0</v>
      </c>
      <c r="N287" s="476">
        <v>-51.047879786237154</v>
      </c>
      <c r="O287" s="78"/>
      <c r="P287" s="478">
        <v>51.047879786237154</v>
      </c>
      <c r="Q287" s="466">
        <v>193114.12923133516</v>
      </c>
      <c r="S287" s="191">
        <v>1408433.4614768722</v>
      </c>
      <c r="T287" s="485">
        <f t="shared" si="4"/>
        <v>1601547.5907082073</v>
      </c>
    </row>
    <row r="288" spans="1:20" x14ac:dyDescent="0.25">
      <c r="A288" s="64">
        <v>893</v>
      </c>
      <c r="B288" s="20" t="s">
        <v>287</v>
      </c>
      <c r="C288" s="18">
        <v>7455</v>
      </c>
      <c r="D288" s="159">
        <v>-14.232800966925991</v>
      </c>
      <c r="E288" s="159">
        <v>2.7527687363317779</v>
      </c>
      <c r="F288" s="159">
        <v>-31.356639630258822</v>
      </c>
      <c r="G288" s="159">
        <v>-21.600805018077576</v>
      </c>
      <c r="H288" s="159">
        <v>-5.3099266507156422</v>
      </c>
      <c r="I288" s="159">
        <v>-0.44477503021643722</v>
      </c>
      <c r="J288" s="159">
        <v>6.5424657084591722</v>
      </c>
      <c r="K288" s="159">
        <v>-7.0826445464202541</v>
      </c>
      <c r="L288" s="159">
        <v>2.368748553696796</v>
      </c>
      <c r="M288" s="159">
        <v>0</v>
      </c>
      <c r="N288" s="476">
        <v>-68.363608844126972</v>
      </c>
      <c r="O288" s="78"/>
      <c r="P288" s="478">
        <v>68.363608844126972</v>
      </c>
      <c r="Q288" s="466">
        <v>509650.70393296657</v>
      </c>
      <c r="S288" s="191">
        <v>3605798.8527748524</v>
      </c>
      <c r="T288" s="485">
        <f t="shared" si="4"/>
        <v>4115449.556707819</v>
      </c>
    </row>
    <row r="289" spans="1:20" x14ac:dyDescent="0.25">
      <c r="A289" s="64">
        <v>895</v>
      </c>
      <c r="B289" s="20" t="s">
        <v>288</v>
      </c>
      <c r="C289" s="18">
        <v>15700</v>
      </c>
      <c r="D289" s="159">
        <v>-12.741524192522281</v>
      </c>
      <c r="E289" s="159">
        <v>1.8755198171964498</v>
      </c>
      <c r="F289" s="159">
        <v>-28.071170486650647</v>
      </c>
      <c r="G289" s="159">
        <v>-18.183278206527724</v>
      </c>
      <c r="H289" s="159">
        <v>-5.2481431197309316</v>
      </c>
      <c r="I289" s="159">
        <v>-0.39817263101632128</v>
      </c>
      <c r="J289" s="159">
        <v>9.5638857705013098</v>
      </c>
      <c r="K289" s="159">
        <v>-3.3063121468438208</v>
      </c>
      <c r="L289" s="159">
        <v>2.3687485536967969</v>
      </c>
      <c r="M289" s="159">
        <v>0</v>
      </c>
      <c r="N289" s="476">
        <v>-54.140446641897178</v>
      </c>
      <c r="O289" s="78"/>
      <c r="P289" s="478">
        <v>54.140446641897178</v>
      </c>
      <c r="Q289" s="466">
        <v>850005.01227778569</v>
      </c>
      <c r="S289" s="191">
        <v>6071632.1252076281</v>
      </c>
      <c r="T289" s="485">
        <f t="shared" si="4"/>
        <v>6921637.1374854138</v>
      </c>
    </row>
    <row r="290" spans="1:20" x14ac:dyDescent="0.25">
      <c r="A290" s="64">
        <v>905</v>
      </c>
      <c r="B290" s="20" t="s">
        <v>289</v>
      </c>
      <c r="C290" s="18">
        <v>67552</v>
      </c>
      <c r="D290" s="159">
        <v>-12.836392054134619</v>
      </c>
      <c r="E290" s="159">
        <v>1.6496109065302911</v>
      </c>
      <c r="F290" s="159">
        <v>-28.280176244265331</v>
      </c>
      <c r="G290" s="159">
        <v>-18.280832359817296</v>
      </c>
      <c r="H290" s="159">
        <v>-3.3105911632896414</v>
      </c>
      <c r="I290" s="159">
        <v>-0.40113725169170683</v>
      </c>
      <c r="J290" s="159">
        <v>5.9308385973943416</v>
      </c>
      <c r="K290" s="159">
        <v>-1.7965717782580046</v>
      </c>
      <c r="L290" s="159">
        <v>2.3687485536967965</v>
      </c>
      <c r="M290" s="159">
        <v>-1.6459131653622381</v>
      </c>
      <c r="N290" s="476">
        <v>-56.602415959197408</v>
      </c>
      <c r="O290" s="78"/>
      <c r="P290" s="478">
        <v>56.602415959197408</v>
      </c>
      <c r="Q290" s="466">
        <v>3823606.4028757033</v>
      </c>
      <c r="S290" s="191">
        <v>24211963.583959304</v>
      </c>
      <c r="T290" s="485">
        <f t="shared" si="4"/>
        <v>28035569.986835007</v>
      </c>
    </row>
    <row r="291" spans="1:20" x14ac:dyDescent="0.25">
      <c r="A291" s="64">
        <v>908</v>
      </c>
      <c r="B291" s="20" t="s">
        <v>290</v>
      </c>
      <c r="C291" s="18">
        <v>21137</v>
      </c>
      <c r="D291" s="159">
        <v>-10.538132404833874</v>
      </c>
      <c r="E291" s="159">
        <v>1.8928373264249132</v>
      </c>
      <c r="F291" s="159">
        <v>-23.216822954399628</v>
      </c>
      <c r="G291" s="159">
        <v>-16.37641273668849</v>
      </c>
      <c r="H291" s="159">
        <v>-4.265408970200169</v>
      </c>
      <c r="I291" s="159">
        <v>-0.32931663765105856</v>
      </c>
      <c r="J291" s="159">
        <v>9.443217251015648</v>
      </c>
      <c r="K291" s="159">
        <v>-1.9157457256728352</v>
      </c>
      <c r="L291" s="159">
        <v>2.3687485536967965</v>
      </c>
      <c r="M291" s="159">
        <v>0</v>
      </c>
      <c r="N291" s="476">
        <v>-42.937036298308698</v>
      </c>
      <c r="O291" s="78"/>
      <c r="P291" s="478">
        <v>42.937036298308698</v>
      </c>
      <c r="Q291" s="466">
        <v>907560.13623735099</v>
      </c>
      <c r="S291" s="191">
        <v>6778417.7706166282</v>
      </c>
      <c r="T291" s="485">
        <f t="shared" si="4"/>
        <v>7685977.9068539795</v>
      </c>
    </row>
    <row r="292" spans="1:20" x14ac:dyDescent="0.25">
      <c r="A292" s="64">
        <v>915</v>
      </c>
      <c r="B292" s="20" t="s">
        <v>291</v>
      </c>
      <c r="C292" s="18">
        <v>20829</v>
      </c>
      <c r="D292" s="159">
        <v>-10.556854799250017</v>
      </c>
      <c r="E292" s="159">
        <v>1.4840367538241086</v>
      </c>
      <c r="F292" s="159">
        <v>-23.258070729597691</v>
      </c>
      <c r="G292" s="159">
        <v>-21.055898034525125</v>
      </c>
      <c r="H292" s="159">
        <v>-6.2908906691629216</v>
      </c>
      <c r="I292" s="159">
        <v>-0.32990171247656302</v>
      </c>
      <c r="J292" s="159">
        <v>8.9289756069200692</v>
      </c>
      <c r="K292" s="159">
        <v>-2.6319404257993675</v>
      </c>
      <c r="L292" s="159">
        <v>2.3687485536967965</v>
      </c>
      <c r="M292" s="159">
        <v>0</v>
      </c>
      <c r="N292" s="476">
        <v>-51.341795456370711</v>
      </c>
      <c r="O292" s="78"/>
      <c r="P292" s="478">
        <v>51.341795456370711</v>
      </c>
      <c r="Q292" s="466">
        <v>1069398.2575607456</v>
      </c>
      <c r="S292" s="191">
        <v>8128206.324201256</v>
      </c>
      <c r="T292" s="485">
        <f t="shared" si="4"/>
        <v>9197604.5817620009</v>
      </c>
    </row>
    <row r="293" spans="1:20" x14ac:dyDescent="0.25">
      <c r="A293" s="64">
        <v>918</v>
      </c>
      <c r="B293" s="20" t="s">
        <v>292</v>
      </c>
      <c r="C293" s="18">
        <v>2285</v>
      </c>
      <c r="D293" s="159">
        <v>-14.37962398423609</v>
      </c>
      <c r="E293" s="159">
        <v>2.6074333269421746</v>
      </c>
      <c r="F293" s="159">
        <v>-31.680109090270133</v>
      </c>
      <c r="G293" s="159">
        <v>-23.605726898532609</v>
      </c>
      <c r="H293" s="159">
        <v>-7.005057815317568</v>
      </c>
      <c r="I293" s="159">
        <v>-0.44936324950737783</v>
      </c>
      <c r="J293" s="159">
        <v>10.292094702702029</v>
      </c>
      <c r="K293" s="159">
        <v>-7.7613345823962732</v>
      </c>
      <c r="L293" s="159">
        <v>2.3687485536967965</v>
      </c>
      <c r="M293" s="159">
        <v>0</v>
      </c>
      <c r="N293" s="476">
        <v>-69.612939036919059</v>
      </c>
      <c r="O293" s="78"/>
      <c r="P293" s="478">
        <v>69.612939036919059</v>
      </c>
      <c r="Q293" s="466">
        <v>159065.56569936004</v>
      </c>
      <c r="S293" s="191">
        <v>1200778.4236820836</v>
      </c>
      <c r="T293" s="485">
        <f t="shared" si="4"/>
        <v>1359843.9893814437</v>
      </c>
    </row>
    <row r="294" spans="1:20" x14ac:dyDescent="0.25">
      <c r="A294" s="64">
        <v>921</v>
      </c>
      <c r="B294" s="20" t="s">
        <v>293</v>
      </c>
      <c r="C294" s="18">
        <v>2058</v>
      </c>
      <c r="D294" s="159">
        <v>-12.567217509768875</v>
      </c>
      <c r="E294" s="159">
        <v>2.14332682520832</v>
      </c>
      <c r="F294" s="159">
        <v>-27.687151076209556</v>
      </c>
      <c r="G294" s="159">
        <v>-30.115487682269588</v>
      </c>
      <c r="H294" s="159">
        <v>-10.60451327655538</v>
      </c>
      <c r="I294" s="159">
        <v>-0.39272554718027736</v>
      </c>
      <c r="J294" s="159">
        <v>8.4322709651376559</v>
      </c>
      <c r="K294" s="159">
        <v>-6.7063595961626818</v>
      </c>
      <c r="L294" s="159">
        <v>2.3687485536967965</v>
      </c>
      <c r="M294" s="159">
        <v>0</v>
      </c>
      <c r="N294" s="476">
        <v>-75.129108344103599</v>
      </c>
      <c r="O294" s="78"/>
      <c r="P294" s="478">
        <v>75.129108344103599</v>
      </c>
      <c r="Q294" s="466">
        <v>154615.7049721652</v>
      </c>
      <c r="S294" s="191">
        <v>1217828.5079691589</v>
      </c>
      <c r="T294" s="485">
        <f t="shared" si="4"/>
        <v>1372444.2129413241</v>
      </c>
    </row>
    <row r="295" spans="1:20" x14ac:dyDescent="0.25">
      <c r="A295" s="64">
        <v>922</v>
      </c>
      <c r="B295" s="20" t="s">
        <v>294</v>
      </c>
      <c r="C295" s="18">
        <v>4393</v>
      </c>
      <c r="D295" s="159">
        <v>-11.820572417777228</v>
      </c>
      <c r="E295" s="159">
        <v>2.9939931606007066</v>
      </c>
      <c r="F295" s="159">
        <v>-26.042198607915452</v>
      </c>
      <c r="G295" s="159">
        <v>-17.801531997098373</v>
      </c>
      <c r="H295" s="159">
        <v>-4.4290315577906876</v>
      </c>
      <c r="I295" s="159">
        <v>-0.36939288805553838</v>
      </c>
      <c r="J295" s="159">
        <v>6.9462066042365027</v>
      </c>
      <c r="K295" s="159">
        <v>-4.8421768012460431</v>
      </c>
      <c r="L295" s="159">
        <v>2.3687485536967965</v>
      </c>
      <c r="M295" s="159">
        <v>0</v>
      </c>
      <c r="N295" s="476">
        <v>-52.995955951349309</v>
      </c>
      <c r="O295" s="78"/>
      <c r="P295" s="478">
        <v>52.995955951349309</v>
      </c>
      <c r="Q295" s="466">
        <v>232811.23449427751</v>
      </c>
      <c r="S295" s="191">
        <v>1675307.4497728173</v>
      </c>
      <c r="T295" s="485">
        <f t="shared" si="4"/>
        <v>1908118.6842670948</v>
      </c>
    </row>
    <row r="296" spans="1:20" x14ac:dyDescent="0.25">
      <c r="A296" s="64">
        <v>924</v>
      </c>
      <c r="B296" s="20" t="s">
        <v>295</v>
      </c>
      <c r="C296" s="18">
        <v>3166</v>
      </c>
      <c r="D296" s="159">
        <v>-13.878947614741472</v>
      </c>
      <c r="E296" s="159">
        <v>2.0964320594282504</v>
      </c>
      <c r="F296" s="159">
        <v>-30.577056463727306</v>
      </c>
      <c r="G296" s="159">
        <v>-24.509914324795506</v>
      </c>
      <c r="H296" s="159">
        <v>-7.4748812375821192</v>
      </c>
      <c r="I296" s="159">
        <v>-0.433717112960671</v>
      </c>
      <c r="J296" s="159">
        <v>8.0030680247604433</v>
      </c>
      <c r="K296" s="159">
        <v>-9.213948445053548</v>
      </c>
      <c r="L296" s="159">
        <v>2.3687485536967965</v>
      </c>
      <c r="M296" s="159">
        <v>0</v>
      </c>
      <c r="N296" s="476">
        <v>-73.620216560975138</v>
      </c>
      <c r="O296" s="78"/>
      <c r="P296" s="478">
        <v>73.620216560975138</v>
      </c>
      <c r="Q296" s="466">
        <v>233081.60563204729</v>
      </c>
      <c r="S296" s="191">
        <v>1710575.0126198395</v>
      </c>
      <c r="T296" s="485">
        <f t="shared" si="4"/>
        <v>1943656.6182518867</v>
      </c>
    </row>
    <row r="297" spans="1:20" x14ac:dyDescent="0.25">
      <c r="A297" s="64">
        <v>925</v>
      </c>
      <c r="B297" s="20" t="s">
        <v>296</v>
      </c>
      <c r="C297" s="18">
        <v>3676</v>
      </c>
      <c r="D297" s="159">
        <v>-13.144679440545946</v>
      </c>
      <c r="E297" s="159">
        <v>2.3882906188284667</v>
      </c>
      <c r="F297" s="159">
        <v>-28.959371892452786</v>
      </c>
      <c r="G297" s="159">
        <v>-23.920762365334863</v>
      </c>
      <c r="H297" s="159">
        <v>-7.0863478551264674</v>
      </c>
      <c r="I297" s="159">
        <v>-0.41077123251706082</v>
      </c>
      <c r="J297" s="159">
        <v>5.4045050899294784</v>
      </c>
      <c r="K297" s="159">
        <v>-10.788797861892789</v>
      </c>
      <c r="L297" s="159">
        <v>2.3687485536967965</v>
      </c>
      <c r="M297" s="159">
        <v>0</v>
      </c>
      <c r="N297" s="476">
        <v>-74.149186385415177</v>
      </c>
      <c r="O297" s="78"/>
      <c r="P297" s="478">
        <v>74.149186385415177</v>
      </c>
      <c r="Q297" s="466">
        <v>272572.40915278619</v>
      </c>
      <c r="S297" s="191">
        <v>1917907.0864367818</v>
      </c>
      <c r="T297" s="485">
        <f t="shared" si="4"/>
        <v>2190479.4955895678</v>
      </c>
    </row>
    <row r="298" spans="1:20" x14ac:dyDescent="0.25">
      <c r="A298" s="64">
        <v>927</v>
      </c>
      <c r="B298" s="20" t="s">
        <v>297</v>
      </c>
      <c r="C298" s="18">
        <v>29211</v>
      </c>
      <c r="D298" s="159">
        <v>-11.183441797565125</v>
      </c>
      <c r="E298" s="159">
        <v>2.2576593237770384</v>
      </c>
      <c r="F298" s="159">
        <v>-24.638520210260666</v>
      </c>
      <c r="G298" s="159">
        <v>-14.346733459255304</v>
      </c>
      <c r="H298" s="159">
        <v>-3.0529810250215492</v>
      </c>
      <c r="I298" s="159">
        <v>-0.34948255617391016</v>
      </c>
      <c r="J298" s="159">
        <v>7.0664891610817104</v>
      </c>
      <c r="K298" s="159">
        <v>-3.028340197777704</v>
      </c>
      <c r="L298" s="159">
        <v>2.3687485536967965</v>
      </c>
      <c r="M298" s="159">
        <v>0</v>
      </c>
      <c r="N298" s="476">
        <v>-44.906602207498715</v>
      </c>
      <c r="O298" s="78"/>
      <c r="P298" s="478">
        <v>44.906602207498715</v>
      </c>
      <c r="Q298" s="466">
        <v>1311766.7570832449</v>
      </c>
      <c r="S298" s="191">
        <v>9044415.0164398737</v>
      </c>
      <c r="T298" s="485">
        <f t="shared" si="4"/>
        <v>10356181.773523118</v>
      </c>
    </row>
    <row r="299" spans="1:20" x14ac:dyDescent="0.25">
      <c r="A299" s="64">
        <v>931</v>
      </c>
      <c r="B299" s="20" t="s">
        <v>298</v>
      </c>
      <c r="C299" s="18">
        <v>6264</v>
      </c>
      <c r="D299" s="159">
        <v>-12.952479479101916</v>
      </c>
      <c r="E299" s="159">
        <v>2.2343244433439122</v>
      </c>
      <c r="F299" s="159">
        <v>-28.535931352396407</v>
      </c>
      <c r="G299" s="159">
        <v>-26.46437270742237</v>
      </c>
      <c r="H299" s="159">
        <v>-8.3429906321462717</v>
      </c>
      <c r="I299" s="159">
        <v>-0.40476498372193487</v>
      </c>
      <c r="J299" s="159">
        <v>10.554427503863748</v>
      </c>
      <c r="K299" s="159">
        <v>-5.2156556799813707</v>
      </c>
      <c r="L299" s="159">
        <v>2.3687485536967965</v>
      </c>
      <c r="M299" s="159">
        <v>0</v>
      </c>
      <c r="N299" s="476">
        <v>-66.758694333865805</v>
      </c>
      <c r="O299" s="78"/>
      <c r="P299" s="478">
        <v>66.758694333865805</v>
      </c>
      <c r="Q299" s="466">
        <v>418176.46130733541</v>
      </c>
      <c r="S299" s="191">
        <v>3267919.2628160757</v>
      </c>
      <c r="T299" s="485">
        <f t="shared" si="4"/>
        <v>3686095.7241234109</v>
      </c>
    </row>
    <row r="300" spans="1:20" x14ac:dyDescent="0.25">
      <c r="A300" s="64">
        <v>934</v>
      </c>
      <c r="B300" s="20" t="s">
        <v>299</v>
      </c>
      <c r="C300" s="18">
        <v>2901</v>
      </c>
      <c r="D300" s="159">
        <v>-11.560561473439789</v>
      </c>
      <c r="E300" s="159">
        <v>1.9760132663384011</v>
      </c>
      <c r="F300" s="159">
        <v>-25.469361996172029</v>
      </c>
      <c r="G300" s="159">
        <v>-23.100377117153386</v>
      </c>
      <c r="H300" s="159">
        <v>-7.3249244487014549</v>
      </c>
      <c r="I300" s="159">
        <v>-0.36126754604499339</v>
      </c>
      <c r="J300" s="159">
        <v>6.5167306319198595</v>
      </c>
      <c r="K300" s="159">
        <v>-6.8745474795662487</v>
      </c>
      <c r="L300" s="159">
        <v>2.3687485536967965</v>
      </c>
      <c r="M300" s="159">
        <v>0</v>
      </c>
      <c r="N300" s="476">
        <v>-63.829547609122848</v>
      </c>
      <c r="O300" s="78"/>
      <c r="P300" s="478">
        <v>63.829547609122848</v>
      </c>
      <c r="Q300" s="466">
        <v>185169.51761406538</v>
      </c>
      <c r="S300" s="191">
        <v>1363690.0144570628</v>
      </c>
      <c r="T300" s="485">
        <f t="shared" si="4"/>
        <v>1548859.5320711283</v>
      </c>
    </row>
    <row r="301" spans="1:20" x14ac:dyDescent="0.25">
      <c r="A301" s="64">
        <v>935</v>
      </c>
      <c r="B301" s="20" t="s">
        <v>300</v>
      </c>
      <c r="C301" s="18">
        <v>3150</v>
      </c>
      <c r="D301" s="159">
        <v>-11.826566275336186</v>
      </c>
      <c r="E301" s="159">
        <v>2.1449267345501744</v>
      </c>
      <c r="F301" s="159">
        <v>-26.055403825350034</v>
      </c>
      <c r="G301" s="159">
        <v>-23.546378295077108</v>
      </c>
      <c r="H301" s="159">
        <v>-7.3168017781033443</v>
      </c>
      <c r="I301" s="159">
        <v>-0.3695801961042558</v>
      </c>
      <c r="J301" s="159">
        <v>5.9498196118105691</v>
      </c>
      <c r="K301" s="159">
        <v>-6.7625302528334021</v>
      </c>
      <c r="L301" s="159">
        <v>2.3687485536967965</v>
      </c>
      <c r="M301" s="159">
        <v>0</v>
      </c>
      <c r="N301" s="476">
        <v>-65.413765722746788</v>
      </c>
      <c r="O301" s="78"/>
      <c r="P301" s="478">
        <v>65.413765722746788</v>
      </c>
      <c r="Q301" s="466">
        <v>206053.36202665238</v>
      </c>
      <c r="S301" s="191">
        <v>1510245.5380513156</v>
      </c>
      <c r="T301" s="485">
        <f t="shared" si="4"/>
        <v>1716298.9000779679</v>
      </c>
    </row>
    <row r="302" spans="1:20" x14ac:dyDescent="0.25">
      <c r="A302" s="64">
        <v>936</v>
      </c>
      <c r="B302" s="20" t="s">
        <v>301</v>
      </c>
      <c r="C302" s="18">
        <v>6739</v>
      </c>
      <c r="D302" s="159">
        <v>-12.55897589242876</v>
      </c>
      <c r="E302" s="159">
        <v>2.1180205035012207</v>
      </c>
      <c r="F302" s="159">
        <v>-27.668993763007112</v>
      </c>
      <c r="G302" s="159">
        <v>-26.033452239592012</v>
      </c>
      <c r="H302" s="159">
        <v>-8.2038701704814549</v>
      </c>
      <c r="I302" s="159">
        <v>-0.39246799663839876</v>
      </c>
      <c r="J302" s="159">
        <v>7.2253393661632206</v>
      </c>
      <c r="K302" s="159">
        <v>-6.2931342209433048</v>
      </c>
      <c r="L302" s="159">
        <v>2.3687485536967965</v>
      </c>
      <c r="M302" s="159">
        <v>0</v>
      </c>
      <c r="N302" s="476">
        <v>-69.438785859729805</v>
      </c>
      <c r="O302" s="78"/>
      <c r="P302" s="478">
        <v>69.438785859729805</v>
      </c>
      <c r="Q302" s="466">
        <v>467947.97790871916</v>
      </c>
      <c r="S302" s="191">
        <v>3446143.3511638008</v>
      </c>
      <c r="T302" s="485">
        <f t="shared" si="4"/>
        <v>3914091.3290725201</v>
      </c>
    </row>
    <row r="303" spans="1:20" x14ac:dyDescent="0.25">
      <c r="A303" s="64">
        <v>946</v>
      </c>
      <c r="B303" s="20" t="s">
        <v>302</v>
      </c>
      <c r="C303" s="18">
        <v>6613</v>
      </c>
      <c r="D303" s="159">
        <v>-14.210540237106407</v>
      </c>
      <c r="E303" s="159">
        <v>2.3554161541384122</v>
      </c>
      <c r="F303" s="159">
        <v>-31.30759645987505</v>
      </c>
      <c r="G303" s="159">
        <v>-21.659121539021498</v>
      </c>
      <c r="H303" s="159">
        <v>-5.358315551110806</v>
      </c>
      <c r="I303" s="159">
        <v>-0.44407938240957523</v>
      </c>
      <c r="J303" s="159">
        <v>6.4594729112978708</v>
      </c>
      <c r="K303" s="159">
        <v>-6.1342963370482284</v>
      </c>
      <c r="L303" s="159">
        <v>2.3687485536967965</v>
      </c>
      <c r="M303" s="159">
        <v>0</v>
      </c>
      <c r="N303" s="476">
        <v>-67.930311887438492</v>
      </c>
      <c r="O303" s="78"/>
      <c r="P303" s="478">
        <v>67.930311887438492</v>
      </c>
      <c r="Q303" s="466">
        <v>449223.15251163073</v>
      </c>
      <c r="S303" s="191">
        <v>3218682.8235299732</v>
      </c>
      <c r="T303" s="485">
        <f t="shared" si="4"/>
        <v>3667905.9760416038</v>
      </c>
    </row>
    <row r="304" spans="1:20" x14ac:dyDescent="0.25">
      <c r="A304" s="64">
        <v>976</v>
      </c>
      <c r="B304" s="20" t="s">
        <v>303</v>
      </c>
      <c r="C304" s="18">
        <v>4022</v>
      </c>
      <c r="D304" s="159">
        <v>-11.368252217085701</v>
      </c>
      <c r="E304" s="159">
        <v>2.601779902023714</v>
      </c>
      <c r="F304" s="159">
        <v>-25.045680665766934</v>
      </c>
      <c r="G304" s="159">
        <v>-25.308131532375299</v>
      </c>
      <c r="H304" s="159">
        <v>-8.057035280426307</v>
      </c>
      <c r="I304" s="159">
        <v>-0.35525788178392814</v>
      </c>
      <c r="J304" s="159">
        <v>8.4977590666673493</v>
      </c>
      <c r="K304" s="159">
        <v>-5.2950815126085011</v>
      </c>
      <c r="L304" s="159">
        <v>2.3687485536967965</v>
      </c>
      <c r="M304" s="159">
        <v>0</v>
      </c>
      <c r="N304" s="476">
        <v>-61.96115156765881</v>
      </c>
      <c r="O304" s="78"/>
      <c r="P304" s="478">
        <v>61.96115156765881</v>
      </c>
      <c r="Q304" s="466">
        <v>249207.75160512375</v>
      </c>
      <c r="S304" s="191">
        <v>2041287.2482265928</v>
      </c>
      <c r="T304" s="485">
        <f t="shared" si="4"/>
        <v>2290494.9998317165</v>
      </c>
    </row>
    <row r="305" spans="1:20" x14ac:dyDescent="0.25">
      <c r="A305" s="64">
        <v>977</v>
      </c>
      <c r="B305" s="20" t="s">
        <v>304</v>
      </c>
      <c r="C305" s="18">
        <v>15212</v>
      </c>
      <c r="D305" s="159">
        <v>-12.795442417235808</v>
      </c>
      <c r="E305" s="159">
        <v>2.499990721022856</v>
      </c>
      <c r="F305" s="159">
        <v>-28.18995907547264</v>
      </c>
      <c r="G305" s="159">
        <v>-18.105800889949645</v>
      </c>
      <c r="H305" s="159">
        <v>-4.3473636111947949</v>
      </c>
      <c r="I305" s="159">
        <v>-0.399857575538619</v>
      </c>
      <c r="J305" s="159">
        <v>6.410209482297442</v>
      </c>
      <c r="K305" s="159">
        <v>-4.3090546883181373</v>
      </c>
      <c r="L305" s="159">
        <v>2.3687485536967965</v>
      </c>
      <c r="M305" s="159">
        <v>0</v>
      </c>
      <c r="N305" s="476">
        <v>-56.868529500692553</v>
      </c>
      <c r="O305" s="78"/>
      <c r="P305" s="478">
        <v>56.868529500692553</v>
      </c>
      <c r="Q305" s="466">
        <v>865084.07076453511</v>
      </c>
      <c r="S305" s="191">
        <v>5631625.000222018</v>
      </c>
      <c r="T305" s="485">
        <f t="shared" si="4"/>
        <v>6496709.0709865531</v>
      </c>
    </row>
    <row r="306" spans="1:20" x14ac:dyDescent="0.25">
      <c r="A306" s="64">
        <v>980</v>
      </c>
      <c r="B306" s="20" t="s">
        <v>305</v>
      </c>
      <c r="C306" s="18">
        <v>32983</v>
      </c>
      <c r="D306" s="159">
        <v>-11.050868393743228</v>
      </c>
      <c r="E306" s="159">
        <v>2.3308126651027568</v>
      </c>
      <c r="F306" s="159">
        <v>-24.346444429965544</v>
      </c>
      <c r="G306" s="159">
        <v>-14.54868452889807</v>
      </c>
      <c r="H306" s="159">
        <v>-3.3909000496083199</v>
      </c>
      <c r="I306" s="159">
        <v>-0.34533963730447587</v>
      </c>
      <c r="J306" s="159">
        <v>6.9385725745840325</v>
      </c>
      <c r="K306" s="159">
        <v>-2.9259087682927949</v>
      </c>
      <c r="L306" s="159">
        <v>2.3687485536967965</v>
      </c>
      <c r="M306" s="159">
        <v>0</v>
      </c>
      <c r="N306" s="476">
        <v>-44.970012014428846</v>
      </c>
      <c r="O306" s="78"/>
      <c r="P306" s="478">
        <v>44.970012014428846</v>
      </c>
      <c r="Q306" s="466">
        <v>1483245.9062719066</v>
      </c>
      <c r="S306" s="191">
        <v>9939713.4424093645</v>
      </c>
      <c r="T306" s="485">
        <f t="shared" si="4"/>
        <v>11422959.348681271</v>
      </c>
    </row>
    <row r="307" spans="1:20" x14ac:dyDescent="0.25">
      <c r="A307" s="64">
        <v>981</v>
      </c>
      <c r="B307" s="20" t="s">
        <v>306</v>
      </c>
      <c r="C307" s="18">
        <v>2357</v>
      </c>
      <c r="D307" s="159">
        <v>-13.137363432893537</v>
      </c>
      <c r="E307" s="159">
        <v>2.0953527174578972</v>
      </c>
      <c r="F307" s="159">
        <v>-28.943253813093573</v>
      </c>
      <c r="G307" s="159">
        <v>-24.197925743446479</v>
      </c>
      <c r="H307" s="159">
        <v>-6.5833145815707237</v>
      </c>
      <c r="I307" s="159">
        <v>-0.41054260727792302</v>
      </c>
      <c r="J307" s="159">
        <v>8.4441136127494918</v>
      </c>
      <c r="K307" s="159">
        <v>-8.2435311289668718</v>
      </c>
      <c r="L307" s="159">
        <v>2.3687485536967965</v>
      </c>
      <c r="M307" s="159">
        <v>0</v>
      </c>
      <c r="N307" s="476">
        <v>-68.607716423344911</v>
      </c>
      <c r="O307" s="78"/>
      <c r="P307" s="478">
        <v>68.607716423344911</v>
      </c>
      <c r="Q307" s="466">
        <v>161708.38760982396</v>
      </c>
      <c r="S307" s="191">
        <v>1191593.2170573436</v>
      </c>
      <c r="T307" s="485">
        <f t="shared" si="4"/>
        <v>1353301.6046671676</v>
      </c>
    </row>
    <row r="308" spans="1:20" x14ac:dyDescent="0.25">
      <c r="A308" s="64">
        <v>989</v>
      </c>
      <c r="B308" s="20" t="s">
        <v>307</v>
      </c>
      <c r="C308" s="18">
        <v>5703</v>
      </c>
      <c r="D308" s="159">
        <v>-12.557304143955452</v>
      </c>
      <c r="E308" s="159">
        <v>1.8919612142049587</v>
      </c>
      <c r="F308" s="159">
        <v>-27.665310692151852</v>
      </c>
      <c r="G308" s="159">
        <v>-24.133783014179883</v>
      </c>
      <c r="H308" s="159">
        <v>-7.4204025839932299</v>
      </c>
      <c r="I308" s="159">
        <v>-0.39241575449860788</v>
      </c>
      <c r="J308" s="159">
        <v>8.9709539151855182</v>
      </c>
      <c r="K308" s="159">
        <v>-5.5716661016792468</v>
      </c>
      <c r="L308" s="159">
        <v>2.3687485536967965</v>
      </c>
      <c r="M308" s="159">
        <v>0</v>
      </c>
      <c r="N308" s="476">
        <v>-64.509218607371011</v>
      </c>
      <c r="O308" s="78"/>
      <c r="P308" s="478">
        <v>64.509218607371011</v>
      </c>
      <c r="Q308" s="466">
        <v>367896.07371783687</v>
      </c>
      <c r="S308" s="191">
        <v>2824218.9265360585</v>
      </c>
      <c r="T308" s="485">
        <f t="shared" si="4"/>
        <v>3192115.0002538953</v>
      </c>
    </row>
    <row r="309" spans="1:20" x14ac:dyDescent="0.25">
      <c r="A309" s="64">
        <v>992</v>
      </c>
      <c r="B309" s="20" t="s">
        <v>308</v>
      </c>
      <c r="C309" s="18">
        <v>18851</v>
      </c>
      <c r="D309" s="159">
        <v>-10.73463499137314</v>
      </c>
      <c r="E309" s="159">
        <v>2.0497223875303838</v>
      </c>
      <c r="F309" s="159">
        <v>-23.649742715368948</v>
      </c>
      <c r="G309" s="159">
        <v>-20.667469219676384</v>
      </c>
      <c r="H309" s="159">
        <v>-5.7829832993483459</v>
      </c>
      <c r="I309" s="159">
        <v>-0.33545734348041062</v>
      </c>
      <c r="J309" s="159">
        <v>8.3051956411616334</v>
      </c>
      <c r="K309" s="159">
        <v>-3.1716427547515629</v>
      </c>
      <c r="L309" s="159">
        <v>2.3687485536967965</v>
      </c>
      <c r="M309" s="159">
        <v>0</v>
      </c>
      <c r="N309" s="476">
        <v>-51.618263741609987</v>
      </c>
      <c r="O309" s="78"/>
      <c r="P309" s="478">
        <v>51.618263741609987</v>
      </c>
      <c r="Q309" s="466">
        <v>973055.88979308982</v>
      </c>
      <c r="S309" s="191">
        <v>7211920.757364098</v>
      </c>
      <c r="T309" s="485">
        <f t="shared" si="4"/>
        <v>8184976.6471571876</v>
      </c>
    </row>
    <row r="310" spans="1:20" x14ac:dyDescent="0.25">
      <c r="A310" s="482"/>
      <c r="C310" s="78"/>
      <c r="D310" s="481"/>
      <c r="E310" s="159"/>
      <c r="F310" s="159"/>
      <c r="G310" s="159"/>
      <c r="H310" s="159"/>
      <c r="I310" s="159"/>
      <c r="J310" s="159"/>
      <c r="K310" s="159"/>
      <c r="L310" s="159"/>
      <c r="M310" s="159"/>
      <c r="N310" s="159"/>
      <c r="O310" s="78"/>
      <c r="P310" s="396"/>
      <c r="Q310" s="46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8" sqref="A8"/>
    </sheetView>
  </sheetViews>
  <sheetFormatPr defaultRowHeight="15" x14ac:dyDescent="0.25"/>
  <cols>
    <col min="1" max="1" width="30" customWidth="1"/>
    <col min="2" max="4" width="11.28515625" customWidth="1"/>
  </cols>
  <sheetData>
    <row r="1" spans="1:4" x14ac:dyDescent="0.25">
      <c r="A1" s="492" t="s">
        <v>395</v>
      </c>
      <c r="B1" s="492"/>
      <c r="C1" s="492"/>
      <c r="D1" s="492"/>
    </row>
    <row r="2" spans="1:4" ht="18.75" x14ac:dyDescent="0.3">
      <c r="A2" s="493" t="s">
        <v>1226</v>
      </c>
      <c r="B2" s="492"/>
      <c r="C2" s="492"/>
      <c r="D2" s="492"/>
    </row>
    <row r="3" spans="1:4" x14ac:dyDescent="0.25">
      <c r="A3" s="492"/>
      <c r="B3" s="492"/>
      <c r="C3" s="492"/>
      <c r="D3" s="492"/>
    </row>
    <row r="4" spans="1:4" x14ac:dyDescent="0.25">
      <c r="A4" s="492"/>
      <c r="B4" s="222">
        <v>2020</v>
      </c>
      <c r="C4" s="494">
        <v>2019</v>
      </c>
      <c r="D4" s="495" t="s">
        <v>780</v>
      </c>
    </row>
    <row r="5" spans="1:4" x14ac:dyDescent="0.25">
      <c r="A5" s="496" t="s">
        <v>1157</v>
      </c>
      <c r="B5" s="226" t="s">
        <v>1158</v>
      </c>
      <c r="C5" s="497" t="s">
        <v>1158</v>
      </c>
      <c r="D5" s="498" t="s">
        <v>1158</v>
      </c>
    </row>
    <row r="6" spans="1:4" x14ac:dyDescent="0.25">
      <c r="A6" s="492"/>
      <c r="B6" s="223"/>
      <c r="C6" s="499"/>
      <c r="D6" s="500"/>
    </row>
    <row r="7" spans="1:4" x14ac:dyDescent="0.25">
      <c r="A7" s="492" t="s">
        <v>405</v>
      </c>
      <c r="B7" s="224">
        <v>8511.9500000000007</v>
      </c>
      <c r="C7" s="501">
        <v>8172.53</v>
      </c>
      <c r="D7" s="502">
        <f>B7-C7</f>
        <v>339.42000000000098</v>
      </c>
    </row>
    <row r="8" spans="1:4" x14ac:dyDescent="0.25">
      <c r="A8" s="492" t="s">
        <v>406</v>
      </c>
      <c r="B8" s="224">
        <v>9043.6200000000008</v>
      </c>
      <c r="C8" s="501">
        <v>8677.2800000000007</v>
      </c>
      <c r="D8" s="502">
        <f t="shared" ref="D8:D15" si="0">B8-C8</f>
        <v>366.34000000000015</v>
      </c>
    </row>
    <row r="9" spans="1:4" x14ac:dyDescent="0.25">
      <c r="A9" s="492" t="s">
        <v>407</v>
      </c>
      <c r="B9" s="224">
        <v>7573.36</v>
      </c>
      <c r="C9" s="501">
        <v>7277.45</v>
      </c>
      <c r="D9" s="502">
        <f t="shared" si="0"/>
        <v>295.90999999999985</v>
      </c>
    </row>
    <row r="10" spans="1:4" x14ac:dyDescent="0.25">
      <c r="A10" s="492" t="s">
        <v>408</v>
      </c>
      <c r="B10" s="224">
        <v>12981.41</v>
      </c>
      <c r="C10" s="501">
        <v>12502.93</v>
      </c>
      <c r="D10" s="502">
        <f t="shared" si="0"/>
        <v>478.47999999999956</v>
      </c>
    </row>
    <row r="11" spans="1:4" x14ac:dyDescent="0.25">
      <c r="A11" s="492" t="s">
        <v>409</v>
      </c>
      <c r="B11" s="224">
        <v>4139.3100000000004</v>
      </c>
      <c r="C11" s="501">
        <v>3996.54</v>
      </c>
      <c r="D11" s="502">
        <f t="shared" si="0"/>
        <v>142.77000000000044</v>
      </c>
    </row>
    <row r="12" spans="1:4" x14ac:dyDescent="0.25">
      <c r="A12" s="492" t="s">
        <v>410</v>
      </c>
      <c r="B12" s="224">
        <v>1022.15</v>
      </c>
      <c r="C12" s="501">
        <v>993.6</v>
      </c>
      <c r="D12" s="502">
        <f t="shared" si="0"/>
        <v>28.549999999999955</v>
      </c>
    </row>
    <row r="13" spans="1:4" x14ac:dyDescent="0.25">
      <c r="A13" s="492" t="s">
        <v>411</v>
      </c>
      <c r="B13" s="224">
        <v>2017.02</v>
      </c>
      <c r="C13" s="501">
        <v>1983.5</v>
      </c>
      <c r="D13" s="502">
        <f t="shared" si="0"/>
        <v>33.519999999999982</v>
      </c>
    </row>
    <row r="14" spans="1:4" x14ac:dyDescent="0.25">
      <c r="A14" s="492" t="s">
        <v>412</v>
      </c>
      <c r="B14" s="224">
        <v>5626.27</v>
      </c>
      <c r="C14" s="501">
        <v>5481.33</v>
      </c>
      <c r="D14" s="502">
        <f t="shared" si="0"/>
        <v>144.94000000000051</v>
      </c>
    </row>
    <row r="15" spans="1:4" x14ac:dyDescent="0.25">
      <c r="A15" s="492" t="s">
        <v>413</v>
      </c>
      <c r="B15" s="224">
        <v>19451.07</v>
      </c>
      <c r="C15" s="501">
        <v>18771.79</v>
      </c>
      <c r="D15" s="502">
        <f t="shared" si="0"/>
        <v>679.27999999999884</v>
      </c>
    </row>
    <row r="16" spans="1:4" x14ac:dyDescent="0.25">
      <c r="A16" s="492"/>
      <c r="B16" s="224"/>
      <c r="C16" s="501"/>
      <c r="D16" s="500"/>
    </row>
    <row r="17" spans="1:4" x14ac:dyDescent="0.25">
      <c r="A17" s="496" t="s">
        <v>1196</v>
      </c>
      <c r="B17" s="224"/>
      <c r="C17" s="501"/>
      <c r="D17" s="500"/>
    </row>
    <row r="18" spans="1:4" x14ac:dyDescent="0.25">
      <c r="A18" s="492"/>
      <c r="B18" s="224"/>
      <c r="C18" s="501"/>
      <c r="D18" s="500"/>
    </row>
    <row r="19" spans="1:4" x14ac:dyDescent="0.25">
      <c r="A19" s="492" t="s">
        <v>2</v>
      </c>
      <c r="B19" s="224">
        <v>1178</v>
      </c>
      <c r="C19" s="501">
        <v>1133.3699999999999</v>
      </c>
      <c r="D19" s="502">
        <f>B19-C19</f>
        <v>44.630000000000109</v>
      </c>
    </row>
    <row r="20" spans="1:4" x14ac:dyDescent="0.25">
      <c r="A20" s="492" t="s">
        <v>1159</v>
      </c>
      <c r="B20" s="224">
        <v>91.55</v>
      </c>
      <c r="C20" s="501">
        <v>88.08</v>
      </c>
      <c r="D20" s="502">
        <f t="shared" ref="D20:D26" si="1">B20-C20</f>
        <v>3.4699999999999989</v>
      </c>
    </row>
    <row r="21" spans="1:4" x14ac:dyDescent="0.25">
      <c r="A21" s="492" t="s">
        <v>1160</v>
      </c>
      <c r="B21" s="224">
        <v>282.24</v>
      </c>
      <c r="C21" s="501">
        <v>271.55</v>
      </c>
      <c r="D21" s="502">
        <f t="shared" si="1"/>
        <v>10.689999999999998</v>
      </c>
    </row>
    <row r="22" spans="1:4" x14ac:dyDescent="0.25">
      <c r="A22" s="492" t="s">
        <v>1161</v>
      </c>
      <c r="B22" s="326">
        <v>1982.49</v>
      </c>
      <c r="C22" s="501">
        <v>1907.38</v>
      </c>
      <c r="D22" s="502">
        <f t="shared" si="1"/>
        <v>75.1099999999999</v>
      </c>
    </row>
    <row r="23" spans="1:4" x14ac:dyDescent="0.25">
      <c r="A23" s="492" t="s">
        <v>1162</v>
      </c>
      <c r="B23" s="326">
        <v>39.869999999999997</v>
      </c>
      <c r="C23" s="501">
        <v>38.36</v>
      </c>
      <c r="D23" s="502">
        <f t="shared" si="1"/>
        <v>1.509999999999998</v>
      </c>
    </row>
    <row r="24" spans="1:4" x14ac:dyDescent="0.25">
      <c r="A24" s="492" t="s">
        <v>1194</v>
      </c>
      <c r="B24" s="326">
        <v>388.47</v>
      </c>
      <c r="C24" s="501">
        <v>373.75</v>
      </c>
      <c r="D24" s="502">
        <f t="shared" si="1"/>
        <v>14.720000000000027</v>
      </c>
    </row>
    <row r="25" spans="1:4" x14ac:dyDescent="0.25">
      <c r="A25" s="492" t="s">
        <v>1193</v>
      </c>
      <c r="B25" s="326">
        <v>284.18</v>
      </c>
      <c r="C25" s="503">
        <v>273.41000000000003</v>
      </c>
      <c r="D25" s="502">
        <f t="shared" si="1"/>
        <v>10.769999999999982</v>
      </c>
    </row>
    <row r="26" spans="1:4" x14ac:dyDescent="0.25">
      <c r="A26" s="492" t="s">
        <v>1163</v>
      </c>
      <c r="B26" s="326">
        <v>405.26</v>
      </c>
      <c r="C26" s="501">
        <v>389.91</v>
      </c>
      <c r="D26" s="502">
        <f t="shared" si="1"/>
        <v>15.349999999999966</v>
      </c>
    </row>
    <row r="27" spans="1:4" x14ac:dyDescent="0.25">
      <c r="A27" s="492"/>
      <c r="B27" s="224"/>
      <c r="C27" s="501"/>
      <c r="D27" s="500"/>
    </row>
    <row r="28" spans="1:4" x14ac:dyDescent="0.25">
      <c r="A28" s="496" t="s">
        <v>1164</v>
      </c>
      <c r="B28" s="224"/>
      <c r="C28" s="501"/>
      <c r="D28" s="500"/>
    </row>
    <row r="29" spans="1:4" x14ac:dyDescent="0.25">
      <c r="A29" s="492"/>
      <c r="B29" s="224"/>
      <c r="C29" s="501"/>
      <c r="D29" s="500"/>
    </row>
    <row r="30" spans="1:4" x14ac:dyDescent="0.25">
      <c r="A30" s="492" t="s">
        <v>785</v>
      </c>
      <c r="B30" s="224">
        <v>215.7</v>
      </c>
      <c r="C30" s="501">
        <v>210.64</v>
      </c>
      <c r="D30" s="502">
        <f>B30-C30</f>
        <v>5.0600000000000023</v>
      </c>
    </row>
    <row r="31" spans="1:4" x14ac:dyDescent="0.25">
      <c r="A31" s="492" t="s">
        <v>1165</v>
      </c>
      <c r="B31" s="224">
        <v>2739.62</v>
      </c>
      <c r="C31" s="501">
        <v>2675.41</v>
      </c>
      <c r="D31" s="502">
        <f>B31-C31</f>
        <v>64.210000000000036</v>
      </c>
    </row>
    <row r="32" spans="1:4" x14ac:dyDescent="0.25">
      <c r="A32" s="492" t="s">
        <v>1166</v>
      </c>
      <c r="B32" s="225">
        <v>65.459999999999994</v>
      </c>
      <c r="C32" s="504">
        <v>63.93</v>
      </c>
      <c r="D32" s="505">
        <f>B32-C32</f>
        <v>1.529999999999994</v>
      </c>
    </row>
    <row r="33" spans="1:4" x14ac:dyDescent="0.25">
      <c r="A33" s="492"/>
      <c r="B33" s="512"/>
      <c r="C33" s="506"/>
      <c r="D33" s="492"/>
    </row>
    <row r="34" spans="1:4" x14ac:dyDescent="0.25">
      <c r="A34" s="507" t="s">
        <v>1167</v>
      </c>
      <c r="B34" s="222">
        <v>2020</v>
      </c>
      <c r="C34" s="494">
        <v>2019</v>
      </c>
      <c r="D34" s="495" t="s">
        <v>780</v>
      </c>
    </row>
    <row r="35" spans="1:4" x14ac:dyDescent="0.25">
      <c r="A35" s="508"/>
      <c r="B35" s="227" t="s">
        <v>418</v>
      </c>
      <c r="C35" s="509" t="s">
        <v>418</v>
      </c>
      <c r="D35" s="510" t="s">
        <v>418</v>
      </c>
    </row>
    <row r="36" spans="1:4" x14ac:dyDescent="0.25">
      <c r="A36" s="508" t="s">
        <v>1168</v>
      </c>
      <c r="B36" s="224">
        <v>6796.81</v>
      </c>
      <c r="C36" s="501">
        <v>6600.17</v>
      </c>
      <c r="D36" s="502">
        <f>B36-C36</f>
        <v>196.64000000000033</v>
      </c>
    </row>
    <row r="37" spans="1:4" x14ac:dyDescent="0.25">
      <c r="A37" s="511" t="s">
        <v>1169</v>
      </c>
      <c r="B37" s="225">
        <v>4.07</v>
      </c>
      <c r="C37" s="504">
        <v>3.81</v>
      </c>
      <c r="D37" s="505">
        <f>B37-C37</f>
        <v>0.26000000000000023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9</vt:i4>
      </vt:variant>
      <vt:variant>
        <vt:lpstr>Nimetyt alueet</vt:lpstr>
      </vt:variant>
      <vt:variant>
        <vt:i4>12</vt:i4>
      </vt:variant>
    </vt:vector>
  </HeadingPairs>
  <TitlesOfParts>
    <vt:vector size="21" baseType="lpstr">
      <vt:lpstr>Yhtveto</vt:lpstr>
      <vt:lpstr>Lask_kust_IKÄRAKENNE</vt:lpstr>
      <vt:lpstr>Lask_kust_MUUT KRIT</vt:lpstr>
      <vt:lpstr>Lisäosat</vt:lpstr>
      <vt:lpstr>Muut lis_väh</vt:lpstr>
      <vt:lpstr>Verotuloihin perust tasaus</vt:lpstr>
      <vt:lpstr>Kotikuntakorvaukset</vt:lpstr>
      <vt:lpstr>Verokompensaatiot</vt:lpstr>
      <vt:lpstr>Perushinnat</vt:lpstr>
      <vt:lpstr>Kotikuntakorvaukset!Tulostusalue</vt:lpstr>
      <vt:lpstr>Lask_kust_IKÄRAKENNE!Tulostusalue</vt:lpstr>
      <vt:lpstr>'Lask_kust_MUUT KRIT'!Tulostusalue</vt:lpstr>
      <vt:lpstr>Lisäosat!Tulostusalue</vt:lpstr>
      <vt:lpstr>'Muut lis_väh'!Tulostusalue</vt:lpstr>
      <vt:lpstr>Yhtveto!Tulostusalue</vt:lpstr>
      <vt:lpstr>Kotikuntakorvaukset!Tulostusotsikot</vt:lpstr>
      <vt:lpstr>Lask_kust_IKÄRAKENNE!Tulostusotsikot</vt:lpstr>
      <vt:lpstr>'Lask_kust_MUUT KRIT'!Tulostusotsikot</vt:lpstr>
      <vt:lpstr>Lisäosat!Tulostusotsikot</vt:lpstr>
      <vt:lpstr>'Muut lis_väh'!Tulostusotsikot</vt:lpstr>
      <vt:lpstr>Yhtveto!Tulostusotsikot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Salonen  Ville</cp:lastModifiedBy>
  <cp:lastPrinted>2019-12-30T13:00:12Z</cp:lastPrinted>
  <dcterms:created xsi:type="dcterms:W3CDTF">2014-12-31T07:44:53Z</dcterms:created>
  <dcterms:modified xsi:type="dcterms:W3CDTF">2019-12-30T13:41:07Z</dcterms:modified>
</cp:coreProperties>
</file>