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7470" windowHeight="2910"/>
  </bookViews>
  <sheets>
    <sheet name="Ohje" sheetId="2" r:id="rId1"/>
    <sheet name="Kehittämisalueet" sheetId="1" r:id="rId2"/>
    <sheet name="Raportointi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D13" i="1"/>
  <c r="D12" i="1"/>
  <c r="D11" i="1"/>
  <c r="D10" i="1"/>
  <c r="D9" i="1"/>
  <c r="D8" i="1"/>
  <c r="D7" i="1"/>
  <c r="D16" i="1"/>
  <c r="D15" i="1"/>
  <c r="D23" i="1"/>
  <c r="D22" i="1"/>
  <c r="D21" i="1"/>
  <c r="D20" i="1"/>
  <c r="D19" i="1"/>
  <c r="D18" i="1"/>
  <c r="D27" i="1"/>
  <c r="D26" i="1"/>
  <c r="D25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63" i="1"/>
  <c r="H63" i="1" l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7" i="1"/>
  <c r="H26" i="1"/>
  <c r="H25" i="1"/>
  <c r="H23" i="1"/>
  <c r="H22" i="1"/>
  <c r="H21" i="1"/>
  <c r="H20" i="1"/>
  <c r="H19" i="1"/>
  <c r="H18" i="1"/>
  <c r="H16" i="1"/>
  <c r="H15" i="1"/>
  <c r="H13" i="1"/>
  <c r="H12" i="1"/>
  <c r="H11" i="1"/>
  <c r="H10" i="1"/>
  <c r="H9" i="1"/>
  <c r="H8" i="1"/>
  <c r="H7" i="1"/>
  <c r="K63" i="1"/>
  <c r="J63" i="1"/>
  <c r="I63" i="1"/>
  <c r="F63" i="1"/>
  <c r="K62" i="1"/>
  <c r="J62" i="1"/>
  <c r="I62" i="1"/>
  <c r="F62" i="1"/>
  <c r="K61" i="1"/>
  <c r="J61" i="1"/>
  <c r="I61" i="1"/>
  <c r="F61" i="1"/>
  <c r="K60" i="1"/>
  <c r="J60" i="1"/>
  <c r="I60" i="1"/>
  <c r="F60" i="1"/>
  <c r="K59" i="1"/>
  <c r="J59" i="1"/>
  <c r="I59" i="1"/>
  <c r="F59" i="1"/>
  <c r="K58" i="1"/>
  <c r="J58" i="1"/>
  <c r="I58" i="1"/>
  <c r="F58" i="1"/>
  <c r="K57" i="1"/>
  <c r="J57" i="1"/>
  <c r="I57" i="1"/>
  <c r="F57" i="1"/>
  <c r="K56" i="1"/>
  <c r="J56" i="1"/>
  <c r="I56" i="1"/>
  <c r="F56" i="1"/>
  <c r="K55" i="1"/>
  <c r="J55" i="1"/>
  <c r="I55" i="1"/>
  <c r="F55" i="1"/>
  <c r="K54" i="1"/>
  <c r="J54" i="1"/>
  <c r="I54" i="1"/>
  <c r="F54" i="1"/>
  <c r="K53" i="1"/>
  <c r="J53" i="1"/>
  <c r="I53" i="1"/>
  <c r="F53" i="1"/>
  <c r="K52" i="1"/>
  <c r="J52" i="1"/>
  <c r="I52" i="1"/>
  <c r="F52" i="1"/>
  <c r="K51" i="1"/>
  <c r="J51" i="1"/>
  <c r="I51" i="1"/>
  <c r="F51" i="1"/>
  <c r="K50" i="1"/>
  <c r="J50" i="1"/>
  <c r="I50" i="1"/>
  <c r="F50" i="1"/>
  <c r="K49" i="1"/>
  <c r="J49" i="1"/>
  <c r="I49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3" i="1"/>
  <c r="F22" i="1"/>
  <c r="F21" i="1"/>
  <c r="F20" i="1"/>
  <c r="F19" i="1"/>
  <c r="F18" i="1"/>
  <c r="F16" i="1"/>
  <c r="F15" i="1"/>
  <c r="F13" i="1"/>
  <c r="F12" i="1"/>
  <c r="F11" i="1"/>
  <c r="F10" i="1"/>
  <c r="F9" i="1"/>
  <c r="F8" i="1"/>
  <c r="F7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7" i="1"/>
  <c r="J27" i="1"/>
  <c r="I27" i="1"/>
  <c r="K26" i="1"/>
  <c r="J26" i="1"/>
  <c r="I26" i="1"/>
  <c r="K25" i="1"/>
  <c r="J25" i="1"/>
  <c r="I25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J9" i="1"/>
  <c r="I9" i="1"/>
  <c r="K8" i="1"/>
  <c r="J8" i="1"/>
  <c r="I8" i="1"/>
  <c r="J7" i="1"/>
  <c r="I7" i="1"/>
  <c r="G48" i="1" l="1"/>
  <c r="E9" i="4" s="1"/>
  <c r="F9" i="4" s="1"/>
  <c r="G6" i="1"/>
  <c r="E7" i="4" s="1"/>
  <c r="G14" i="1"/>
  <c r="E8" i="4" s="1"/>
  <c r="F8" i="4" s="1"/>
  <c r="C48" i="1"/>
  <c r="C9" i="4" s="1"/>
  <c r="D9" i="4" s="1"/>
  <c r="C6" i="1"/>
  <c r="C7" i="4" s="1"/>
  <c r="D7" i="4" s="1"/>
  <c r="C14" i="1"/>
  <c r="C8" i="4" s="1"/>
  <c r="F7" i="4" l="1"/>
  <c r="E10" i="4"/>
  <c r="F10" i="4" s="1"/>
  <c r="C10" i="4"/>
  <c r="D10" i="4" s="1"/>
  <c r="D8" i="4"/>
</calcChain>
</file>

<file path=xl/sharedStrings.xml><?xml version="1.0" encoding="utf-8"?>
<sst xmlns="http://schemas.openxmlformats.org/spreadsheetml/2006/main" count="304" uniqueCount="129">
  <si>
    <t>*** valitse listalta ***</t>
  </si>
  <si>
    <t>Tätä Excel-taulukko voi ja saa vapaasti muokata.</t>
  </si>
  <si>
    <t>Julkaisuhistoria:</t>
  </si>
  <si>
    <t>Versio 0.73 Luonnosversio</t>
  </si>
  <si>
    <t>Tietosuojan tukityökalu - TIKU</t>
  </si>
  <si>
    <t>Nykytilan arviointi</t>
  </si>
  <si>
    <t>4.2 Oikeus saada pääsy tietoihin</t>
  </si>
  <si>
    <t>4.3 Oikeus tietojen oikaisemiseen</t>
  </si>
  <si>
    <t>4.4 Oikeus poistaa tiedot (”oikeus tulla unohdetuksi”)</t>
  </si>
  <si>
    <t>4.5 Oikeus siirtää tiedot järjestelmästä toiseen</t>
  </si>
  <si>
    <t>4.6 Oikeus vastustaa käsittelyä, automaattista päätöksentekoa ja profilointia</t>
  </si>
  <si>
    <t>4.7 Oikeus saada ilmoitus henkilötietojen tietoturvaloukkauksesta</t>
  </si>
  <si>
    <t>5 Rekisterinpitäjän velvollisuudet</t>
  </si>
  <si>
    <t>4.1 Rekisterinpitäjän tiedonantovelvoitteet</t>
  </si>
  <si>
    <t>5.1 Käsittelyn oikeusperusta</t>
  </si>
  <si>
    <t>5.2 Tietosuojan hallinnointi, roolit ja vastuut</t>
  </si>
  <si>
    <t>5.2.1 Tietosuojavastaava</t>
  </si>
  <si>
    <t>Tietosuojavastaavan tehtävänkuva</t>
  </si>
  <si>
    <t>5.2.2 Tietosuojaorganisaatio</t>
  </si>
  <si>
    <t>5.2.3 Vuosikello</t>
  </si>
  <si>
    <t>5.3 Tietosuojariskienhallinta</t>
  </si>
  <si>
    <t>5.3.1 Tietosuojan vaikutustenarvioinnit</t>
  </si>
  <si>
    <t>5.4 Sisäänrakennettu- ja oletusarvoinen tietosuoja</t>
  </si>
  <si>
    <t>5.4.1 Tietosuoja järjestelmä- ja sovelluskehityksessä</t>
  </si>
  <si>
    <t>5.4.2 Tietosuoja hankinnoissa ja projektinhallinnassa</t>
  </si>
  <si>
    <t>5.4.3 Tiedon elinkaaren hallinta</t>
  </si>
  <si>
    <t>5.5 Tietoturvallisuuden toteuttaminen</t>
  </si>
  <si>
    <t>Turva-arkkitehtuuri</t>
  </si>
  <si>
    <t>Tietojärjestelmien hankinta, kehitys ja ylläpito</t>
  </si>
  <si>
    <t>Pääsynhallinta</t>
  </si>
  <si>
    <t>Omaisuuden ja tiedon hallinta</t>
  </si>
  <si>
    <t>Päivitysten ja muutosten hallinta</t>
  </si>
  <si>
    <t>Fyysinen turvallisuus</t>
  </si>
  <si>
    <t>Henkilöstöturvallisuus</t>
  </si>
  <si>
    <t>Toiminnan jatkuvuuden hallinta</t>
  </si>
  <si>
    <t>Tietoturvallisuuden hallinta</t>
  </si>
  <si>
    <t>5.6 Poikkeamien hallinta ja ilmoitusvelvollisuus</t>
  </si>
  <si>
    <t>5.7 Dokumentaatio, politiikat ja ohjeistukset</t>
  </si>
  <si>
    <t>5.8 Rekisterinpitäjän ja käsittelijän väliset sopimukset</t>
  </si>
  <si>
    <t>5.8.1 Sopimusten ja alihankkijoiden hallinta</t>
  </si>
  <si>
    <t>5.9 Rekisterinpitäjän yhteistyövelvoite</t>
  </si>
  <si>
    <t>5.10 Hallinnolliset sakot ja seuraamukset</t>
  </si>
  <si>
    <t>6.1 Johdon osallistuminen ja tarvittavien resurssien varaaminen</t>
  </si>
  <si>
    <t>6.2 Tietosuojan nykytila-analyysi ja kehitystoimenpiteet</t>
  </si>
  <si>
    <t>6.2.1 Henkilötieto- ja sopimusinventaario</t>
  </si>
  <si>
    <t>6.2.2 Riskiarvio</t>
  </si>
  <si>
    <t>6.2.3 Tietosuojavastuut</t>
  </si>
  <si>
    <t>6.2.4 Johdon raportointi</t>
  </si>
  <si>
    <t>6.2.5 Henkilöstön koulutukset ja ohjeet</t>
  </si>
  <si>
    <t>6.2.7 Asetuksen huomioiminen meneillään olevissa järjestelmähankkeissa sekä sovelluskehityksessä</t>
  </si>
  <si>
    <t>6.2.8 Uusien järjestelmähankkeiden osalta hankinnoissa edellytettävät vaatimusmääritykset</t>
  </si>
  <si>
    <t>6.2.11 Huolehdi tietoturvallisuudesta ja toiminnan jatkuvuudesta</t>
  </si>
  <si>
    <t>6.3 Kehittämisprojektin asettaminen</t>
  </si>
  <si>
    <t>4. Rekisteröideyn oikeudet</t>
  </si>
  <si>
    <t>6. Toimenpiteitä</t>
  </si>
  <si>
    <t>Nykytila</t>
  </si>
  <si>
    <t>Tavoitetila</t>
  </si>
  <si>
    <t>Toimenpide</t>
  </si>
  <si>
    <t>Tilanne</t>
  </si>
  <si>
    <t>Vastuutaho (A)</t>
  </si>
  <si>
    <t>Aikataulu</t>
  </si>
  <si>
    <t>Tunnistamatta</t>
  </si>
  <si>
    <t>Ymmärretty</t>
  </si>
  <si>
    <t>Työ aloitettu</t>
  </si>
  <si>
    <t>Hyväksytty</t>
  </si>
  <si>
    <t>Vastuutaho (R)</t>
  </si>
  <si>
    <t>Ei koske meitä</t>
  </si>
  <si>
    <t>Vaatimustenmukainen</t>
  </si>
  <si>
    <t>Aloittamatta</t>
  </si>
  <si>
    <t>*** kuvaa ***</t>
  </si>
  <si>
    <t>*** hyväksyy ***</t>
  </si>
  <si>
    <t>mihin mennessä?</t>
  </si>
  <si>
    <t>Jokin muu ratkaisu</t>
  </si>
  <si>
    <t>** toteuttaja ***</t>
  </si>
  <si>
    <t>Vastauskentät ja vaihtoehdot - muokattavissa organisaation tarpeisiin</t>
  </si>
  <si>
    <t>Raci - toteuttaa</t>
  </si>
  <si>
    <t>rAci - hyväksyy</t>
  </si>
  <si>
    <t>RACI-mallin kohdat R ja A</t>
  </si>
  <si>
    <t>25% valmiina</t>
  </si>
  <si>
    <t>50% valmiina</t>
  </si>
  <si>
    <t>75% valmiina</t>
  </si>
  <si>
    <t>100% valmiina</t>
  </si>
  <si>
    <t>Valmiusaste</t>
  </si>
  <si>
    <t>Ei tarvetta</t>
  </si>
  <si>
    <t>https://www.vahtiohje.fi/web/guest/vahti-raportti-1/2016</t>
  </si>
  <si>
    <t>Tämä tukityökalu on luonnosversio tukityökaluksi helpottamaan VAHTI-raportti 1/2016</t>
  </si>
  <si>
    <t>EU-tietosuojan kokonaisuudistus</t>
  </si>
  <si>
    <t>esitettyjen havaintojen ja toimenpiteiden toteuttamista</t>
  </si>
  <si>
    <t>ALLA LASKENTAKAAVOJA - piilota sarake</t>
  </si>
  <si>
    <t>VAHTI raportti 1/2016 osa-alue</t>
  </si>
  <si>
    <t>Toimenpiteen tilanne</t>
  </si>
  <si>
    <t>Keskiarvo osa-alueesta:</t>
  </si>
  <si>
    <t>4. Rekisteröidyn oikeudet</t>
  </si>
  <si>
    <t>Arvio</t>
  </si>
  <si>
    <t>Versio 1.0</t>
  </si>
  <si>
    <t>Versio 2.0 sis keskeiset artiklat</t>
  </si>
  <si>
    <t>Keltaisella merkityt solut ovat alueita, joihin ei saa tietoja syöttää - pääosin laskentakaavoja. Emme ole lukinneet tai piilottaneet soluja niiden muokkaamisen mahdollistamiseksi ja taulukon toiminnan ymmärtämiseksi. Voit piilottaa esimerkiksi D- ja H- sekä Q- ja S-sarakkeet saatua sisällön muuten mieleiseksesi.</t>
  </si>
  <si>
    <t>Mikäli teet jotain merkittävä kehitystyötä ja haluat antaa tekemäsi työn muiden käyttöön, lähetä siitä tietoa vahti@vm.fi. Lisätietoa: kimmo.rousku@vm.fi</t>
  </si>
  <si>
    <t>Tietosuojan tukityökalu ("TiKu")</t>
  </si>
  <si>
    <t>Huomaa, tutustu etukäteen raporttiin, koska mm. tukityökalun eri kohtien numerointi pohjautuu</t>
  </si>
  <si>
    <t>raportin numerointiin ja lukuihin.</t>
  </si>
  <si>
    <t>Tietosuojavastaavan nimeäminen ja oikea asema organisaatiossa</t>
  </si>
  <si>
    <t>Riskienarviointiprosessi</t>
  </si>
  <si>
    <t>Toimittajien ja sopimusten hallinta (katso myös kohta 5.8 - tässä esimerkiksi turvallisuussopimuksen osana)</t>
  </si>
  <si>
    <t>Henkilötietojen käsittelyn valvonta ja seuranta</t>
  </si>
  <si>
    <t>6.2.6 Viestintä [ja dokumentaatio - katso 5.7]</t>
  </si>
  <si>
    <t>5.8.2 Tiedonsiirto Euroopan talousalueen ulkopuolelle [sopimukset, käytännöt, valvonta]</t>
  </si>
  <si>
    <t>6.2.7 Asetuksen huomioiminen olemassa olevien sopimusten ja järjestelmien vaatimusmäärittelyiden osalta</t>
  </si>
  <si>
    <t>6.2.10 Tarkista ja päivitä rekisteri/tietosuojaselosteet sekä kehitä ja ylläpidä tietojenluovutusten prosessia</t>
  </si>
  <si>
    <t>6.4 Asetuksen soveltamisohjeiden seuraaminen on vastuutettu</t>
  </si>
  <si>
    <t>Huolehdittava sopimuksella | hallintopäätöksellä</t>
  </si>
  <si>
    <t>(R)esponsible - toteutusvastuullinen</t>
  </si>
  <si>
    <t>(A)ccountable - hyväksymisvastuussa oleva</t>
  </si>
  <si>
    <t>Aikataulu - osa voi olla ns. jatkuvaa työtä ilman yhtä valmistumispvm</t>
  </si>
  <si>
    <t>Hyväksytty | Ei koske meitä</t>
  </si>
  <si>
    <t>Huolehditaan ohjeistuksella</t>
  </si>
  <si>
    <t>Huolehditaan koulutuksella</t>
  </si>
  <si>
    <t>Huolehditaan ohjeistuksella ja koulutuksella</t>
  </si>
  <si>
    <t>Kokonaisuus</t>
  </si>
  <si>
    <t xml:space="preserve">Toimenpiteiden </t>
  </si>
  <si>
    <t>eteneminen</t>
  </si>
  <si>
    <t>ver 1.00 - 4.10.2016</t>
  </si>
  <si>
    <t>ver 1.00 - 4.10.2016 Kimmo Rousku | VAHTI</t>
  </si>
  <si>
    <t>Vimeinen luonnosversio                                                                                                                                       28.9.2016</t>
  </si>
  <si>
    <t>Raportointia tarkistettu                                                                                                                                           x.11.2016</t>
  </si>
  <si>
    <t>Sisältää keskeiset artiklat                                                                                                                                       x.x.2017</t>
  </si>
  <si>
    <t>Versio 1.2</t>
  </si>
  <si>
    <t>Julkaisuversio                                                                                                                                                              4.10.2016</t>
  </si>
  <si>
    <t>Tehtävä | toimenpide | raportissa kuvattu osa-alue, joka organisaation on käytävä läpi [riittävä ymmärrys | osaaminen]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</si>
</sst>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wrapText="1"/>
    </xf>
    <xf numFmtId="0" fontId="0" fillId="0" borderId="0" xfId="0" applyAlignment="1">
      <alignment horizontal="left" vertical="top" wrapText="1" indent="3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3" fontId="8" fillId="2" borderId="0" xfId="1" applyFont="1" applyFill="1" applyAlignment="1">
      <alignment wrapText="1"/>
    </xf>
    <xf numFmtId="2" fontId="0" fillId="2" borderId="0" xfId="0" applyNumberFormat="1" applyFill="1" applyAlignment="1">
      <alignment wrapText="1"/>
    </xf>
    <xf numFmtId="2" fontId="1" fillId="2" borderId="0" xfId="0" applyNumberFormat="1" applyFont="1" applyFill="1" applyAlignment="1">
      <alignment wrapText="1"/>
    </xf>
    <xf numFmtId="2" fontId="0" fillId="0" borderId="1" xfId="0" applyNumberFormat="1" applyBorder="1"/>
    <xf numFmtId="2" fontId="1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2" fillId="2" borderId="0" xfId="0" applyFont="1" applyFill="1" applyAlignment="1"/>
    <xf numFmtId="0" fontId="9" fillId="0" borderId="0" xfId="0" applyFont="1" applyAlignment="1"/>
    <xf numFmtId="0" fontId="1" fillId="2" borderId="0" xfId="0" applyFont="1" applyFill="1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4" fontId="0" fillId="4" borderId="1" xfId="0" applyNumberFormat="1" applyFill="1" applyBorder="1" applyAlignment="1">
      <alignment horizontal="left"/>
    </xf>
    <xf numFmtId="0" fontId="0" fillId="4" borderId="1" xfId="0" applyFill="1" applyBorder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ahtiohje.fi/image/image_gallery?uuid=c58c3efe-a47b-4350-bf0f-a6b5b032d596&amp;groupId=10229&amp;t=146529220287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5953125</xdr:colOff>
      <xdr:row>0</xdr:row>
      <xdr:rowOff>9524</xdr:rowOff>
    </xdr:from>
    <xdr:to>
      <xdr:col>5</xdr:col>
      <xdr:colOff>276225</xdr:colOff>
      <xdr:row>20</xdr:row>
      <xdr:rowOff>59871</xdr:rowOff>
    </xdr:to>
    <xdr:pic>
      <xdr:nvPicPr>
        <xdr:cNvPr id="2" name="Kuva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43625" y="9524"/>
          <a:ext cx="3457575" cy="4774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showGridLines="0" tabSelected="1" workbookViewId="0">
      <selection activeCell="B3" sqref="B3"/>
    </sheetView>
  </sheetViews>
  <sheetFormatPr defaultRowHeight="15" x14ac:dyDescent="0.25"/>
  <cols>
    <col min="1" max="1" width="2.85546875" customWidth="1"/>
    <col min="2" max="2" width="89.5703125" customWidth="1"/>
    <col min="3" max="3" width="29.140625" bestFit="1" customWidth="1"/>
  </cols>
  <sheetData>
    <row r="2" spans="2:2" ht="26.25" x14ac:dyDescent="0.4">
      <c r="B2" s="9" t="s">
        <v>98</v>
      </c>
    </row>
    <row r="3" spans="2:2" ht="15.75" x14ac:dyDescent="0.25">
      <c r="B3" s="8" t="s">
        <v>122</v>
      </c>
    </row>
    <row r="4" spans="2:2" x14ac:dyDescent="0.25">
      <c r="B4" s="5"/>
    </row>
    <row r="5" spans="2:2" x14ac:dyDescent="0.25">
      <c r="B5" s="5"/>
    </row>
    <row r="6" spans="2:2" x14ac:dyDescent="0.25">
      <c r="B6" s="5" t="s">
        <v>85</v>
      </c>
    </row>
    <row r="7" spans="2:2" x14ac:dyDescent="0.25">
      <c r="B7" s="5" t="s">
        <v>86</v>
      </c>
    </row>
    <row r="8" spans="2:2" x14ac:dyDescent="0.25">
      <c r="B8" s="5" t="s">
        <v>84</v>
      </c>
    </row>
    <row r="9" spans="2:2" x14ac:dyDescent="0.25">
      <c r="B9" s="22" t="s">
        <v>87</v>
      </c>
    </row>
    <row r="10" spans="2:2" x14ac:dyDescent="0.25">
      <c r="B10" s="6"/>
    </row>
    <row r="11" spans="2:2" x14ac:dyDescent="0.25">
      <c r="B11" s="13" t="s">
        <v>99</v>
      </c>
    </row>
    <row r="12" spans="2:2" x14ac:dyDescent="0.25">
      <c r="B12" s="13" t="s">
        <v>100</v>
      </c>
    </row>
    <row r="13" spans="2:2" x14ac:dyDescent="0.25">
      <c r="B13" s="6"/>
    </row>
    <row r="14" spans="2:2" x14ac:dyDescent="0.25">
      <c r="B14" s="6"/>
    </row>
    <row r="15" spans="2:2" x14ac:dyDescent="0.25">
      <c r="B15" s="5"/>
    </row>
    <row r="16" spans="2:2" ht="60" x14ac:dyDescent="0.25">
      <c r="B16" s="7" t="s">
        <v>96</v>
      </c>
    </row>
    <row r="17" spans="2:3" x14ac:dyDescent="0.25">
      <c r="B17" s="5"/>
    </row>
    <row r="18" spans="2:3" x14ac:dyDescent="0.25">
      <c r="B18" s="5"/>
    </row>
    <row r="19" spans="2:3" x14ac:dyDescent="0.25">
      <c r="B19" s="5" t="s">
        <v>1</v>
      </c>
    </row>
    <row r="20" spans="2:3" ht="30" x14ac:dyDescent="0.25">
      <c r="B20" s="5" t="s">
        <v>97</v>
      </c>
      <c r="C20" s="10"/>
    </row>
    <row r="21" spans="2:3" x14ac:dyDescent="0.25">
      <c r="B21" s="5"/>
    </row>
    <row r="22" spans="2:3" x14ac:dyDescent="0.25">
      <c r="B22" s="1" t="s">
        <v>2</v>
      </c>
    </row>
    <row r="23" spans="2:3" x14ac:dyDescent="0.25">
      <c r="B23" s="4" t="s">
        <v>123</v>
      </c>
      <c r="C23" s="3" t="s">
        <v>3</v>
      </c>
    </row>
    <row r="24" spans="2:3" x14ac:dyDescent="0.25">
      <c r="B24" s="37" t="s">
        <v>127</v>
      </c>
      <c r="C24" s="38" t="s">
        <v>94</v>
      </c>
    </row>
    <row r="25" spans="2:3" x14ac:dyDescent="0.25">
      <c r="B25" s="3" t="s">
        <v>124</v>
      </c>
      <c r="C25" t="s">
        <v>126</v>
      </c>
    </row>
    <row r="26" spans="2:3" x14ac:dyDescent="0.25">
      <c r="B26" s="36" t="s">
        <v>125</v>
      </c>
      <c r="C26" s="3" t="s">
        <v>95</v>
      </c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zoomScaleNormal="100" workbookViewId="0"/>
  </sheetViews>
  <sheetFormatPr defaultRowHeight="15" x14ac:dyDescent="0.25"/>
  <cols>
    <col min="1" max="1" width="35.85546875" style="5" customWidth="1"/>
    <col min="2" max="2" width="110.42578125" style="5" customWidth="1"/>
    <col min="3" max="3" width="25.7109375" style="5" bestFit="1" customWidth="1"/>
    <col min="4" max="4" width="23.5703125" style="5" customWidth="1"/>
    <col min="5" max="5" width="45.7109375" style="5" bestFit="1" customWidth="1"/>
    <col min="6" max="6" width="20" style="5" customWidth="1"/>
    <col min="7" max="7" width="23.5703125" style="5" bestFit="1" customWidth="1"/>
    <col min="8" max="8" width="23.5703125" style="5" customWidth="1"/>
    <col min="9" max="9" width="20.7109375" style="5" customWidth="1"/>
    <col min="10" max="10" width="20.28515625" style="5" customWidth="1"/>
    <col min="11" max="11" width="19.140625" style="5" bestFit="1" customWidth="1"/>
    <col min="12" max="16384" width="9.140625" style="5"/>
  </cols>
  <sheetData>
    <row r="1" spans="1:11" ht="23.25" x14ac:dyDescent="0.35">
      <c r="A1" s="32" t="s">
        <v>4</v>
      </c>
    </row>
    <row r="2" spans="1:11" x14ac:dyDescent="0.25">
      <c r="A2" s="13" t="s">
        <v>121</v>
      </c>
    </row>
    <row r="3" spans="1:11" x14ac:dyDescent="0.25">
      <c r="I3" s="31" t="s">
        <v>77</v>
      </c>
      <c r="J3" s="14"/>
    </row>
    <row r="4" spans="1:11" x14ac:dyDescent="0.25">
      <c r="A4" s="7" t="s">
        <v>89</v>
      </c>
      <c r="B4" s="7"/>
      <c r="C4" s="7"/>
      <c r="D4" s="7"/>
      <c r="E4" s="7"/>
      <c r="F4" s="7"/>
      <c r="G4" s="7"/>
      <c r="H4" s="7"/>
      <c r="I4" s="7" t="s">
        <v>75</v>
      </c>
      <c r="J4" s="7" t="s">
        <v>76</v>
      </c>
      <c r="K4" s="7"/>
    </row>
    <row r="5" spans="1:11" ht="60" x14ac:dyDescent="0.25">
      <c r="A5" s="7"/>
      <c r="B5" s="7" t="s">
        <v>128</v>
      </c>
      <c r="C5" s="7" t="s">
        <v>5</v>
      </c>
      <c r="D5" s="23" t="s">
        <v>88</v>
      </c>
      <c r="E5" s="7" t="s">
        <v>56</v>
      </c>
      <c r="F5" s="7" t="s">
        <v>57</v>
      </c>
      <c r="G5" s="7" t="s">
        <v>90</v>
      </c>
      <c r="H5" s="23" t="s">
        <v>88</v>
      </c>
      <c r="I5" s="7" t="s">
        <v>111</v>
      </c>
      <c r="J5" s="7" t="s">
        <v>112</v>
      </c>
      <c r="K5" s="7" t="s">
        <v>113</v>
      </c>
    </row>
    <row r="6" spans="1:11" x14ac:dyDescent="0.25">
      <c r="A6" s="20" t="s">
        <v>92</v>
      </c>
      <c r="B6" s="24" t="s">
        <v>91</v>
      </c>
      <c r="C6" s="29">
        <f>AVERAGE(D7:D13)</f>
        <v>-1</v>
      </c>
      <c r="D6" s="25"/>
      <c r="E6" s="15"/>
      <c r="F6" s="15"/>
      <c r="G6" s="29">
        <f>AVERAGE(H7:H13)</f>
        <v>-1</v>
      </c>
      <c r="H6" s="15"/>
      <c r="I6" s="15"/>
      <c r="J6" s="15"/>
      <c r="K6" s="15"/>
    </row>
    <row r="7" spans="1:11" x14ac:dyDescent="0.25">
      <c r="A7" s="11"/>
      <c r="B7" s="11" t="s">
        <v>13</v>
      </c>
      <c r="C7" s="5" t="s">
        <v>0</v>
      </c>
      <c r="D7" s="30">
        <f t="shared" ref="D7:D13" si="0">IF(C7="Tunnistamatta",0,IF(C7="Ymmärretty",0.25,IF(C7="Työ aloitettu",0.5,IF(C7="25% valmiina",1.25,IF(C7="50% valmiina",1.5,IF(C7="75% valmiina",1.75,IF(C7="100% valmiina",2,IF(C7="Hyväksytty | Ei koske meitä",2.5,-1))))))))</f>
        <v>-1</v>
      </c>
      <c r="E7" s="5" t="s">
        <v>0</v>
      </c>
      <c r="F7" s="5" t="str">
        <f t="shared" ref="F7:F13" si="1">$F$68</f>
        <v>*** kuvaa ***</v>
      </c>
      <c r="G7" s="5" t="s">
        <v>0</v>
      </c>
      <c r="H7" s="30">
        <f>IF(G7="Aloittamatta",0,IF(G7="Ei tarvetta",2.5,IF(G7="Työ aloitettu",0.25,IF(G7="25% valmiina",1.25,IF(G7="50% valmiina",1.5,IF(G7="75% valmiina",1.75,IF(G7="100% valmiina",2,IF(G7="Hyväksytty",2.5,-1))))))))</f>
        <v>-1</v>
      </c>
      <c r="I7" s="5" t="str">
        <f t="shared" ref="I7:I13" si="2">$I$68</f>
        <v>** toteuttaja ***</v>
      </c>
      <c r="J7" s="5" t="str">
        <f t="shared" ref="J7:J13" si="3">$J$68</f>
        <v>*** hyväksyy ***</v>
      </c>
      <c r="K7" s="5" t="str">
        <f t="shared" ref="K7:K13" si="4">$K$68</f>
        <v>mihin mennessä?</v>
      </c>
    </row>
    <row r="8" spans="1:11" x14ac:dyDescent="0.25">
      <c r="A8" s="11"/>
      <c r="B8" s="11" t="s">
        <v>6</v>
      </c>
      <c r="C8" s="5" t="s">
        <v>0</v>
      </c>
      <c r="D8" s="30">
        <f t="shared" si="0"/>
        <v>-1</v>
      </c>
      <c r="E8" s="5" t="s">
        <v>0</v>
      </c>
      <c r="F8" s="5" t="str">
        <f t="shared" si="1"/>
        <v>*** kuvaa ***</v>
      </c>
      <c r="G8" s="5" t="s">
        <v>0</v>
      </c>
      <c r="H8" s="30">
        <f t="shared" ref="H8:H13" si="5">IF(G8="Aloittamatta",0,IF(G8="Ei tarvetta",2.5,IF(G8="Työ aloitettu",0.25,IF(G8="25% valmiina",1.25,IF(G8="50% valmiina",1.5,IF(G8="75% valmiina",1.75,IF(G8="100% valmiina",2,IF(G8="Hyväksytty",2.5,-1))))))))</f>
        <v>-1</v>
      </c>
      <c r="I8" s="5" t="str">
        <f t="shared" si="2"/>
        <v>** toteuttaja ***</v>
      </c>
      <c r="J8" s="5" t="str">
        <f t="shared" si="3"/>
        <v>*** hyväksyy ***</v>
      </c>
      <c r="K8" s="5" t="str">
        <f t="shared" si="4"/>
        <v>mihin mennessä?</v>
      </c>
    </row>
    <row r="9" spans="1:11" x14ac:dyDescent="0.25">
      <c r="A9" s="11"/>
      <c r="B9" s="11" t="s">
        <v>7</v>
      </c>
      <c r="C9" s="5" t="s">
        <v>0</v>
      </c>
      <c r="D9" s="30">
        <f t="shared" si="0"/>
        <v>-1</v>
      </c>
      <c r="E9" s="5" t="s">
        <v>0</v>
      </c>
      <c r="F9" s="5" t="str">
        <f t="shared" si="1"/>
        <v>*** kuvaa ***</v>
      </c>
      <c r="G9" s="5" t="s">
        <v>0</v>
      </c>
      <c r="H9" s="30">
        <f t="shared" si="5"/>
        <v>-1</v>
      </c>
      <c r="I9" s="5" t="str">
        <f t="shared" si="2"/>
        <v>** toteuttaja ***</v>
      </c>
      <c r="J9" s="5" t="str">
        <f t="shared" si="3"/>
        <v>*** hyväksyy ***</v>
      </c>
      <c r="K9" s="5" t="str">
        <f t="shared" si="4"/>
        <v>mihin mennessä?</v>
      </c>
    </row>
    <row r="10" spans="1:11" x14ac:dyDescent="0.25">
      <c r="A10" s="11"/>
      <c r="B10" s="11" t="s">
        <v>8</v>
      </c>
      <c r="C10" s="5" t="s">
        <v>0</v>
      </c>
      <c r="D10" s="30">
        <f t="shared" si="0"/>
        <v>-1</v>
      </c>
      <c r="E10" s="5" t="s">
        <v>0</v>
      </c>
      <c r="F10" s="5" t="str">
        <f t="shared" si="1"/>
        <v>*** kuvaa ***</v>
      </c>
      <c r="G10" s="5" t="s">
        <v>0</v>
      </c>
      <c r="H10" s="30">
        <f t="shared" si="5"/>
        <v>-1</v>
      </c>
      <c r="I10" s="5" t="str">
        <f t="shared" si="2"/>
        <v>** toteuttaja ***</v>
      </c>
      <c r="J10" s="5" t="str">
        <f t="shared" si="3"/>
        <v>*** hyväksyy ***</v>
      </c>
      <c r="K10" s="5" t="str">
        <f t="shared" si="4"/>
        <v>mihin mennessä?</v>
      </c>
    </row>
    <row r="11" spans="1:11" x14ac:dyDescent="0.25">
      <c r="A11" s="11"/>
      <c r="B11" s="11" t="s">
        <v>9</v>
      </c>
      <c r="C11" s="5" t="s">
        <v>0</v>
      </c>
      <c r="D11" s="30">
        <f t="shared" si="0"/>
        <v>-1</v>
      </c>
      <c r="E11" s="5" t="s">
        <v>0</v>
      </c>
      <c r="F11" s="5" t="str">
        <f t="shared" si="1"/>
        <v>*** kuvaa ***</v>
      </c>
      <c r="G11" s="5" t="s">
        <v>0</v>
      </c>
      <c r="H11" s="30">
        <f t="shared" si="5"/>
        <v>-1</v>
      </c>
      <c r="I11" s="5" t="str">
        <f t="shared" si="2"/>
        <v>** toteuttaja ***</v>
      </c>
      <c r="J11" s="5" t="str">
        <f t="shared" si="3"/>
        <v>*** hyväksyy ***</v>
      </c>
      <c r="K11" s="5" t="str">
        <f t="shared" si="4"/>
        <v>mihin mennessä?</v>
      </c>
    </row>
    <row r="12" spans="1:11" x14ac:dyDescent="0.25">
      <c r="A12" s="11"/>
      <c r="B12" s="11" t="s">
        <v>10</v>
      </c>
      <c r="C12" s="5" t="s">
        <v>0</v>
      </c>
      <c r="D12" s="30">
        <f t="shared" si="0"/>
        <v>-1</v>
      </c>
      <c r="E12" s="5" t="s">
        <v>0</v>
      </c>
      <c r="F12" s="5" t="str">
        <f t="shared" si="1"/>
        <v>*** kuvaa ***</v>
      </c>
      <c r="G12" s="5" t="s">
        <v>0</v>
      </c>
      <c r="H12" s="30">
        <f t="shared" si="5"/>
        <v>-1</v>
      </c>
      <c r="I12" s="5" t="str">
        <f t="shared" si="2"/>
        <v>** toteuttaja ***</v>
      </c>
      <c r="J12" s="5" t="str">
        <f t="shared" si="3"/>
        <v>*** hyväksyy ***</v>
      </c>
      <c r="K12" s="5" t="str">
        <f t="shared" si="4"/>
        <v>mihin mennessä?</v>
      </c>
    </row>
    <row r="13" spans="1:11" x14ac:dyDescent="0.25">
      <c r="A13" s="11"/>
      <c r="B13" s="11" t="s">
        <v>11</v>
      </c>
      <c r="C13" s="5" t="s">
        <v>0</v>
      </c>
      <c r="D13" s="30">
        <f t="shared" si="0"/>
        <v>-1</v>
      </c>
      <c r="E13" s="5" t="s">
        <v>0</v>
      </c>
      <c r="F13" s="5" t="str">
        <f t="shared" si="1"/>
        <v>*** kuvaa ***</v>
      </c>
      <c r="G13" s="5" t="s">
        <v>0</v>
      </c>
      <c r="H13" s="30">
        <f t="shared" si="5"/>
        <v>-1</v>
      </c>
      <c r="I13" s="5" t="str">
        <f t="shared" si="2"/>
        <v>** toteuttaja ***</v>
      </c>
      <c r="J13" s="5" t="str">
        <f t="shared" si="3"/>
        <v>*** hyväksyy ***</v>
      </c>
      <c r="K13" s="5" t="str">
        <f t="shared" si="4"/>
        <v>mihin mennessä?</v>
      </c>
    </row>
    <row r="14" spans="1:11" x14ac:dyDescent="0.25">
      <c r="A14" s="20" t="s">
        <v>12</v>
      </c>
      <c r="B14" s="20" t="s">
        <v>91</v>
      </c>
      <c r="C14" s="27">
        <f>AVERAGE(D15:D16,D18:D27,D29:D47)</f>
        <v>-1</v>
      </c>
      <c r="D14" s="15"/>
      <c r="E14" s="15"/>
      <c r="F14" s="15"/>
      <c r="G14" s="27">
        <f>AVERAGE(H15:H16,H18:H27,H29:H47)</f>
        <v>-1</v>
      </c>
      <c r="H14" s="15"/>
      <c r="I14" s="15"/>
      <c r="J14" s="15"/>
      <c r="K14" s="15"/>
    </row>
    <row r="15" spans="1:11" x14ac:dyDescent="0.25">
      <c r="A15" s="11"/>
      <c r="B15" s="11" t="s">
        <v>14</v>
      </c>
      <c r="C15" s="5" t="s">
        <v>0</v>
      </c>
      <c r="D15" s="30">
        <f t="shared" ref="D15:D16" si="6">IF(C15="Tunnistamatta",0,IF(C15="Ymmärretty",0.25,IF(C15="Työ aloitettu",0.5,IF(C15="25% valmiina",1.25,IF(C15="50% valmiina",1.5,IF(C15="75% valmiina",1.75,IF(C15="100% valmiina",2,IF(C15="Hyväksytty | Ei koske meitä",2.5,-1))))))))</f>
        <v>-1</v>
      </c>
      <c r="E15" s="5" t="s">
        <v>0</v>
      </c>
      <c r="F15" s="5" t="str">
        <f>$F$68</f>
        <v>*** kuvaa ***</v>
      </c>
      <c r="G15" s="5" t="s">
        <v>0</v>
      </c>
      <c r="H15" s="30">
        <f t="shared" ref="H15:H47" si="7">IF(G15="Aloittamatta",0,IF(G15="Ei tarvetta",2.5,IF(G15="Työ aloitettu",0.25,IF(G15="25% valmiina",1.25,IF(G15="50% valmiina",1.5,IF(G15="75% valmiina",1.75,IF(G15="100% valmiina",2,IF(G15="Hyväksytty",2.5,-1))))))))</f>
        <v>-1</v>
      </c>
      <c r="I15" s="5" t="str">
        <f>$I$68</f>
        <v>** toteuttaja ***</v>
      </c>
      <c r="J15" s="5" t="str">
        <f>$J$68</f>
        <v>*** hyväksyy ***</v>
      </c>
      <c r="K15" s="5" t="str">
        <f>$K$68</f>
        <v>mihin mennessä?</v>
      </c>
    </row>
    <row r="16" spans="1:11" x14ac:dyDescent="0.25">
      <c r="A16" s="11"/>
      <c r="B16" s="11" t="s">
        <v>15</v>
      </c>
      <c r="C16" s="5" t="s">
        <v>0</v>
      </c>
      <c r="D16" s="30">
        <f t="shared" si="6"/>
        <v>-1</v>
      </c>
      <c r="E16" s="5" t="s">
        <v>0</v>
      </c>
      <c r="F16" s="5" t="str">
        <f>$F$68</f>
        <v>*** kuvaa ***</v>
      </c>
      <c r="G16" s="5" t="s">
        <v>0</v>
      </c>
      <c r="H16" s="30">
        <f t="shared" si="7"/>
        <v>-1</v>
      </c>
      <c r="I16" s="5" t="str">
        <f>$I$68</f>
        <v>** toteuttaja ***</v>
      </c>
      <c r="J16" s="5" t="str">
        <f>$J$68</f>
        <v>*** hyväksyy ***</v>
      </c>
      <c r="K16" s="5" t="str">
        <f>$K$68</f>
        <v>mihin mennessä?</v>
      </c>
    </row>
    <row r="17" spans="1:11" x14ac:dyDescent="0.25">
      <c r="A17" s="11"/>
      <c r="B17" s="11" t="s">
        <v>16</v>
      </c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5">
      <c r="A18" s="11"/>
      <c r="B18" s="19" t="s">
        <v>101</v>
      </c>
      <c r="C18" s="5" t="s">
        <v>0</v>
      </c>
      <c r="D18" s="30">
        <f t="shared" ref="D18:D23" si="8">IF(C18="Tunnistamatta",0,IF(C18="Ymmärretty",0.25,IF(C18="Työ aloitettu",0.5,IF(C18="25% valmiina",1.25,IF(C18="50% valmiina",1.5,IF(C18="75% valmiina",1.75,IF(C18="100% valmiina",2,IF(C18="Hyväksytty | Ei koske meitä",2.5,-1))))))))</f>
        <v>-1</v>
      </c>
      <c r="E18" s="5" t="s">
        <v>0</v>
      </c>
      <c r="F18" s="5" t="str">
        <f t="shared" ref="F18:F27" si="9">$F$68</f>
        <v>*** kuvaa ***</v>
      </c>
      <c r="G18" s="5" t="s">
        <v>0</v>
      </c>
      <c r="H18" s="30">
        <f t="shared" si="7"/>
        <v>-1</v>
      </c>
      <c r="I18" s="5" t="str">
        <f t="shared" ref="I18:I27" si="10">$I$68</f>
        <v>** toteuttaja ***</v>
      </c>
      <c r="J18" s="5" t="str">
        <f t="shared" ref="J18:J27" si="11">$J$68</f>
        <v>*** hyväksyy ***</v>
      </c>
      <c r="K18" s="5" t="str">
        <f t="shared" ref="K18:K27" si="12">$K$68</f>
        <v>mihin mennessä?</v>
      </c>
    </row>
    <row r="19" spans="1:11" x14ac:dyDescent="0.25">
      <c r="A19" s="11"/>
      <c r="B19" s="19" t="s">
        <v>17</v>
      </c>
      <c r="C19" s="5" t="s">
        <v>0</v>
      </c>
      <c r="D19" s="30">
        <f t="shared" si="8"/>
        <v>-1</v>
      </c>
      <c r="E19" s="5" t="s">
        <v>0</v>
      </c>
      <c r="F19" s="5" t="str">
        <f t="shared" si="9"/>
        <v>*** kuvaa ***</v>
      </c>
      <c r="G19" s="5" t="s">
        <v>0</v>
      </c>
      <c r="H19" s="30">
        <f t="shared" si="7"/>
        <v>-1</v>
      </c>
      <c r="I19" s="5" t="str">
        <f t="shared" si="10"/>
        <v>** toteuttaja ***</v>
      </c>
      <c r="J19" s="5" t="str">
        <f t="shared" si="11"/>
        <v>*** hyväksyy ***</v>
      </c>
      <c r="K19" s="5" t="str">
        <f t="shared" si="12"/>
        <v>mihin mennessä?</v>
      </c>
    </row>
    <row r="20" spans="1:11" x14ac:dyDescent="0.25">
      <c r="A20" s="11"/>
      <c r="B20" s="11" t="s">
        <v>18</v>
      </c>
      <c r="C20" s="5" t="s">
        <v>0</v>
      </c>
      <c r="D20" s="30">
        <f t="shared" si="8"/>
        <v>-1</v>
      </c>
      <c r="E20" s="5" t="s">
        <v>0</v>
      </c>
      <c r="F20" s="5" t="str">
        <f t="shared" si="9"/>
        <v>*** kuvaa ***</v>
      </c>
      <c r="G20" s="5" t="s">
        <v>0</v>
      </c>
      <c r="H20" s="30">
        <f t="shared" si="7"/>
        <v>-1</v>
      </c>
      <c r="I20" s="5" t="str">
        <f t="shared" si="10"/>
        <v>** toteuttaja ***</v>
      </c>
      <c r="J20" s="5" t="str">
        <f t="shared" si="11"/>
        <v>*** hyväksyy ***</v>
      </c>
      <c r="K20" s="5" t="str">
        <f t="shared" si="12"/>
        <v>mihin mennessä?</v>
      </c>
    </row>
    <row r="21" spans="1:11" x14ac:dyDescent="0.25">
      <c r="A21" s="11"/>
      <c r="B21" s="11" t="s">
        <v>19</v>
      </c>
      <c r="C21" s="5" t="s">
        <v>0</v>
      </c>
      <c r="D21" s="30">
        <f t="shared" si="8"/>
        <v>-1</v>
      </c>
      <c r="E21" s="5" t="s">
        <v>0</v>
      </c>
      <c r="F21" s="5" t="str">
        <f t="shared" si="9"/>
        <v>*** kuvaa ***</v>
      </c>
      <c r="G21" s="5" t="s">
        <v>0</v>
      </c>
      <c r="H21" s="30">
        <f t="shared" si="7"/>
        <v>-1</v>
      </c>
      <c r="I21" s="5" t="str">
        <f t="shared" si="10"/>
        <v>** toteuttaja ***</v>
      </c>
      <c r="J21" s="5" t="str">
        <f t="shared" si="11"/>
        <v>*** hyväksyy ***</v>
      </c>
      <c r="K21" s="5" t="str">
        <f t="shared" si="12"/>
        <v>mihin mennessä?</v>
      </c>
    </row>
    <row r="22" spans="1:11" x14ac:dyDescent="0.25">
      <c r="A22" s="11"/>
      <c r="B22" s="11" t="s">
        <v>20</v>
      </c>
      <c r="C22" s="5" t="s">
        <v>0</v>
      </c>
      <c r="D22" s="30">
        <f t="shared" si="8"/>
        <v>-1</v>
      </c>
      <c r="E22" s="5" t="s">
        <v>0</v>
      </c>
      <c r="F22" s="5" t="str">
        <f t="shared" si="9"/>
        <v>*** kuvaa ***</v>
      </c>
      <c r="G22" s="5" t="s">
        <v>0</v>
      </c>
      <c r="H22" s="30">
        <f t="shared" si="7"/>
        <v>-1</v>
      </c>
      <c r="I22" s="5" t="str">
        <f t="shared" si="10"/>
        <v>** toteuttaja ***</v>
      </c>
      <c r="J22" s="5" t="str">
        <f t="shared" si="11"/>
        <v>*** hyväksyy ***</v>
      </c>
      <c r="K22" s="5" t="str">
        <f t="shared" si="12"/>
        <v>mihin mennessä?</v>
      </c>
    </row>
    <row r="23" spans="1:11" x14ac:dyDescent="0.25">
      <c r="A23" s="11"/>
      <c r="B23" s="11" t="s">
        <v>21</v>
      </c>
      <c r="C23" s="5" t="s">
        <v>0</v>
      </c>
      <c r="D23" s="30">
        <f t="shared" si="8"/>
        <v>-1</v>
      </c>
      <c r="E23" s="5" t="s">
        <v>0</v>
      </c>
      <c r="F23" s="5" t="str">
        <f t="shared" si="9"/>
        <v>*** kuvaa ***</v>
      </c>
      <c r="G23" s="5" t="s">
        <v>0</v>
      </c>
      <c r="H23" s="30">
        <f t="shared" si="7"/>
        <v>-1</v>
      </c>
      <c r="I23" s="5" t="str">
        <f t="shared" si="10"/>
        <v>** toteuttaja ***</v>
      </c>
      <c r="J23" s="5" t="str">
        <f t="shared" si="11"/>
        <v>*** hyväksyy ***</v>
      </c>
      <c r="K23" s="5" t="str">
        <f t="shared" si="12"/>
        <v>mihin mennessä?</v>
      </c>
    </row>
    <row r="24" spans="1:11" x14ac:dyDescent="0.25">
      <c r="A24" s="11"/>
      <c r="B24" s="11" t="s">
        <v>22</v>
      </c>
      <c r="C24" s="21"/>
      <c r="D24" s="21"/>
      <c r="E24" s="21"/>
      <c r="F24" s="21"/>
      <c r="G24" s="21"/>
      <c r="H24" s="21"/>
      <c r="I24" s="21"/>
      <c r="J24" s="21"/>
      <c r="K24" s="21"/>
    </row>
    <row r="25" spans="1:11" x14ac:dyDescent="0.25">
      <c r="A25" s="11"/>
      <c r="B25" s="11" t="s">
        <v>23</v>
      </c>
      <c r="C25" s="5" t="s">
        <v>0</v>
      </c>
      <c r="D25" s="30">
        <f t="shared" ref="D25:D27" si="13">IF(C25="Tunnistamatta",0,IF(C25="Ymmärretty",0.25,IF(C25="Työ aloitettu",0.5,IF(C25="25% valmiina",1.25,IF(C25="50% valmiina",1.5,IF(C25="75% valmiina",1.75,IF(C25="100% valmiina",2,IF(C25="Hyväksytty | Ei koske meitä",2.5,-1))))))))</f>
        <v>-1</v>
      </c>
      <c r="E25" s="5" t="s">
        <v>0</v>
      </c>
      <c r="F25" s="5" t="str">
        <f t="shared" si="9"/>
        <v>*** kuvaa ***</v>
      </c>
      <c r="G25" s="5" t="s">
        <v>0</v>
      </c>
      <c r="H25" s="30">
        <f t="shared" si="7"/>
        <v>-1</v>
      </c>
      <c r="I25" s="5" t="str">
        <f t="shared" si="10"/>
        <v>** toteuttaja ***</v>
      </c>
      <c r="J25" s="5" t="str">
        <f t="shared" si="11"/>
        <v>*** hyväksyy ***</v>
      </c>
      <c r="K25" s="5" t="str">
        <f t="shared" si="12"/>
        <v>mihin mennessä?</v>
      </c>
    </row>
    <row r="26" spans="1:11" x14ac:dyDescent="0.25">
      <c r="A26" s="11"/>
      <c r="B26" s="11" t="s">
        <v>24</v>
      </c>
      <c r="C26" s="5" t="s">
        <v>0</v>
      </c>
      <c r="D26" s="30">
        <f t="shared" si="13"/>
        <v>-1</v>
      </c>
      <c r="E26" s="5" t="s">
        <v>0</v>
      </c>
      <c r="F26" s="5" t="str">
        <f t="shared" si="9"/>
        <v>*** kuvaa ***</v>
      </c>
      <c r="G26" s="5" t="s">
        <v>0</v>
      </c>
      <c r="H26" s="30">
        <f t="shared" si="7"/>
        <v>-1</v>
      </c>
      <c r="I26" s="5" t="str">
        <f t="shared" si="10"/>
        <v>** toteuttaja ***</v>
      </c>
      <c r="J26" s="5" t="str">
        <f t="shared" si="11"/>
        <v>*** hyväksyy ***</v>
      </c>
      <c r="K26" s="5" t="str">
        <f t="shared" si="12"/>
        <v>mihin mennessä?</v>
      </c>
    </row>
    <row r="27" spans="1:11" x14ac:dyDescent="0.25">
      <c r="A27" s="11"/>
      <c r="B27" s="11" t="s">
        <v>25</v>
      </c>
      <c r="C27" s="5" t="s">
        <v>0</v>
      </c>
      <c r="D27" s="30">
        <f t="shared" si="13"/>
        <v>-1</v>
      </c>
      <c r="E27" s="5" t="s">
        <v>0</v>
      </c>
      <c r="F27" s="5" t="str">
        <f t="shared" si="9"/>
        <v>*** kuvaa ***</v>
      </c>
      <c r="G27" s="5" t="s">
        <v>0</v>
      </c>
      <c r="H27" s="30">
        <f t="shared" si="7"/>
        <v>-1</v>
      </c>
      <c r="I27" s="5" t="str">
        <f t="shared" si="10"/>
        <v>** toteuttaja ***</v>
      </c>
      <c r="J27" s="5" t="str">
        <f t="shared" si="11"/>
        <v>*** hyväksyy ***</v>
      </c>
      <c r="K27" s="5" t="str">
        <f t="shared" si="12"/>
        <v>mihin mennessä?</v>
      </c>
    </row>
    <row r="28" spans="1:11" x14ac:dyDescent="0.25">
      <c r="A28" s="11"/>
      <c r="B28" s="11" t="s">
        <v>26</v>
      </c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A29" s="11"/>
      <c r="B29" s="19" t="s">
        <v>102</v>
      </c>
      <c r="C29" s="5" t="s">
        <v>0</v>
      </c>
      <c r="D29" s="30">
        <f t="shared" ref="D29:D47" si="14">IF(C29="Tunnistamatta",0,IF(C29="Ymmärretty",0.25,IF(C29="Työ aloitettu",0.5,IF(C29="25% valmiina",1.25,IF(C29="50% valmiina",1.5,IF(C29="75% valmiina",1.75,IF(C29="100% valmiina",2,IF(C29="Hyväksytty | Ei koske meitä",2.5,-1))))))))</f>
        <v>-1</v>
      </c>
      <c r="E29" s="5" t="s">
        <v>0</v>
      </c>
      <c r="F29" s="5" t="str">
        <f t="shared" ref="F29:F47" si="15">$F$68</f>
        <v>*** kuvaa ***</v>
      </c>
      <c r="G29" s="5" t="s">
        <v>0</v>
      </c>
      <c r="H29" s="30">
        <f t="shared" si="7"/>
        <v>-1</v>
      </c>
      <c r="I29" s="5" t="str">
        <f t="shared" ref="I29:I47" si="16">$I$68</f>
        <v>** toteuttaja ***</v>
      </c>
      <c r="J29" s="5" t="str">
        <f t="shared" ref="J29:J47" si="17">$J$68</f>
        <v>*** hyväksyy ***</v>
      </c>
      <c r="K29" s="5" t="str">
        <f t="shared" ref="K29:K47" si="18">$K$68</f>
        <v>mihin mennessä?</v>
      </c>
    </row>
    <row r="30" spans="1:11" x14ac:dyDescent="0.25">
      <c r="A30" s="11"/>
      <c r="B30" s="19" t="s">
        <v>27</v>
      </c>
      <c r="C30" s="5" t="s">
        <v>0</v>
      </c>
      <c r="D30" s="30">
        <f t="shared" si="14"/>
        <v>-1</v>
      </c>
      <c r="E30" s="5" t="s">
        <v>0</v>
      </c>
      <c r="F30" s="5" t="str">
        <f t="shared" si="15"/>
        <v>*** kuvaa ***</v>
      </c>
      <c r="G30" s="5" t="s">
        <v>0</v>
      </c>
      <c r="H30" s="30">
        <f t="shared" si="7"/>
        <v>-1</v>
      </c>
      <c r="I30" s="5" t="str">
        <f t="shared" si="16"/>
        <v>** toteuttaja ***</v>
      </c>
      <c r="J30" s="5" t="str">
        <f t="shared" si="17"/>
        <v>*** hyväksyy ***</v>
      </c>
      <c r="K30" s="5" t="str">
        <f t="shared" si="18"/>
        <v>mihin mennessä?</v>
      </c>
    </row>
    <row r="31" spans="1:11" x14ac:dyDescent="0.25">
      <c r="A31" s="11"/>
      <c r="B31" s="19" t="s">
        <v>28</v>
      </c>
      <c r="C31" s="5" t="s">
        <v>0</v>
      </c>
      <c r="D31" s="30">
        <f t="shared" si="14"/>
        <v>-1</v>
      </c>
      <c r="E31" s="5" t="s">
        <v>0</v>
      </c>
      <c r="F31" s="5" t="str">
        <f t="shared" si="15"/>
        <v>*** kuvaa ***</v>
      </c>
      <c r="G31" s="5" t="s">
        <v>0</v>
      </c>
      <c r="H31" s="30">
        <f t="shared" si="7"/>
        <v>-1</v>
      </c>
      <c r="I31" s="5" t="str">
        <f t="shared" si="16"/>
        <v>** toteuttaja ***</v>
      </c>
      <c r="J31" s="5" t="str">
        <f t="shared" si="17"/>
        <v>*** hyväksyy ***</v>
      </c>
      <c r="K31" s="5" t="str">
        <f t="shared" si="18"/>
        <v>mihin mennessä?</v>
      </c>
    </row>
    <row r="32" spans="1:11" x14ac:dyDescent="0.25">
      <c r="A32" s="11"/>
      <c r="B32" s="19" t="s">
        <v>29</v>
      </c>
      <c r="C32" s="5" t="s">
        <v>0</v>
      </c>
      <c r="D32" s="30">
        <f t="shared" si="14"/>
        <v>-1</v>
      </c>
      <c r="E32" s="5" t="s">
        <v>0</v>
      </c>
      <c r="F32" s="5" t="str">
        <f t="shared" si="15"/>
        <v>*** kuvaa ***</v>
      </c>
      <c r="G32" s="5" t="s">
        <v>0</v>
      </c>
      <c r="H32" s="30">
        <f t="shared" si="7"/>
        <v>-1</v>
      </c>
      <c r="I32" s="5" t="str">
        <f t="shared" si="16"/>
        <v>** toteuttaja ***</v>
      </c>
      <c r="J32" s="5" t="str">
        <f t="shared" si="17"/>
        <v>*** hyväksyy ***</v>
      </c>
      <c r="K32" s="5" t="str">
        <f t="shared" si="18"/>
        <v>mihin mennessä?</v>
      </c>
    </row>
    <row r="33" spans="1:11" x14ac:dyDescent="0.25">
      <c r="A33" s="11"/>
      <c r="B33" s="19" t="s">
        <v>30</v>
      </c>
      <c r="C33" s="5" t="s">
        <v>0</v>
      </c>
      <c r="D33" s="30">
        <f t="shared" si="14"/>
        <v>-1</v>
      </c>
      <c r="E33" s="5" t="s">
        <v>0</v>
      </c>
      <c r="F33" s="5" t="str">
        <f t="shared" si="15"/>
        <v>*** kuvaa ***</v>
      </c>
      <c r="G33" s="5" t="s">
        <v>0</v>
      </c>
      <c r="H33" s="30">
        <f t="shared" si="7"/>
        <v>-1</v>
      </c>
      <c r="I33" s="5" t="str">
        <f t="shared" si="16"/>
        <v>** toteuttaja ***</v>
      </c>
      <c r="J33" s="5" t="str">
        <f t="shared" si="17"/>
        <v>*** hyväksyy ***</v>
      </c>
      <c r="K33" s="5" t="str">
        <f t="shared" si="18"/>
        <v>mihin mennessä?</v>
      </c>
    </row>
    <row r="34" spans="1:11" x14ac:dyDescent="0.25">
      <c r="A34" s="11"/>
      <c r="B34" s="19" t="s">
        <v>31</v>
      </c>
      <c r="C34" s="5" t="s">
        <v>0</v>
      </c>
      <c r="D34" s="30">
        <f t="shared" si="14"/>
        <v>-1</v>
      </c>
      <c r="E34" s="5" t="s">
        <v>0</v>
      </c>
      <c r="F34" s="5" t="str">
        <f t="shared" si="15"/>
        <v>*** kuvaa ***</v>
      </c>
      <c r="G34" s="5" t="s">
        <v>0</v>
      </c>
      <c r="H34" s="30">
        <f t="shared" si="7"/>
        <v>-1</v>
      </c>
      <c r="I34" s="5" t="str">
        <f t="shared" si="16"/>
        <v>** toteuttaja ***</v>
      </c>
      <c r="J34" s="5" t="str">
        <f t="shared" si="17"/>
        <v>*** hyväksyy ***</v>
      </c>
      <c r="K34" s="5" t="str">
        <f t="shared" si="18"/>
        <v>mihin mennessä?</v>
      </c>
    </row>
    <row r="35" spans="1:11" x14ac:dyDescent="0.25">
      <c r="A35" s="11"/>
      <c r="B35" s="19" t="s">
        <v>32</v>
      </c>
      <c r="C35" s="5" t="s">
        <v>0</v>
      </c>
      <c r="D35" s="30">
        <f t="shared" si="14"/>
        <v>-1</v>
      </c>
      <c r="E35" s="5" t="s">
        <v>0</v>
      </c>
      <c r="F35" s="5" t="str">
        <f t="shared" si="15"/>
        <v>*** kuvaa ***</v>
      </c>
      <c r="G35" s="5" t="s">
        <v>0</v>
      </c>
      <c r="H35" s="30">
        <f t="shared" si="7"/>
        <v>-1</v>
      </c>
      <c r="I35" s="5" t="str">
        <f t="shared" si="16"/>
        <v>** toteuttaja ***</v>
      </c>
      <c r="J35" s="5" t="str">
        <f t="shared" si="17"/>
        <v>*** hyväksyy ***</v>
      </c>
      <c r="K35" s="5" t="str">
        <f t="shared" si="18"/>
        <v>mihin mennessä?</v>
      </c>
    </row>
    <row r="36" spans="1:11" x14ac:dyDescent="0.25">
      <c r="A36" s="11"/>
      <c r="B36" s="19" t="s">
        <v>33</v>
      </c>
      <c r="C36" s="5" t="s">
        <v>0</v>
      </c>
      <c r="D36" s="30">
        <f t="shared" si="14"/>
        <v>-1</v>
      </c>
      <c r="E36" s="5" t="s">
        <v>0</v>
      </c>
      <c r="F36" s="5" t="str">
        <f t="shared" si="15"/>
        <v>*** kuvaa ***</v>
      </c>
      <c r="G36" s="5" t="s">
        <v>0</v>
      </c>
      <c r="H36" s="30">
        <f t="shared" si="7"/>
        <v>-1</v>
      </c>
      <c r="I36" s="5" t="str">
        <f t="shared" si="16"/>
        <v>** toteuttaja ***</v>
      </c>
      <c r="J36" s="5" t="str">
        <f t="shared" si="17"/>
        <v>*** hyväksyy ***</v>
      </c>
      <c r="K36" s="5" t="str">
        <f t="shared" si="18"/>
        <v>mihin mennessä?</v>
      </c>
    </row>
    <row r="37" spans="1:11" x14ac:dyDescent="0.25">
      <c r="A37" s="11"/>
      <c r="B37" s="19" t="s">
        <v>103</v>
      </c>
      <c r="C37" s="5" t="s">
        <v>0</v>
      </c>
      <c r="D37" s="30">
        <f t="shared" si="14"/>
        <v>-1</v>
      </c>
      <c r="E37" s="5" t="s">
        <v>0</v>
      </c>
      <c r="F37" s="5" t="str">
        <f t="shared" si="15"/>
        <v>*** kuvaa ***</v>
      </c>
      <c r="G37" s="5" t="s">
        <v>0</v>
      </c>
      <c r="H37" s="30">
        <f t="shared" si="7"/>
        <v>-1</v>
      </c>
      <c r="I37" s="5" t="str">
        <f t="shared" si="16"/>
        <v>** toteuttaja ***</v>
      </c>
      <c r="J37" s="5" t="str">
        <f t="shared" si="17"/>
        <v>*** hyväksyy ***</v>
      </c>
      <c r="K37" s="5" t="str">
        <f t="shared" si="18"/>
        <v>mihin mennessä?</v>
      </c>
    </row>
    <row r="38" spans="1:11" x14ac:dyDescent="0.25">
      <c r="A38" s="11"/>
      <c r="B38" s="19" t="s">
        <v>34</v>
      </c>
      <c r="C38" s="5" t="s">
        <v>0</v>
      </c>
      <c r="D38" s="30">
        <f t="shared" si="14"/>
        <v>-1</v>
      </c>
      <c r="E38" s="5" t="s">
        <v>0</v>
      </c>
      <c r="F38" s="5" t="str">
        <f t="shared" si="15"/>
        <v>*** kuvaa ***</v>
      </c>
      <c r="G38" s="5" t="s">
        <v>0</v>
      </c>
      <c r="H38" s="30">
        <f t="shared" si="7"/>
        <v>-1</v>
      </c>
      <c r="I38" s="5" t="str">
        <f t="shared" si="16"/>
        <v>** toteuttaja ***</v>
      </c>
      <c r="J38" s="5" t="str">
        <f t="shared" si="17"/>
        <v>*** hyväksyy ***</v>
      </c>
      <c r="K38" s="5" t="str">
        <f t="shared" si="18"/>
        <v>mihin mennessä?</v>
      </c>
    </row>
    <row r="39" spans="1:11" x14ac:dyDescent="0.25">
      <c r="A39" s="11"/>
      <c r="B39" s="19" t="s">
        <v>104</v>
      </c>
      <c r="C39" s="5" t="s">
        <v>0</v>
      </c>
      <c r="D39" s="30">
        <f t="shared" si="14"/>
        <v>-1</v>
      </c>
      <c r="E39" s="5" t="s">
        <v>0</v>
      </c>
      <c r="F39" s="5" t="str">
        <f t="shared" si="15"/>
        <v>*** kuvaa ***</v>
      </c>
      <c r="G39" s="5" t="s">
        <v>0</v>
      </c>
      <c r="H39" s="30">
        <f t="shared" si="7"/>
        <v>-1</v>
      </c>
      <c r="I39" s="5" t="str">
        <f t="shared" si="16"/>
        <v>** toteuttaja ***</v>
      </c>
      <c r="J39" s="5" t="str">
        <f t="shared" si="17"/>
        <v>*** hyväksyy ***</v>
      </c>
      <c r="K39" s="5" t="str">
        <f t="shared" si="18"/>
        <v>mihin mennessä?</v>
      </c>
    </row>
    <row r="40" spans="1:11" x14ac:dyDescent="0.25">
      <c r="A40" s="11"/>
      <c r="B40" s="19" t="s">
        <v>35</v>
      </c>
      <c r="C40" s="5" t="s">
        <v>0</v>
      </c>
      <c r="D40" s="30">
        <f t="shared" si="14"/>
        <v>-1</v>
      </c>
      <c r="E40" s="5" t="s">
        <v>0</v>
      </c>
      <c r="F40" s="5" t="str">
        <f t="shared" si="15"/>
        <v>*** kuvaa ***</v>
      </c>
      <c r="G40" s="5" t="s">
        <v>0</v>
      </c>
      <c r="H40" s="30">
        <f t="shared" si="7"/>
        <v>-1</v>
      </c>
      <c r="I40" s="5" t="str">
        <f t="shared" si="16"/>
        <v>** toteuttaja ***</v>
      </c>
      <c r="J40" s="5" t="str">
        <f t="shared" si="17"/>
        <v>*** hyväksyy ***</v>
      </c>
      <c r="K40" s="5" t="str">
        <f t="shared" si="18"/>
        <v>mihin mennessä?</v>
      </c>
    </row>
    <row r="41" spans="1:11" x14ac:dyDescent="0.25">
      <c r="A41" s="11"/>
      <c r="B41" s="5" t="s">
        <v>36</v>
      </c>
      <c r="C41" s="5" t="s">
        <v>0</v>
      </c>
      <c r="D41" s="30">
        <f t="shared" si="14"/>
        <v>-1</v>
      </c>
      <c r="E41" s="5" t="s">
        <v>0</v>
      </c>
      <c r="F41" s="5" t="str">
        <f t="shared" si="15"/>
        <v>*** kuvaa ***</v>
      </c>
      <c r="G41" s="5" t="s">
        <v>0</v>
      </c>
      <c r="H41" s="30">
        <f t="shared" si="7"/>
        <v>-1</v>
      </c>
      <c r="I41" s="5" t="str">
        <f t="shared" si="16"/>
        <v>** toteuttaja ***</v>
      </c>
      <c r="J41" s="5" t="str">
        <f t="shared" si="17"/>
        <v>*** hyväksyy ***</v>
      </c>
      <c r="K41" s="5" t="str">
        <f t="shared" si="18"/>
        <v>mihin mennessä?</v>
      </c>
    </row>
    <row r="42" spans="1:11" x14ac:dyDescent="0.25">
      <c r="A42" s="11"/>
      <c r="B42" s="5" t="s">
        <v>37</v>
      </c>
      <c r="C42" s="5" t="s">
        <v>0</v>
      </c>
      <c r="D42" s="30">
        <f t="shared" si="14"/>
        <v>-1</v>
      </c>
      <c r="E42" s="5" t="s">
        <v>0</v>
      </c>
      <c r="F42" s="5" t="str">
        <f t="shared" si="15"/>
        <v>*** kuvaa ***</v>
      </c>
      <c r="G42" s="5" t="s">
        <v>0</v>
      </c>
      <c r="H42" s="30">
        <f t="shared" si="7"/>
        <v>-1</v>
      </c>
      <c r="I42" s="5" t="str">
        <f t="shared" si="16"/>
        <v>** toteuttaja ***</v>
      </c>
      <c r="J42" s="5" t="str">
        <f t="shared" si="17"/>
        <v>*** hyväksyy ***</v>
      </c>
      <c r="K42" s="5" t="str">
        <f t="shared" si="18"/>
        <v>mihin mennessä?</v>
      </c>
    </row>
    <row r="43" spans="1:11" x14ac:dyDescent="0.25">
      <c r="A43" s="11"/>
      <c r="B43" s="5" t="s">
        <v>38</v>
      </c>
      <c r="C43" s="5" t="s">
        <v>0</v>
      </c>
      <c r="D43" s="30">
        <f t="shared" si="14"/>
        <v>-1</v>
      </c>
      <c r="E43" s="5" t="s">
        <v>0</v>
      </c>
      <c r="F43" s="5" t="str">
        <f t="shared" si="15"/>
        <v>*** kuvaa ***</v>
      </c>
      <c r="G43" s="5" t="s">
        <v>0</v>
      </c>
      <c r="H43" s="30">
        <f t="shared" si="7"/>
        <v>-1</v>
      </c>
      <c r="I43" s="5" t="str">
        <f t="shared" si="16"/>
        <v>** toteuttaja ***</v>
      </c>
      <c r="J43" s="5" t="str">
        <f t="shared" si="17"/>
        <v>*** hyväksyy ***</v>
      </c>
      <c r="K43" s="5" t="str">
        <f t="shared" si="18"/>
        <v>mihin mennessä?</v>
      </c>
    </row>
    <row r="44" spans="1:11" x14ac:dyDescent="0.25">
      <c r="A44" s="11"/>
      <c r="B44" s="5" t="s">
        <v>39</v>
      </c>
      <c r="C44" s="5" t="s">
        <v>0</v>
      </c>
      <c r="D44" s="30">
        <f t="shared" si="14"/>
        <v>-1</v>
      </c>
      <c r="E44" s="5" t="s">
        <v>0</v>
      </c>
      <c r="F44" s="5" t="str">
        <f t="shared" si="15"/>
        <v>*** kuvaa ***</v>
      </c>
      <c r="G44" s="5" t="s">
        <v>0</v>
      </c>
      <c r="H44" s="30">
        <f t="shared" si="7"/>
        <v>-1</v>
      </c>
      <c r="I44" s="5" t="str">
        <f t="shared" si="16"/>
        <v>** toteuttaja ***</v>
      </c>
      <c r="J44" s="5" t="str">
        <f t="shared" si="17"/>
        <v>*** hyväksyy ***</v>
      </c>
      <c r="K44" s="5" t="str">
        <f t="shared" si="18"/>
        <v>mihin mennessä?</v>
      </c>
    </row>
    <row r="45" spans="1:11" x14ac:dyDescent="0.25">
      <c r="B45" s="5" t="s">
        <v>106</v>
      </c>
      <c r="C45" s="5" t="s">
        <v>0</v>
      </c>
      <c r="D45" s="30">
        <f t="shared" si="14"/>
        <v>-1</v>
      </c>
      <c r="E45" s="5" t="s">
        <v>0</v>
      </c>
      <c r="F45" s="5" t="str">
        <f t="shared" si="15"/>
        <v>*** kuvaa ***</v>
      </c>
      <c r="G45" s="5" t="s">
        <v>0</v>
      </c>
      <c r="H45" s="30">
        <f t="shared" si="7"/>
        <v>-1</v>
      </c>
      <c r="I45" s="5" t="str">
        <f t="shared" si="16"/>
        <v>** toteuttaja ***</v>
      </c>
      <c r="J45" s="5" t="str">
        <f t="shared" si="17"/>
        <v>*** hyväksyy ***</v>
      </c>
      <c r="K45" s="5" t="str">
        <f t="shared" si="18"/>
        <v>mihin mennessä?</v>
      </c>
    </row>
    <row r="46" spans="1:11" x14ac:dyDescent="0.25">
      <c r="B46" s="5" t="s">
        <v>40</v>
      </c>
      <c r="C46" s="5" t="s">
        <v>0</v>
      </c>
      <c r="D46" s="30">
        <f t="shared" si="14"/>
        <v>-1</v>
      </c>
      <c r="E46" s="5" t="s">
        <v>0</v>
      </c>
      <c r="F46" s="5" t="str">
        <f t="shared" si="15"/>
        <v>*** kuvaa ***</v>
      </c>
      <c r="G46" s="5" t="s">
        <v>0</v>
      </c>
      <c r="H46" s="30">
        <f t="shared" si="7"/>
        <v>-1</v>
      </c>
      <c r="I46" s="5" t="str">
        <f t="shared" si="16"/>
        <v>** toteuttaja ***</v>
      </c>
      <c r="J46" s="5" t="str">
        <f t="shared" si="17"/>
        <v>*** hyväksyy ***</v>
      </c>
      <c r="K46" s="5" t="str">
        <f t="shared" si="18"/>
        <v>mihin mennessä?</v>
      </c>
    </row>
    <row r="47" spans="1:11" ht="18" customHeight="1" x14ac:dyDescent="0.25">
      <c r="B47" s="5" t="s">
        <v>41</v>
      </c>
      <c r="C47" s="5" t="s">
        <v>0</v>
      </c>
      <c r="D47" s="30">
        <f t="shared" si="14"/>
        <v>-1</v>
      </c>
      <c r="E47" s="5" t="s">
        <v>0</v>
      </c>
      <c r="F47" s="5" t="str">
        <f t="shared" si="15"/>
        <v>*** kuvaa ***</v>
      </c>
      <c r="G47" s="5" t="s">
        <v>0</v>
      </c>
      <c r="H47" s="30">
        <f t="shared" si="7"/>
        <v>-1</v>
      </c>
      <c r="I47" s="5" t="str">
        <f t="shared" si="16"/>
        <v>** toteuttaja ***</v>
      </c>
      <c r="J47" s="5" t="str">
        <f t="shared" si="17"/>
        <v>*** hyväksyy ***</v>
      </c>
      <c r="K47" s="5" t="str">
        <f t="shared" si="18"/>
        <v>mihin mennessä?</v>
      </c>
    </row>
    <row r="48" spans="1:11" x14ac:dyDescent="0.25">
      <c r="A48" s="24" t="s">
        <v>54</v>
      </c>
      <c r="B48" s="20" t="s">
        <v>91</v>
      </c>
      <c r="C48" s="26">
        <f>AVERAGE(D49:D63)</f>
        <v>-1</v>
      </c>
      <c r="D48" s="15"/>
      <c r="E48" s="15"/>
      <c r="F48" s="15"/>
      <c r="G48" s="27">
        <f>AVERAGE(H49:H63)</f>
        <v>-1</v>
      </c>
      <c r="H48" s="15"/>
      <c r="I48" s="15"/>
      <c r="J48" s="15"/>
      <c r="K48" s="15"/>
    </row>
    <row r="49" spans="2:11" x14ac:dyDescent="0.25">
      <c r="B49" s="5" t="s">
        <v>42</v>
      </c>
      <c r="C49" s="5" t="s">
        <v>0</v>
      </c>
      <c r="D49" s="30">
        <f t="shared" ref="D49:D62" si="19">IF(C49="Tunnistamatta",0,IF(C49="Ymmärretty",0.25,IF(C49="Työ aloitettu",0.5,IF(C49="25% valmiina",1.25,IF(C49="50% valmiina",1.5,IF(C49="75% valmiina",1.75,IF(C49="100% valmiina",2,IF(C49="Hyväksytty | Ei koske meitä",2.5,-1))))))))</f>
        <v>-1</v>
      </c>
      <c r="E49" s="5" t="s">
        <v>0</v>
      </c>
      <c r="F49" s="5" t="str">
        <f t="shared" ref="F49:F63" si="20">$F$68</f>
        <v>*** kuvaa ***</v>
      </c>
      <c r="G49" s="5" t="s">
        <v>0</v>
      </c>
      <c r="H49" s="30">
        <f t="shared" ref="H49:H63" si="21">IF(G49="Aloittamatta",0,IF(G49="Ei tarvetta",2.5,IF(G49="Työ aloitettu",0.25,IF(G49="25% valmiina",1.25,IF(G49="50% valmiina",1.5,IF(G49="75% valmiina",1.75,IF(G49="100% valmiina",2,IF(G49="Hyväksytty",2.5,-1))))))))</f>
        <v>-1</v>
      </c>
      <c r="I49" s="5" t="str">
        <f t="shared" ref="I49:I63" si="22">$I$68</f>
        <v>** toteuttaja ***</v>
      </c>
      <c r="J49" s="5" t="str">
        <f t="shared" ref="J49:J63" si="23">$J$68</f>
        <v>*** hyväksyy ***</v>
      </c>
      <c r="K49" s="5" t="str">
        <f t="shared" ref="K49:K63" si="24">$K$68</f>
        <v>mihin mennessä?</v>
      </c>
    </row>
    <row r="50" spans="2:11" x14ac:dyDescent="0.25">
      <c r="B50" s="5" t="s">
        <v>43</v>
      </c>
      <c r="C50" s="5" t="s">
        <v>0</v>
      </c>
      <c r="D50" s="30">
        <f t="shared" si="19"/>
        <v>-1</v>
      </c>
      <c r="E50" s="5" t="s">
        <v>0</v>
      </c>
      <c r="F50" s="5" t="str">
        <f t="shared" si="20"/>
        <v>*** kuvaa ***</v>
      </c>
      <c r="G50" s="5" t="s">
        <v>0</v>
      </c>
      <c r="H50" s="30">
        <f t="shared" si="21"/>
        <v>-1</v>
      </c>
      <c r="I50" s="5" t="str">
        <f t="shared" si="22"/>
        <v>** toteuttaja ***</v>
      </c>
      <c r="J50" s="5" t="str">
        <f t="shared" si="23"/>
        <v>*** hyväksyy ***</v>
      </c>
      <c r="K50" s="5" t="str">
        <f t="shared" si="24"/>
        <v>mihin mennessä?</v>
      </c>
    </row>
    <row r="51" spans="2:11" x14ac:dyDescent="0.25">
      <c r="B51" s="5" t="s">
        <v>44</v>
      </c>
      <c r="C51" s="5" t="s">
        <v>0</v>
      </c>
      <c r="D51" s="30">
        <f t="shared" si="19"/>
        <v>-1</v>
      </c>
      <c r="E51" s="5" t="s">
        <v>0</v>
      </c>
      <c r="F51" s="5" t="str">
        <f t="shared" si="20"/>
        <v>*** kuvaa ***</v>
      </c>
      <c r="G51" s="5" t="s">
        <v>0</v>
      </c>
      <c r="H51" s="30">
        <f t="shared" si="21"/>
        <v>-1</v>
      </c>
      <c r="I51" s="5" t="str">
        <f t="shared" si="22"/>
        <v>** toteuttaja ***</v>
      </c>
      <c r="J51" s="5" t="str">
        <f t="shared" si="23"/>
        <v>*** hyväksyy ***</v>
      </c>
      <c r="K51" s="5" t="str">
        <f t="shared" si="24"/>
        <v>mihin mennessä?</v>
      </c>
    </row>
    <row r="52" spans="2:11" x14ac:dyDescent="0.25">
      <c r="B52" s="5" t="s">
        <v>45</v>
      </c>
      <c r="C52" s="5" t="s">
        <v>0</v>
      </c>
      <c r="D52" s="30">
        <f t="shared" si="19"/>
        <v>-1</v>
      </c>
      <c r="E52" s="5" t="s">
        <v>0</v>
      </c>
      <c r="F52" s="5" t="str">
        <f t="shared" si="20"/>
        <v>*** kuvaa ***</v>
      </c>
      <c r="G52" s="5" t="s">
        <v>0</v>
      </c>
      <c r="H52" s="30">
        <f t="shared" si="21"/>
        <v>-1</v>
      </c>
      <c r="I52" s="5" t="str">
        <f t="shared" si="22"/>
        <v>** toteuttaja ***</v>
      </c>
      <c r="J52" s="5" t="str">
        <f t="shared" si="23"/>
        <v>*** hyväksyy ***</v>
      </c>
      <c r="K52" s="5" t="str">
        <f t="shared" si="24"/>
        <v>mihin mennessä?</v>
      </c>
    </row>
    <row r="53" spans="2:11" x14ac:dyDescent="0.25">
      <c r="B53" s="5" t="s">
        <v>46</v>
      </c>
      <c r="C53" s="5" t="s">
        <v>0</v>
      </c>
      <c r="D53" s="30">
        <f t="shared" si="19"/>
        <v>-1</v>
      </c>
      <c r="E53" s="5" t="s">
        <v>0</v>
      </c>
      <c r="F53" s="5" t="str">
        <f t="shared" si="20"/>
        <v>*** kuvaa ***</v>
      </c>
      <c r="G53" s="5" t="s">
        <v>0</v>
      </c>
      <c r="H53" s="30">
        <f t="shared" si="21"/>
        <v>-1</v>
      </c>
      <c r="I53" s="5" t="str">
        <f t="shared" si="22"/>
        <v>** toteuttaja ***</v>
      </c>
      <c r="J53" s="5" t="str">
        <f t="shared" si="23"/>
        <v>*** hyväksyy ***</v>
      </c>
      <c r="K53" s="5" t="str">
        <f t="shared" si="24"/>
        <v>mihin mennessä?</v>
      </c>
    </row>
    <row r="54" spans="2:11" x14ac:dyDescent="0.25">
      <c r="B54" s="5" t="s">
        <v>47</v>
      </c>
      <c r="C54" s="5" t="s">
        <v>0</v>
      </c>
      <c r="D54" s="30">
        <f t="shared" si="19"/>
        <v>-1</v>
      </c>
      <c r="E54" s="5" t="s">
        <v>0</v>
      </c>
      <c r="F54" s="5" t="str">
        <f t="shared" si="20"/>
        <v>*** kuvaa ***</v>
      </c>
      <c r="G54" s="5" t="s">
        <v>0</v>
      </c>
      <c r="H54" s="30">
        <f t="shared" si="21"/>
        <v>-1</v>
      </c>
      <c r="I54" s="5" t="str">
        <f t="shared" si="22"/>
        <v>** toteuttaja ***</v>
      </c>
      <c r="J54" s="5" t="str">
        <f t="shared" si="23"/>
        <v>*** hyväksyy ***</v>
      </c>
      <c r="K54" s="5" t="str">
        <f t="shared" si="24"/>
        <v>mihin mennessä?</v>
      </c>
    </row>
    <row r="55" spans="2:11" x14ac:dyDescent="0.25">
      <c r="B55" s="5" t="s">
        <v>48</v>
      </c>
      <c r="C55" s="5" t="s">
        <v>0</v>
      </c>
      <c r="D55" s="30">
        <f t="shared" si="19"/>
        <v>-1</v>
      </c>
      <c r="E55" s="5" t="s">
        <v>0</v>
      </c>
      <c r="F55" s="5" t="str">
        <f t="shared" si="20"/>
        <v>*** kuvaa ***</v>
      </c>
      <c r="G55" s="5" t="s">
        <v>0</v>
      </c>
      <c r="H55" s="30">
        <f t="shared" si="21"/>
        <v>-1</v>
      </c>
      <c r="I55" s="5" t="str">
        <f t="shared" si="22"/>
        <v>** toteuttaja ***</v>
      </c>
      <c r="J55" s="5" t="str">
        <f t="shared" si="23"/>
        <v>*** hyväksyy ***</v>
      </c>
      <c r="K55" s="5" t="str">
        <f t="shared" si="24"/>
        <v>mihin mennessä?</v>
      </c>
    </row>
    <row r="56" spans="2:11" x14ac:dyDescent="0.25">
      <c r="B56" s="5" t="s">
        <v>105</v>
      </c>
      <c r="C56" s="5" t="s">
        <v>0</v>
      </c>
      <c r="D56" s="30">
        <f t="shared" si="19"/>
        <v>-1</v>
      </c>
      <c r="E56" s="5" t="s">
        <v>0</v>
      </c>
      <c r="F56" s="5" t="str">
        <f t="shared" si="20"/>
        <v>*** kuvaa ***</v>
      </c>
      <c r="G56" s="5" t="s">
        <v>0</v>
      </c>
      <c r="H56" s="30">
        <f t="shared" si="21"/>
        <v>-1</v>
      </c>
      <c r="I56" s="5" t="str">
        <f t="shared" si="22"/>
        <v>** toteuttaja ***</v>
      </c>
      <c r="J56" s="5" t="str">
        <f t="shared" si="23"/>
        <v>*** hyväksyy ***</v>
      </c>
      <c r="K56" s="5" t="str">
        <f t="shared" si="24"/>
        <v>mihin mennessä?</v>
      </c>
    </row>
    <row r="57" spans="2:11" x14ac:dyDescent="0.25">
      <c r="B57" s="5" t="s">
        <v>49</v>
      </c>
      <c r="C57" s="5" t="s">
        <v>0</v>
      </c>
      <c r="D57" s="30">
        <f t="shared" si="19"/>
        <v>-1</v>
      </c>
      <c r="E57" s="5" t="s">
        <v>0</v>
      </c>
      <c r="F57" s="5" t="str">
        <f t="shared" si="20"/>
        <v>*** kuvaa ***</v>
      </c>
      <c r="G57" s="5" t="s">
        <v>0</v>
      </c>
      <c r="H57" s="30">
        <f t="shared" si="21"/>
        <v>-1</v>
      </c>
      <c r="I57" s="5" t="str">
        <f t="shared" si="22"/>
        <v>** toteuttaja ***</v>
      </c>
      <c r="J57" s="5" t="str">
        <f t="shared" si="23"/>
        <v>*** hyväksyy ***</v>
      </c>
      <c r="K57" s="5" t="str">
        <f t="shared" si="24"/>
        <v>mihin mennessä?</v>
      </c>
    </row>
    <row r="58" spans="2:11" x14ac:dyDescent="0.25">
      <c r="B58" s="5" t="s">
        <v>107</v>
      </c>
      <c r="C58" s="5" t="s">
        <v>0</v>
      </c>
      <c r="D58" s="30">
        <f t="shared" si="19"/>
        <v>-1</v>
      </c>
      <c r="E58" s="5" t="s">
        <v>0</v>
      </c>
      <c r="F58" s="5" t="str">
        <f t="shared" si="20"/>
        <v>*** kuvaa ***</v>
      </c>
      <c r="G58" s="5" t="s">
        <v>0</v>
      </c>
      <c r="H58" s="30">
        <f t="shared" si="21"/>
        <v>-1</v>
      </c>
      <c r="I58" s="5" t="str">
        <f t="shared" si="22"/>
        <v>** toteuttaja ***</v>
      </c>
      <c r="J58" s="5" t="str">
        <f t="shared" si="23"/>
        <v>*** hyväksyy ***</v>
      </c>
      <c r="K58" s="5" t="str">
        <f t="shared" si="24"/>
        <v>mihin mennessä?</v>
      </c>
    </row>
    <row r="59" spans="2:11" x14ac:dyDescent="0.25">
      <c r="B59" s="5" t="s">
        <v>50</v>
      </c>
      <c r="C59" s="5" t="s">
        <v>0</v>
      </c>
      <c r="D59" s="30">
        <f t="shared" si="19"/>
        <v>-1</v>
      </c>
      <c r="E59" s="5" t="s">
        <v>0</v>
      </c>
      <c r="F59" s="5" t="str">
        <f t="shared" si="20"/>
        <v>*** kuvaa ***</v>
      </c>
      <c r="G59" s="5" t="s">
        <v>0</v>
      </c>
      <c r="H59" s="30">
        <f t="shared" si="21"/>
        <v>-1</v>
      </c>
      <c r="I59" s="5" t="str">
        <f t="shared" si="22"/>
        <v>** toteuttaja ***</v>
      </c>
      <c r="J59" s="5" t="str">
        <f t="shared" si="23"/>
        <v>*** hyväksyy ***</v>
      </c>
      <c r="K59" s="5" t="str">
        <f t="shared" si="24"/>
        <v>mihin mennessä?</v>
      </c>
    </row>
    <row r="60" spans="2:11" x14ac:dyDescent="0.25">
      <c r="B60" s="5" t="s">
        <v>108</v>
      </c>
      <c r="C60" s="5" t="s">
        <v>0</v>
      </c>
      <c r="D60" s="30">
        <f t="shared" si="19"/>
        <v>-1</v>
      </c>
      <c r="E60" s="5" t="s">
        <v>0</v>
      </c>
      <c r="F60" s="5" t="str">
        <f t="shared" si="20"/>
        <v>*** kuvaa ***</v>
      </c>
      <c r="G60" s="5" t="s">
        <v>0</v>
      </c>
      <c r="H60" s="30">
        <f t="shared" si="21"/>
        <v>-1</v>
      </c>
      <c r="I60" s="5" t="str">
        <f t="shared" si="22"/>
        <v>** toteuttaja ***</v>
      </c>
      <c r="J60" s="5" t="str">
        <f t="shared" si="23"/>
        <v>*** hyväksyy ***</v>
      </c>
      <c r="K60" s="5" t="str">
        <f t="shared" si="24"/>
        <v>mihin mennessä?</v>
      </c>
    </row>
    <row r="61" spans="2:11" x14ac:dyDescent="0.25">
      <c r="B61" s="5" t="s">
        <v>51</v>
      </c>
      <c r="C61" s="5" t="s">
        <v>0</v>
      </c>
      <c r="D61" s="30">
        <f t="shared" si="19"/>
        <v>-1</v>
      </c>
      <c r="E61" s="5" t="s">
        <v>0</v>
      </c>
      <c r="F61" s="5" t="str">
        <f t="shared" si="20"/>
        <v>*** kuvaa ***</v>
      </c>
      <c r="G61" s="5" t="s">
        <v>0</v>
      </c>
      <c r="H61" s="30">
        <f t="shared" si="21"/>
        <v>-1</v>
      </c>
      <c r="I61" s="5" t="str">
        <f t="shared" si="22"/>
        <v>** toteuttaja ***</v>
      </c>
      <c r="J61" s="5" t="str">
        <f t="shared" si="23"/>
        <v>*** hyväksyy ***</v>
      </c>
      <c r="K61" s="5" t="str">
        <f t="shared" si="24"/>
        <v>mihin mennessä?</v>
      </c>
    </row>
    <row r="62" spans="2:11" x14ac:dyDescent="0.25">
      <c r="B62" s="5" t="s">
        <v>52</v>
      </c>
      <c r="C62" s="5" t="s">
        <v>0</v>
      </c>
      <c r="D62" s="30">
        <f t="shared" si="19"/>
        <v>-1</v>
      </c>
      <c r="E62" s="5" t="s">
        <v>0</v>
      </c>
      <c r="F62" s="5" t="str">
        <f t="shared" si="20"/>
        <v>*** kuvaa ***</v>
      </c>
      <c r="G62" s="5" t="s">
        <v>0</v>
      </c>
      <c r="H62" s="30">
        <f t="shared" si="21"/>
        <v>-1</v>
      </c>
      <c r="I62" s="5" t="str">
        <f t="shared" si="22"/>
        <v>** toteuttaja ***</v>
      </c>
      <c r="J62" s="5" t="str">
        <f t="shared" si="23"/>
        <v>*** hyväksyy ***</v>
      </c>
      <c r="K62" s="5" t="str">
        <f t="shared" si="24"/>
        <v>mihin mennessä?</v>
      </c>
    </row>
    <row r="63" spans="2:11" x14ac:dyDescent="0.25">
      <c r="B63" s="5" t="s">
        <v>109</v>
      </c>
      <c r="C63" s="5" t="s">
        <v>0</v>
      </c>
      <c r="D63" s="30">
        <f>IF(C63="Tunnistamatta",0,IF(C63="Ymmärretty",0.25,IF(C63="Työ aloitettu",0.5,IF(C63="25% valmiina",1.25,IF(C63="50% valmiina",1.5,IF(C63="75% valmiina",1.75,IF(C63="100% valmiina",2,IF(C63="Hyväksytty | Ei koske meitä",2.5,-1))))))))</f>
        <v>-1</v>
      </c>
      <c r="E63" s="5" t="s">
        <v>0</v>
      </c>
      <c r="F63" s="5" t="str">
        <f t="shared" si="20"/>
        <v>*** kuvaa ***</v>
      </c>
      <c r="G63" s="5" t="s">
        <v>0</v>
      </c>
      <c r="H63" s="30">
        <f t="shared" si="21"/>
        <v>-1</v>
      </c>
      <c r="I63" s="5" t="str">
        <f t="shared" si="22"/>
        <v>** toteuttaja ***</v>
      </c>
      <c r="J63" s="5" t="str">
        <f t="shared" si="23"/>
        <v>*** hyväksyy ***</v>
      </c>
      <c r="K63" s="5" t="str">
        <f t="shared" si="24"/>
        <v>mihin mennessä?</v>
      </c>
    </row>
    <row r="64" spans="2:11" x14ac:dyDescent="0.25">
      <c r="B64" s="11"/>
    </row>
    <row r="65" spans="2:11" x14ac:dyDescent="0.25">
      <c r="B65" s="16" t="s">
        <v>82</v>
      </c>
    </row>
    <row r="66" spans="2:11" x14ac:dyDescent="0.25">
      <c r="B66" s="11"/>
    </row>
    <row r="67" spans="2:11" x14ac:dyDescent="0.25">
      <c r="B67" s="17" t="s">
        <v>74</v>
      </c>
      <c r="C67" s="18" t="s">
        <v>55</v>
      </c>
      <c r="D67" s="18"/>
      <c r="E67" s="18" t="s">
        <v>56</v>
      </c>
      <c r="F67" s="17" t="s">
        <v>57</v>
      </c>
      <c r="G67" s="17" t="s">
        <v>58</v>
      </c>
      <c r="H67" s="17"/>
      <c r="I67" s="17" t="s">
        <v>65</v>
      </c>
      <c r="J67" s="17" t="s">
        <v>59</v>
      </c>
      <c r="K67" s="17" t="s">
        <v>60</v>
      </c>
    </row>
    <row r="68" spans="2:11" ht="18.75" customHeight="1" x14ac:dyDescent="0.25">
      <c r="B68" s="11"/>
      <c r="C68" s="11" t="s">
        <v>0</v>
      </c>
      <c r="D68" s="11"/>
      <c r="E68" s="11" t="s">
        <v>0</v>
      </c>
      <c r="F68" s="11" t="s">
        <v>69</v>
      </c>
      <c r="G68" s="11" t="s">
        <v>0</v>
      </c>
      <c r="H68" s="11"/>
      <c r="I68" s="11" t="s">
        <v>73</v>
      </c>
      <c r="J68" s="11" t="s">
        <v>70</v>
      </c>
      <c r="K68" s="11" t="s">
        <v>71</v>
      </c>
    </row>
    <row r="69" spans="2:11" ht="18.75" customHeight="1" x14ac:dyDescent="0.25">
      <c r="B69" s="11"/>
      <c r="C69" s="5" t="s">
        <v>61</v>
      </c>
      <c r="E69" s="5" t="s">
        <v>66</v>
      </c>
      <c r="G69" s="5" t="s">
        <v>68</v>
      </c>
    </row>
    <row r="70" spans="2:11" ht="18.75" customHeight="1" x14ac:dyDescent="0.25">
      <c r="B70" s="11"/>
      <c r="C70" s="5" t="s">
        <v>62</v>
      </c>
      <c r="E70" s="5" t="s">
        <v>110</v>
      </c>
      <c r="G70" s="5" t="s">
        <v>83</v>
      </c>
    </row>
    <row r="71" spans="2:11" ht="18.75" customHeight="1" x14ac:dyDescent="0.25">
      <c r="B71" s="11"/>
      <c r="C71" s="5" t="s">
        <v>63</v>
      </c>
      <c r="E71" s="5" t="s">
        <v>115</v>
      </c>
      <c r="G71" s="5" t="s">
        <v>63</v>
      </c>
    </row>
    <row r="72" spans="2:11" ht="18.75" customHeight="1" x14ac:dyDescent="0.25">
      <c r="B72" s="11"/>
      <c r="C72" s="5" t="s">
        <v>78</v>
      </c>
      <c r="E72" s="5" t="s">
        <v>116</v>
      </c>
      <c r="G72" s="5" t="s">
        <v>78</v>
      </c>
    </row>
    <row r="73" spans="2:11" ht="18.75" customHeight="1" x14ac:dyDescent="0.25">
      <c r="B73" s="11"/>
      <c r="C73" s="5" t="s">
        <v>79</v>
      </c>
      <c r="E73" s="5" t="s">
        <v>117</v>
      </c>
      <c r="G73" s="5" t="s">
        <v>79</v>
      </c>
    </row>
    <row r="74" spans="2:11" ht="18.75" customHeight="1" x14ac:dyDescent="0.25">
      <c r="B74" s="11"/>
      <c r="C74" s="5" t="s">
        <v>80</v>
      </c>
      <c r="E74" s="5" t="s">
        <v>72</v>
      </c>
      <c r="G74" s="5" t="s">
        <v>80</v>
      </c>
    </row>
    <row r="75" spans="2:11" ht="18.75" customHeight="1" x14ac:dyDescent="0.25">
      <c r="B75" s="11"/>
      <c r="C75" s="5" t="s">
        <v>81</v>
      </c>
      <c r="E75" s="5" t="s">
        <v>67</v>
      </c>
      <c r="G75" s="5" t="s">
        <v>81</v>
      </c>
    </row>
    <row r="76" spans="2:11" ht="18.75" customHeight="1" x14ac:dyDescent="0.25">
      <c r="B76" s="11"/>
      <c r="C76" s="5" t="s">
        <v>114</v>
      </c>
      <c r="G76" s="5" t="s">
        <v>64</v>
      </c>
    </row>
    <row r="77" spans="2:11" ht="18.75" customHeight="1" x14ac:dyDescent="0.25">
      <c r="B77" s="11"/>
    </row>
    <row r="78" spans="2:11" ht="18.75" customHeight="1" x14ac:dyDescent="0.25">
      <c r="B78" s="11"/>
    </row>
    <row r="79" spans="2:11" ht="18.75" customHeight="1" x14ac:dyDescent="0.25"/>
    <row r="80" spans="2:11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</sheetData>
  <dataValidations count="3">
    <dataValidation type="list" allowBlank="1" showInputMessage="1" showErrorMessage="1" sqref="C29:C47 C25:C27 C18:C23 C15:C16 C7:C13 C49:C63">
      <formula1>$C$68:$C$76</formula1>
    </dataValidation>
    <dataValidation type="list" allowBlank="1" showInputMessage="1" showErrorMessage="1" sqref="G15:G16 G25:G27 G18:G23 G29:G47 G7:G13 G49:G63">
      <formula1>$G$68:$G$76</formula1>
    </dataValidation>
    <dataValidation type="list" allowBlank="1" showInputMessage="1" showErrorMessage="1" sqref="E7:E13 E15:E16 E49:E63 E29:E47 E18:E23 E25:E27">
      <formula1>$E$68:$E$75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showGridLines="0" workbookViewId="0">
      <selection activeCell="A7" sqref="A7"/>
    </sheetView>
  </sheetViews>
  <sheetFormatPr defaultRowHeight="15" x14ac:dyDescent="0.25"/>
  <cols>
    <col min="1" max="1" width="29.42578125" customWidth="1"/>
    <col min="2" max="2" width="38.42578125" customWidth="1"/>
    <col min="4" max="4" width="24" customWidth="1"/>
    <col min="5" max="5" width="15.42578125" customWidth="1"/>
    <col min="6" max="6" width="20.28515625" bestFit="1" customWidth="1"/>
  </cols>
  <sheetData>
    <row r="2" spans="1:6" ht="37.5" x14ac:dyDescent="0.3">
      <c r="A2" s="12" t="s">
        <v>4</v>
      </c>
    </row>
    <row r="3" spans="1:6" x14ac:dyDescent="0.25">
      <c r="A3" s="13" t="s">
        <v>121</v>
      </c>
    </row>
    <row r="5" spans="1:6" ht="30" x14ac:dyDescent="0.25">
      <c r="B5" s="7" t="s">
        <v>89</v>
      </c>
      <c r="C5" s="2"/>
      <c r="D5" s="2"/>
      <c r="E5" s="33" t="s">
        <v>119</v>
      </c>
      <c r="F5" s="2"/>
    </row>
    <row r="6" spans="1:6" x14ac:dyDescent="0.25">
      <c r="B6" s="7"/>
      <c r="C6" s="33" t="s">
        <v>55</v>
      </c>
      <c r="D6" s="33" t="s">
        <v>93</v>
      </c>
      <c r="E6" s="33" t="s">
        <v>120</v>
      </c>
      <c r="F6" s="33" t="s">
        <v>93</v>
      </c>
    </row>
    <row r="7" spans="1:6" x14ac:dyDescent="0.25">
      <c r="B7" s="34" t="s">
        <v>53</v>
      </c>
      <c r="C7" s="28">
        <f>Kehittämisalueet!C6</f>
        <v>-1</v>
      </c>
      <c r="D7" s="3" t="str">
        <f>IF(C7&lt;-0.5,"Erittäin pahasti kesken",IF(C7&lt;0,"Pahasti kesken",IF(C7&lt;1.26,"25% valmiusaste",IF(C7&lt;1.51,"50% valmiusaste",IF(C7&lt;1.76,"75% valmiusaste",IF(C7&lt;2.01,"100% valmiusaste",IF(C7&lt;2.51,"Hyväksytty | käsitelty","Lähestyy valmista")))))))</f>
        <v>Erittäin pahasti kesken</v>
      </c>
      <c r="E7" s="28">
        <f>Kehittämisalueet!G6</f>
        <v>-1</v>
      </c>
      <c r="F7" s="3" t="str">
        <f>IF(E7&lt;-0.5,"Erittäin pahasti kesken",IF(E7&lt;0,"Pahasti kesken",IF(E7&lt;1.26,"25% valmiusaste",IF(E7&lt;1.51,"50% valmiusaste",IF(E7&lt;1.76,"75% valmiusaste",IF(E7&lt;2.01,"100% valmiusaste",IF(E7&lt;2.51,"Hyväksytty | käsitelty","Lähestyy valmista")))))))</f>
        <v>Erittäin pahasti kesken</v>
      </c>
    </row>
    <row r="8" spans="1:6" x14ac:dyDescent="0.25">
      <c r="B8" s="34" t="s">
        <v>12</v>
      </c>
      <c r="C8" s="28">
        <f>Kehittämisalueet!C14</f>
        <v>-1</v>
      </c>
      <c r="D8" s="3" t="str">
        <f>IF(C8&lt;-0.5,"Erittäin pahasti kesken",IF(C8&lt;0,"Pahasti kesken",IF(C8&lt;1.26,"25% valmiusaste",IF(C8&lt;1.51,"50% valmiusaste",IF(C8&lt;1.76,"75% valmiusaste",IF(C8&lt;2.01,"100% valmiusaste",IF(C8&lt;2.51,"Hyväksytty | käsitelty","Lähestyy valmista")))))))</f>
        <v>Erittäin pahasti kesken</v>
      </c>
      <c r="E8" s="28">
        <f>Kehittämisalueet!G14</f>
        <v>-1</v>
      </c>
      <c r="F8" s="3" t="str">
        <f>IF(E8&lt;-0.5,"Erittäin pahasti kesken",IF(E8&lt;0,"Pahasti kesken",IF(E8&lt;1.26,"25% valmiusaste",IF(E8&lt;1.51,"50% valmiusaste",IF(E8&lt;1.76,"75% valmiusaste",IF(E8&lt;2.01,"100% valmiusaste",IF(E8&lt;2.51,"Hyväksytty | käsitelty","Lähestyy valmista")))))))</f>
        <v>Erittäin pahasti kesken</v>
      </c>
    </row>
    <row r="9" spans="1:6" x14ac:dyDescent="0.25">
      <c r="B9" s="35" t="s">
        <v>54</v>
      </c>
      <c r="C9" s="28">
        <f>Kehittämisalueet!C48</f>
        <v>-1</v>
      </c>
      <c r="D9" s="3" t="str">
        <f>IF(C9&lt;-0.5,"Erittäin pahasti kesken",IF(C9&lt;0,"Pahasti kesken",IF(C9&lt;1.26,"25% valmiusaste",IF(C9&lt;1.51,"50% valmiusaste",IF(C9&lt;1.76,"75% valmiusaste",IF(C9&lt;2.01,"100% valmiusaste",IF(C9&lt;2.51,"Hyväksytty | käsitelty","Lähestyy valmista")))))))</f>
        <v>Erittäin pahasti kesken</v>
      </c>
      <c r="E9" s="28">
        <f>Kehittämisalueet!G48</f>
        <v>-1</v>
      </c>
      <c r="F9" s="3" t="str">
        <f>IF(E9&lt;-0.5,"Erittäin pahasti kesken",IF(E9&lt;0,"Pahasti kesken",IF(E9&lt;1.26,"25% valmiusaste",IF(E9&lt;1.51,"50% valmiusaste",IF(E9&lt;1.76,"75% valmiusaste",IF(E9&lt;2.01,"100% valmiusaste",IF(E9&lt;2.51,"Hyväksytty | käsitelty","Lähestyy valmista")))))))</f>
        <v>Erittäin pahasti kesken</v>
      </c>
    </row>
    <row r="10" spans="1:6" x14ac:dyDescent="0.25">
      <c r="B10" s="35" t="s">
        <v>118</v>
      </c>
      <c r="C10" s="28">
        <f>AVERAGE(C7:C9)</f>
        <v>-1</v>
      </c>
      <c r="D10" s="3" t="str">
        <f>IF(C10&lt;-0.5,"Erittäin pahasti kesken",IF(C10&lt;0,"Pahasti kesken",IF(C10&lt;1.26,"25% valmis",IF(C10&lt;1.51,"50% valmiusaste",IF(C10&lt;1.76,"75% valmiusaste",IF(C10&lt;2.01,"100% valmiusaste",IF(C10&lt;2.51,"Hyväksytty | käsitelty",0)))))))</f>
        <v>Erittäin pahasti kesken</v>
      </c>
      <c r="E10" s="28">
        <f>AVERAGE(E7:E9)</f>
        <v>-1</v>
      </c>
      <c r="F10" s="3" t="str">
        <f>IF(E10&lt;-0.5,"Erittäin pahasti kesken",IF(E10&lt;0,"Pahasti kesken",IF(E10&lt;1.26,"25% valmis",IF(E10&lt;1.51,"50% valmiusaste",IF(E10&lt;1.76,"75% valmiusaste",IF(E10&lt;2.01,"100% valmiusaste",IF(E10&lt;2.51,"Hyväksytty | käsitelty",0)))))))</f>
        <v>Erittäin pahasti kesken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Ohje</vt:lpstr>
      <vt:lpstr>Kehittämisalueet</vt:lpstr>
      <vt:lpstr>Raportointi</vt:lpstr>
    </vt:vector>
  </TitlesOfParts>
  <Company>VAHTI | 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Tietosuojan tukityökalu</dc:title>
  <dc:creator>Kimmo Rousku</dc:creator>
  <cp:keywords>Vapaaseen jakeluun</cp:keywords>
  <dc:description>TIKU ver 0.72 - 28.9.2016</dc:description>
  <cp:lastModifiedBy>Rousku Kimmo</cp:lastModifiedBy>
  <dcterms:created xsi:type="dcterms:W3CDTF">2016-02-07T13:59:38Z</dcterms:created>
  <dcterms:modified xsi:type="dcterms:W3CDTF">2016-10-04T03:00:26Z</dcterms:modified>
</cp:coreProperties>
</file>