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style6.xml" ContentType="application/vnd.ms-office.chartstyle+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style4.xml" ContentType="application/vnd.ms-office.chartsty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style1.xml" ContentType="application/vnd.ms-office.chartstyle+xml"/>
  <Override PartName="/xl/charts/style3.xml" ContentType="application/vnd.ms-office.chartstyle+xml"/>
  <Override PartName="/xl/charts/style2.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olors6.xml" ContentType="application/vnd.ms-office.chartcolorstyle+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xl/charts/colors5.xml" ContentType="application/vnd.ms-office.chartcolorstyle+xml"/>
  <Override PartName="/xl/charts/colors4.xml" ContentType="application/vnd.ms-office.chartcolorstyle+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olors3.xml" ContentType="application/vnd.ms-office.chartcolorstyle+xml"/>
  <Override PartName="/xl/charts/colors2.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olors1.xml" ContentType="application/vnd.ms-office.chartcolorstyle+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charts/style5.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240" yWindow="240" windowWidth="12360" windowHeight="7380" firstSheet="1" activeTab="1"/>
  </bookViews>
  <sheets>
    <sheet name="Etusivu" sheetId="31" r:id="rId1"/>
    <sheet name="Kalkylparametrar" sheetId="4" r:id="rId2"/>
    <sheet name="Kostnadskalkyl" sheetId="5" r:id="rId3"/>
    <sheet name="Ekonomisk nytta" sheetId="28" r:id="rId4"/>
    <sheet name="Icke-ekonomisk nytta" sheetId="29" r:id="rId5"/>
    <sheet name="Utfall vs. prognos" sheetId="23" r:id="rId6"/>
    <sheet name="Rapportsammandr." sheetId="21" r:id="rId7"/>
    <sheet name="Alla kostnader" sheetId="11" r:id="rId8"/>
    <sheet name="Kostnadsgrafer" sheetId="13" r:id="rId9"/>
    <sheet name="Alla nyttor" sheetId="30" r:id="rId10"/>
    <sheet name="Nyttografer" sheetId="18" r:id="rId11"/>
    <sheet name="KAPA-finansiering" sheetId="27" r:id="rId12"/>
  </sheets>
  <definedNames>
    <definedName name="_xlnm.Print_Area" localSheetId="6">Rapportsammandr.!$A$1:$L$229</definedName>
  </definedNames>
  <calcPr calcId="125725"/>
</workbook>
</file>

<file path=xl/calcChain.xml><?xml version="1.0" encoding="utf-8"?>
<calcChain xmlns="http://schemas.openxmlformats.org/spreadsheetml/2006/main">
  <c r="B2" i="5"/>
  <c r="O43" i="30" l="1"/>
  <c r="N43"/>
  <c r="M43"/>
  <c r="L43"/>
  <c r="AE27"/>
  <c r="AD27"/>
  <c r="AC27"/>
  <c r="AB27"/>
  <c r="AA27"/>
  <c r="Z27"/>
  <c r="Y27"/>
  <c r="X27"/>
  <c r="W27"/>
  <c r="V27"/>
  <c r="U27"/>
  <c r="T27"/>
  <c r="D7"/>
  <c r="O8"/>
  <c r="K19" s="1"/>
  <c r="N8"/>
  <c r="M8"/>
  <c r="AD8" s="1"/>
  <c r="L8"/>
  <c r="H19" s="1"/>
  <c r="K8"/>
  <c r="J8"/>
  <c r="I8"/>
  <c r="Z8" s="1"/>
  <c r="H8"/>
  <c r="G8"/>
  <c r="X8" s="1"/>
  <c r="F8"/>
  <c r="E8"/>
  <c r="V8" s="1"/>
  <c r="D8"/>
  <c r="O7"/>
  <c r="AE7" s="1"/>
  <c r="AE10" s="1"/>
  <c r="N7"/>
  <c r="M7"/>
  <c r="I18" s="1"/>
  <c r="L7"/>
  <c r="H18" s="1"/>
  <c r="K7"/>
  <c r="G18" s="1"/>
  <c r="J7"/>
  <c r="AA7" s="1"/>
  <c r="AA10" s="1"/>
  <c r="I7"/>
  <c r="H7"/>
  <c r="H10" s="1"/>
  <c r="G7"/>
  <c r="F7"/>
  <c r="W7" s="1"/>
  <c r="W10" s="1"/>
  <c r="E7"/>
  <c r="D10"/>
  <c r="C8"/>
  <c r="C30" s="1"/>
  <c r="C7"/>
  <c r="C29" s="1"/>
  <c r="O21"/>
  <c r="N21"/>
  <c r="M21"/>
  <c r="L21"/>
  <c r="J19"/>
  <c r="G19"/>
  <c r="AA8"/>
  <c r="W8"/>
  <c r="J18"/>
  <c r="AE5"/>
  <c r="AD5"/>
  <c r="AC5"/>
  <c r="AB5"/>
  <c r="AA5"/>
  <c r="Z5"/>
  <c r="Y5"/>
  <c r="X5"/>
  <c r="W5"/>
  <c r="V5"/>
  <c r="U5"/>
  <c r="T5"/>
  <c r="H1"/>
  <c r="P221" i="28"/>
  <c r="O221"/>
  <c r="N221"/>
  <c r="M221"/>
  <c r="L221"/>
  <c r="K221"/>
  <c r="J221"/>
  <c r="I221"/>
  <c r="H221"/>
  <c r="G221"/>
  <c r="F221"/>
  <c r="E221"/>
  <c r="D221"/>
  <c r="P199"/>
  <c r="O199"/>
  <c r="N199"/>
  <c r="M199"/>
  <c r="L199"/>
  <c r="K199"/>
  <c r="J199"/>
  <c r="I199"/>
  <c r="H199"/>
  <c r="G199"/>
  <c r="F199"/>
  <c r="E199"/>
  <c r="D199"/>
  <c r="P177"/>
  <c r="O177"/>
  <c r="N177"/>
  <c r="M177"/>
  <c r="L177"/>
  <c r="K177"/>
  <c r="J177"/>
  <c r="I177"/>
  <c r="H177"/>
  <c r="G177"/>
  <c r="F177"/>
  <c r="E177"/>
  <c r="D177"/>
  <c r="P155"/>
  <c r="O155"/>
  <c r="N155"/>
  <c r="M155"/>
  <c r="L155"/>
  <c r="K155"/>
  <c r="J155"/>
  <c r="I155"/>
  <c r="H155"/>
  <c r="G155"/>
  <c r="F155"/>
  <c r="E155"/>
  <c r="D155"/>
  <c r="P133"/>
  <c r="O133"/>
  <c r="N133"/>
  <c r="M133"/>
  <c r="L133"/>
  <c r="K133"/>
  <c r="J133"/>
  <c r="I133"/>
  <c r="H133"/>
  <c r="G133"/>
  <c r="F133"/>
  <c r="E133"/>
  <c r="D133"/>
  <c r="P111"/>
  <c r="O111"/>
  <c r="N111"/>
  <c r="M111"/>
  <c r="L111"/>
  <c r="K111"/>
  <c r="J111"/>
  <c r="I111"/>
  <c r="H111"/>
  <c r="G111"/>
  <c r="F111"/>
  <c r="E111"/>
  <c r="D111"/>
  <c r="P89"/>
  <c r="O89"/>
  <c r="N89"/>
  <c r="M89"/>
  <c r="L89"/>
  <c r="K89"/>
  <c r="J89"/>
  <c r="I89"/>
  <c r="H89"/>
  <c r="G89"/>
  <c r="F89"/>
  <c r="E89"/>
  <c r="D89"/>
  <c r="P67"/>
  <c r="O67"/>
  <c r="N67"/>
  <c r="M67"/>
  <c r="L67"/>
  <c r="K67"/>
  <c r="J67"/>
  <c r="I67"/>
  <c r="H67"/>
  <c r="G67"/>
  <c r="F67"/>
  <c r="E67"/>
  <c r="D67"/>
  <c r="P45"/>
  <c r="O45"/>
  <c r="N45"/>
  <c r="M45"/>
  <c r="L45"/>
  <c r="K45"/>
  <c r="J45"/>
  <c r="I45"/>
  <c r="H45"/>
  <c r="G45"/>
  <c r="F45"/>
  <c r="E45"/>
  <c r="D45"/>
  <c r="P23"/>
  <c r="O23"/>
  <c r="N23"/>
  <c r="M23"/>
  <c r="L23"/>
  <c r="K23"/>
  <c r="J23"/>
  <c r="I23"/>
  <c r="H23"/>
  <c r="G23"/>
  <c r="F23"/>
  <c r="E23"/>
  <c r="D23"/>
  <c r="D30" i="30" l="1"/>
  <c r="U30" s="1"/>
  <c r="T30"/>
  <c r="AG30" s="1"/>
  <c r="C32"/>
  <c r="D29"/>
  <c r="E29" s="1"/>
  <c r="F29" s="1"/>
  <c r="T29"/>
  <c r="D18"/>
  <c r="F18"/>
  <c r="E18"/>
  <c r="Q8"/>
  <c r="E19"/>
  <c r="Y8"/>
  <c r="E10"/>
  <c r="I19"/>
  <c r="I21" s="1"/>
  <c r="Z7"/>
  <c r="Z10" s="1"/>
  <c r="AE8"/>
  <c r="M10"/>
  <c r="Q7"/>
  <c r="C10"/>
  <c r="AB7"/>
  <c r="AB10" s="1"/>
  <c r="V7"/>
  <c r="V10" s="1"/>
  <c r="AD7"/>
  <c r="AD10" s="1"/>
  <c r="U8"/>
  <c r="AC8"/>
  <c r="G10"/>
  <c r="O10"/>
  <c r="K18"/>
  <c r="G21"/>
  <c r="K10"/>
  <c r="C18"/>
  <c r="C40" s="1"/>
  <c r="T7"/>
  <c r="X7"/>
  <c r="X10" s="1"/>
  <c r="I10"/>
  <c r="J21"/>
  <c r="U7"/>
  <c r="U10" s="1"/>
  <c r="Y7"/>
  <c r="Y10" s="1"/>
  <c r="AC7"/>
  <c r="AC10" s="1"/>
  <c r="F10"/>
  <c r="J10"/>
  <c r="N10"/>
  <c r="C19"/>
  <c r="C41" s="1"/>
  <c r="H21"/>
  <c r="D19"/>
  <c r="F19"/>
  <c r="F21" s="1"/>
  <c r="G28" i="21" s="1"/>
  <c r="T8" i="30"/>
  <c r="AG8" s="1"/>
  <c r="AB8"/>
  <c r="L10"/>
  <c r="D40" l="1"/>
  <c r="E40" s="1"/>
  <c r="E30"/>
  <c r="F30" s="1"/>
  <c r="D32"/>
  <c r="V29"/>
  <c r="V32" s="1"/>
  <c r="F40"/>
  <c r="G40" s="1"/>
  <c r="H40" s="1"/>
  <c r="I40" s="1"/>
  <c r="J40" s="1"/>
  <c r="K40" s="1"/>
  <c r="E32"/>
  <c r="W29"/>
  <c r="W32" s="1"/>
  <c r="G29"/>
  <c r="D41"/>
  <c r="E41" s="1"/>
  <c r="F41" s="1"/>
  <c r="G41" s="1"/>
  <c r="H41" s="1"/>
  <c r="I41" s="1"/>
  <c r="J41" s="1"/>
  <c r="K41" s="1"/>
  <c r="U29"/>
  <c r="U32" s="1"/>
  <c r="AG29"/>
  <c r="AG32" s="1"/>
  <c r="T32"/>
  <c r="C43"/>
  <c r="E21"/>
  <c r="F28" i="21" s="1"/>
  <c r="D21" i="30"/>
  <c r="E28" i="21" s="1"/>
  <c r="Q19" i="30"/>
  <c r="K21"/>
  <c r="T10"/>
  <c r="AG7"/>
  <c r="AG10" s="1"/>
  <c r="Q10"/>
  <c r="Q18"/>
  <c r="C21"/>
  <c r="D28" i="21" s="1"/>
  <c r="V30" i="30" l="1"/>
  <c r="H28" i="21"/>
  <c r="D43" i="30"/>
  <c r="H29"/>
  <c r="X29"/>
  <c r="X32" s="1"/>
  <c r="G30"/>
  <c r="W30"/>
  <c r="F32"/>
  <c r="Q21"/>
  <c r="I29" l="1"/>
  <c r="Y29"/>
  <c r="Y32" s="1"/>
  <c r="X30"/>
  <c r="G32"/>
  <c r="H30"/>
  <c r="J29" l="1"/>
  <c r="Z29"/>
  <c r="Z32" s="1"/>
  <c r="E43"/>
  <c r="Y30"/>
  <c r="I30"/>
  <c r="H32"/>
  <c r="K29" l="1"/>
  <c r="AA29"/>
  <c r="AA32" s="1"/>
  <c r="J30"/>
  <c r="Z30"/>
  <c r="I32"/>
  <c r="L29" l="1"/>
  <c r="AB29"/>
  <c r="AB32" s="1"/>
  <c r="K30"/>
  <c r="AA30"/>
  <c r="J32"/>
  <c r="M29" l="1"/>
  <c r="AC29"/>
  <c r="AC32" s="1"/>
  <c r="F43"/>
  <c r="G43"/>
  <c r="L30"/>
  <c r="AB30"/>
  <c r="K32"/>
  <c r="BJ29" i="23"/>
  <c r="BJ28"/>
  <c r="BJ27"/>
  <c r="BJ26"/>
  <c r="BJ24"/>
  <c r="BJ23"/>
  <c r="BJ22"/>
  <c r="BJ21"/>
  <c r="BJ20" s="1"/>
  <c r="BJ19"/>
  <c r="BJ18"/>
  <c r="BJ17"/>
  <c r="BJ15" s="1"/>
  <c r="BJ16"/>
  <c r="BJ14"/>
  <c r="BJ13"/>
  <c r="BJ12"/>
  <c r="BJ11"/>
  <c r="AN25"/>
  <c r="AN20"/>
  <c r="AN15"/>
  <c r="AN10"/>
  <c r="AK25"/>
  <c r="AK20"/>
  <c r="AK15"/>
  <c r="AK10"/>
  <c r="AH25"/>
  <c r="AH20"/>
  <c r="AH15"/>
  <c r="AH10"/>
  <c r="AE25"/>
  <c r="AE20"/>
  <c r="AE15"/>
  <c r="AE10"/>
  <c r="AB25"/>
  <c r="AB20"/>
  <c r="AB15"/>
  <c r="AB10"/>
  <c r="Y25"/>
  <c r="Y20"/>
  <c r="Y15"/>
  <c r="Y10"/>
  <c r="V25"/>
  <c r="V20"/>
  <c r="V15"/>
  <c r="V10"/>
  <c r="S25"/>
  <c r="S20"/>
  <c r="S15"/>
  <c r="S10"/>
  <c r="P25"/>
  <c r="P20"/>
  <c r="P15"/>
  <c r="P10"/>
  <c r="M25"/>
  <c r="M20"/>
  <c r="M15"/>
  <c r="M10"/>
  <c r="J25"/>
  <c r="J20"/>
  <c r="J15"/>
  <c r="J10"/>
  <c r="G25"/>
  <c r="G20"/>
  <c r="G15"/>
  <c r="G10"/>
  <c r="D25"/>
  <c r="D20"/>
  <c r="D15"/>
  <c r="D10"/>
  <c r="AM7"/>
  <c r="AJ7"/>
  <c r="AG7"/>
  <c r="AD7"/>
  <c r="AA7"/>
  <c r="X7"/>
  <c r="U7"/>
  <c r="R7"/>
  <c r="G31" l="1"/>
  <c r="N29" i="30"/>
  <c r="O29" s="1"/>
  <c r="AE29" s="1"/>
  <c r="AE32" s="1"/>
  <c r="AD29"/>
  <c r="AD32" s="1"/>
  <c r="AC30"/>
  <c r="M30"/>
  <c r="L32"/>
  <c r="H43"/>
  <c r="BJ25" i="23"/>
  <c r="BJ10"/>
  <c r="S31"/>
  <c r="V31"/>
  <c r="Y31"/>
  <c r="AB31"/>
  <c r="AE31"/>
  <c r="AH31"/>
  <c r="AK31"/>
  <c r="AN31"/>
  <c r="AI5" i="27"/>
  <c r="AH5"/>
  <c r="AG5"/>
  <c r="AF5"/>
  <c r="AE5"/>
  <c r="AD5"/>
  <c r="AC5"/>
  <c r="AB5"/>
  <c r="AA5"/>
  <c r="Z5"/>
  <c r="Y5"/>
  <c r="X5"/>
  <c r="R1"/>
  <c r="O142" i="11"/>
  <c r="N142"/>
  <c r="M142"/>
  <c r="L142"/>
  <c r="O116"/>
  <c r="N116"/>
  <c r="M116"/>
  <c r="L116"/>
  <c r="I43" i="30" l="1"/>
  <c r="N30"/>
  <c r="M32"/>
  <c r="AD30"/>
  <c r="BJ31" i="23"/>
  <c r="O30" i="30" l="1"/>
  <c r="N32"/>
  <c r="J43" l="1"/>
  <c r="AE30"/>
  <c r="O32"/>
  <c r="K43"/>
  <c r="O103" i="11" l="1"/>
  <c r="N103"/>
  <c r="M103"/>
  <c r="L103"/>
  <c r="N77" l="1"/>
  <c r="O77"/>
  <c r="L77"/>
  <c r="M77"/>
  <c r="BF40" i="5" l="1"/>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M40"/>
  <c r="L40"/>
  <c r="K40"/>
  <c r="J40"/>
  <c r="I40"/>
  <c r="H40"/>
  <c r="G40"/>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M29"/>
  <c r="L29"/>
  <c r="K29"/>
  <c r="J29"/>
  <c r="I29"/>
  <c r="H29"/>
  <c r="G29"/>
  <c r="BF18"/>
  <c r="BE18"/>
  <c r="BD18"/>
  <c r="BC18"/>
  <c r="BB18"/>
  <c r="BA18"/>
  <c r="AZ18"/>
  <c r="AY18"/>
  <c r="AX18"/>
  <c r="AW18"/>
  <c r="AV18"/>
  <c r="AU18"/>
  <c r="AT18"/>
  <c r="AS18"/>
  <c r="AR18"/>
  <c r="AQ18"/>
  <c r="AP18"/>
  <c r="AO18"/>
  <c r="AN18"/>
  <c r="AM18"/>
  <c r="AL18"/>
  <c r="AK18"/>
  <c r="AJ18"/>
  <c r="AI18"/>
  <c r="AH18"/>
  <c r="AG18"/>
  <c r="AF18"/>
  <c r="AE18"/>
  <c r="AD18"/>
  <c r="AC18"/>
  <c r="AB18"/>
  <c r="AA18"/>
  <c r="Z18"/>
  <c r="Y18"/>
  <c r="X18"/>
  <c r="W18"/>
  <c r="V18"/>
  <c r="U18"/>
  <c r="T18"/>
  <c r="S18"/>
  <c r="R18"/>
  <c r="Q18"/>
  <c r="P18"/>
  <c r="O18"/>
  <c r="N18"/>
  <c r="M18"/>
  <c r="L18"/>
  <c r="K18"/>
  <c r="J18"/>
  <c r="I18"/>
  <c r="H18"/>
  <c r="G18"/>
  <c r="BF7"/>
  <c r="AM14" i="23" s="1"/>
  <c r="AO14" s="1"/>
  <c r="BE7" i="5"/>
  <c r="AM13" i="23" s="1"/>
  <c r="AO13" s="1"/>
  <c r="BD7" i="5"/>
  <c r="AM12" i="23" s="1"/>
  <c r="AO12" s="1"/>
  <c r="BC7" i="5"/>
  <c r="BB7"/>
  <c r="AJ14" i="23" s="1"/>
  <c r="AL14" s="1"/>
  <c r="BA7" i="5"/>
  <c r="AJ13" i="23" s="1"/>
  <c r="AL13" s="1"/>
  <c r="AZ7" i="5"/>
  <c r="AJ12" i="23" s="1"/>
  <c r="AL12" s="1"/>
  <c r="AY7" i="5"/>
  <c r="AX7"/>
  <c r="AG14" i="23" s="1"/>
  <c r="AI14" s="1"/>
  <c r="AW7" i="5"/>
  <c r="AG13" i="23" s="1"/>
  <c r="AI13" s="1"/>
  <c r="AV7" i="5"/>
  <c r="AG12" i="23" s="1"/>
  <c r="AI12" s="1"/>
  <c r="AU7" i="5"/>
  <c r="AT7"/>
  <c r="AD14" i="23" s="1"/>
  <c r="AF14" s="1"/>
  <c r="AS7" i="5"/>
  <c r="AD13" i="23" s="1"/>
  <c r="AF13" s="1"/>
  <c r="AR7" i="5"/>
  <c r="AQ7"/>
  <c r="AP7"/>
  <c r="AA14" i="23" s="1"/>
  <c r="AC14" s="1"/>
  <c r="AO7" i="5"/>
  <c r="AA13" i="23" s="1"/>
  <c r="AC13" s="1"/>
  <c r="AN7" i="5"/>
  <c r="AA12" i="23" s="1"/>
  <c r="AC12" s="1"/>
  <c r="AM7" i="5"/>
  <c r="AL7"/>
  <c r="X14" i="23" s="1"/>
  <c r="Z14" s="1"/>
  <c r="AK7" i="5"/>
  <c r="X13" i="23" s="1"/>
  <c r="Z13" s="1"/>
  <c r="AJ7" i="5"/>
  <c r="X12" i="23" s="1"/>
  <c r="Z12" s="1"/>
  <c r="AI7" i="5"/>
  <c r="AH7"/>
  <c r="U14" i="23" s="1"/>
  <c r="W14" s="1"/>
  <c r="AG7" i="5"/>
  <c r="U13" i="23" s="1"/>
  <c r="W13" s="1"/>
  <c r="AF7" i="5"/>
  <c r="U12" i="23" s="1"/>
  <c r="W12" s="1"/>
  <c r="AE7" i="5"/>
  <c r="AD7"/>
  <c r="R14" i="23" s="1"/>
  <c r="T14" s="1"/>
  <c r="AC7" i="5"/>
  <c r="R13" i="23" s="1"/>
  <c r="T13" s="1"/>
  <c r="AB7" i="5"/>
  <c r="R12" i="23" s="1"/>
  <c r="T12" s="1"/>
  <c r="AA7" i="5"/>
  <c r="Z7"/>
  <c r="O14" i="23" s="1"/>
  <c r="Q14" s="1"/>
  <c r="Y7" i="5"/>
  <c r="O13" i="23" s="1"/>
  <c r="Q13" s="1"/>
  <c r="X7" i="5"/>
  <c r="O12" i="23" s="1"/>
  <c r="Q12" s="1"/>
  <c r="W7" i="5"/>
  <c r="V7"/>
  <c r="L14" i="23" s="1"/>
  <c r="N14" s="1"/>
  <c r="U7" i="5"/>
  <c r="L13" i="23" s="1"/>
  <c r="N13" s="1"/>
  <c r="T7" i="5"/>
  <c r="L12" i="23" s="1"/>
  <c r="N12" s="1"/>
  <c r="S7" i="5"/>
  <c r="R7"/>
  <c r="I14" i="23" s="1"/>
  <c r="K14" s="1"/>
  <c r="Q7" i="5"/>
  <c r="I13" i="23" s="1"/>
  <c r="K13" s="1"/>
  <c r="P7" i="5"/>
  <c r="I12" i="23" s="1"/>
  <c r="K12" s="1"/>
  <c r="O7" i="5"/>
  <c r="N7"/>
  <c r="F14" i="23" s="1"/>
  <c r="H14" s="1"/>
  <c r="M7" i="5"/>
  <c r="F13" i="23" s="1"/>
  <c r="H13" s="1"/>
  <c r="L7" i="5"/>
  <c r="F12" i="23" s="1"/>
  <c r="H12" s="1"/>
  <c r="K7" i="5"/>
  <c r="J7"/>
  <c r="C14" i="23" s="1"/>
  <c r="I7" i="5"/>
  <c r="C13" i="23" s="1"/>
  <c r="H7" i="5"/>
  <c r="C12" i="23" s="1"/>
  <c r="G7" i="5"/>
  <c r="BK50"/>
  <c r="BJ50"/>
  <c r="BI50"/>
  <c r="BH50"/>
  <c r="BK49"/>
  <c r="BJ49"/>
  <c r="BI49"/>
  <c r="BH49"/>
  <c r="BK48"/>
  <c r="BJ48"/>
  <c r="BI48"/>
  <c r="BH48"/>
  <c r="BK47"/>
  <c r="BJ47"/>
  <c r="BI47"/>
  <c r="BH47"/>
  <c r="BK46"/>
  <c r="BJ46"/>
  <c r="BI46"/>
  <c r="BH46"/>
  <c r="BK45"/>
  <c r="BJ45"/>
  <c r="BI45"/>
  <c r="BH45"/>
  <c r="BK44"/>
  <c r="BJ44"/>
  <c r="BI44"/>
  <c r="BH44"/>
  <c r="BK43"/>
  <c r="BJ43"/>
  <c r="BI43"/>
  <c r="BH43"/>
  <c r="BK42"/>
  <c r="BJ42"/>
  <c r="BI42"/>
  <c r="BH42"/>
  <c r="BK41"/>
  <c r="BK40" s="1"/>
  <c r="BJ41"/>
  <c r="BJ40" s="1"/>
  <c r="BI41"/>
  <c r="BI40" s="1"/>
  <c r="BH41"/>
  <c r="BH40" s="1"/>
  <c r="BK39"/>
  <c r="BJ39"/>
  <c r="BI39"/>
  <c r="BH39"/>
  <c r="BK38"/>
  <c r="BJ38"/>
  <c r="BI38"/>
  <c r="BH38"/>
  <c r="BK37"/>
  <c r="BJ37"/>
  <c r="BI37"/>
  <c r="BH37"/>
  <c r="BK36"/>
  <c r="BJ36"/>
  <c r="BI36"/>
  <c r="BH36"/>
  <c r="BK35"/>
  <c r="BJ35"/>
  <c r="BI35"/>
  <c r="BH35"/>
  <c r="BK34"/>
  <c r="BJ34"/>
  <c r="BI34"/>
  <c r="BH34"/>
  <c r="BK33"/>
  <c r="BJ33"/>
  <c r="BI33"/>
  <c r="BH33"/>
  <c r="BK32"/>
  <c r="BJ32"/>
  <c r="BI32"/>
  <c r="BH32"/>
  <c r="BK31"/>
  <c r="BJ31"/>
  <c r="BI31"/>
  <c r="BH31"/>
  <c r="BK30"/>
  <c r="BK29" s="1"/>
  <c r="BJ30"/>
  <c r="BJ29" s="1"/>
  <c r="BI30"/>
  <c r="BI29" s="1"/>
  <c r="BH30"/>
  <c r="BH29" s="1"/>
  <c r="BK28"/>
  <c r="BJ28"/>
  <c r="BI28"/>
  <c r="BH28"/>
  <c r="BK27"/>
  <c r="BJ27"/>
  <c r="BI27"/>
  <c r="BH27"/>
  <c r="BK26"/>
  <c r="BJ26"/>
  <c r="BI26"/>
  <c r="BH26"/>
  <c r="BK25"/>
  <c r="BJ25"/>
  <c r="BI25"/>
  <c r="BH25"/>
  <c r="BK24"/>
  <c r="BJ24"/>
  <c r="BI24"/>
  <c r="BH24"/>
  <c r="BK23"/>
  <c r="BJ23"/>
  <c r="BI23"/>
  <c r="BH23"/>
  <c r="BK22"/>
  <c r="BJ22"/>
  <c r="BI22"/>
  <c r="BH22"/>
  <c r="BK21"/>
  <c r="BJ21"/>
  <c r="BI21"/>
  <c r="BH21"/>
  <c r="BK20"/>
  <c r="BJ20"/>
  <c r="BI20"/>
  <c r="BH20"/>
  <c r="BK19"/>
  <c r="BK18" s="1"/>
  <c r="BJ19"/>
  <c r="BJ18" s="1"/>
  <c r="BI19"/>
  <c r="BI18" s="1"/>
  <c r="BH19"/>
  <c r="BH18" s="1"/>
  <c r="BK17"/>
  <c r="BJ17"/>
  <c r="BI17"/>
  <c r="BH17"/>
  <c r="BK16"/>
  <c r="BJ16"/>
  <c r="BI16"/>
  <c r="BH16"/>
  <c r="BK15"/>
  <c r="BJ15"/>
  <c r="BI15"/>
  <c r="BH15"/>
  <c r="BK14"/>
  <c r="BJ14"/>
  <c r="BI14"/>
  <c r="BH14"/>
  <c r="BK13"/>
  <c r="BJ13"/>
  <c r="BI13"/>
  <c r="BH13"/>
  <c r="BK12"/>
  <c r="BJ12"/>
  <c r="BI12"/>
  <c r="BH12"/>
  <c r="BK11"/>
  <c r="BJ11"/>
  <c r="BI11"/>
  <c r="BH11"/>
  <c r="BK10"/>
  <c r="BJ10"/>
  <c r="BI10"/>
  <c r="BH10"/>
  <c r="BK9"/>
  <c r="BJ9"/>
  <c r="BI9"/>
  <c r="BH9"/>
  <c r="BK8"/>
  <c r="BK7" s="1"/>
  <c r="BK54" s="1"/>
  <c r="BJ8"/>
  <c r="BJ7" s="1"/>
  <c r="BJ54" s="1"/>
  <c r="BI8"/>
  <c r="BI7" s="1"/>
  <c r="BH8"/>
  <c r="BH7" s="1"/>
  <c r="BH54" s="1"/>
  <c r="BI54" l="1"/>
  <c r="C26" i="23"/>
  <c r="C10" i="27"/>
  <c r="F26" i="23"/>
  <c r="D10" i="27"/>
  <c r="Y10" s="1"/>
  <c r="E23" i="11"/>
  <c r="I26" i="23"/>
  <c r="E10" i="27"/>
  <c r="Z10" s="1"/>
  <c r="L26" i="23"/>
  <c r="F10" i="27"/>
  <c r="AA10" s="1"/>
  <c r="O26" i="23"/>
  <c r="G10" i="27"/>
  <c r="AB10" s="1"/>
  <c r="R26" i="23"/>
  <c r="H10" i="27"/>
  <c r="AC10" s="1"/>
  <c r="U26" i="23"/>
  <c r="I10" i="27"/>
  <c r="AD10" s="1"/>
  <c r="X26" i="23"/>
  <c r="J10" i="27"/>
  <c r="AE10" s="1"/>
  <c r="AA26" i="23"/>
  <c r="K10" i="27"/>
  <c r="AF10" s="1"/>
  <c r="L23" i="11"/>
  <c r="AD26" i="23"/>
  <c r="L10" i="27"/>
  <c r="AG10" s="1"/>
  <c r="M23" i="11"/>
  <c r="AG26" i="23"/>
  <c r="M10" i="27"/>
  <c r="AH10" s="1"/>
  <c r="N23" i="11"/>
  <c r="AJ26" i="23"/>
  <c r="N10" i="27"/>
  <c r="O23" i="11"/>
  <c r="AM26" i="23"/>
  <c r="O10" i="27"/>
  <c r="AI10" s="1"/>
  <c r="C36" i="11"/>
  <c r="C27" i="23"/>
  <c r="D36" i="11"/>
  <c r="F27" i="23"/>
  <c r="H27" s="1"/>
  <c r="E36" i="11"/>
  <c r="I27" i="23"/>
  <c r="K27" s="1"/>
  <c r="F36" i="11"/>
  <c r="L27" i="23"/>
  <c r="N27" s="1"/>
  <c r="G36" i="11"/>
  <c r="O27" i="23"/>
  <c r="Q27" s="1"/>
  <c r="H36" i="11"/>
  <c r="R27" i="23"/>
  <c r="T27" s="1"/>
  <c r="I36" i="11"/>
  <c r="U27" i="23"/>
  <c r="W27" s="1"/>
  <c r="J36" i="11"/>
  <c r="X27" i="23"/>
  <c r="Z27" s="1"/>
  <c r="K36" i="11"/>
  <c r="AA27" i="23"/>
  <c r="AC27" s="1"/>
  <c r="L36" i="11"/>
  <c r="AD27" i="23"/>
  <c r="AF27" s="1"/>
  <c r="M36" i="11"/>
  <c r="AG27" i="23"/>
  <c r="AI27" s="1"/>
  <c r="N36" i="11"/>
  <c r="AJ27" i="23"/>
  <c r="AL27" s="1"/>
  <c r="O36" i="11"/>
  <c r="AM27" i="23"/>
  <c r="AO27" s="1"/>
  <c r="C49" i="11"/>
  <c r="C28" i="23"/>
  <c r="D49" i="11"/>
  <c r="F28" i="23"/>
  <c r="H28" s="1"/>
  <c r="E49" i="11"/>
  <c r="I28" i="23"/>
  <c r="K28" s="1"/>
  <c r="F49" i="11"/>
  <c r="L28" i="23"/>
  <c r="N28" s="1"/>
  <c r="G49" i="11"/>
  <c r="O28" i="23"/>
  <c r="Q28" s="1"/>
  <c r="H49" i="11"/>
  <c r="R28" i="23"/>
  <c r="T28" s="1"/>
  <c r="I49" i="11"/>
  <c r="U28" i="23"/>
  <c r="W28" s="1"/>
  <c r="J49" i="11"/>
  <c r="X28" i="23"/>
  <c r="Z28" s="1"/>
  <c r="K49" i="11"/>
  <c r="AA28" i="23"/>
  <c r="AC28" s="1"/>
  <c r="L49" i="11"/>
  <c r="AD28" i="23"/>
  <c r="AF28" s="1"/>
  <c r="M49" i="11"/>
  <c r="AG28" i="23"/>
  <c r="AI28" s="1"/>
  <c r="N49" i="11"/>
  <c r="AJ28" i="23"/>
  <c r="AL28" s="1"/>
  <c r="O49" i="11"/>
  <c r="AM28" i="23"/>
  <c r="AO28" s="1"/>
  <c r="C62" i="11"/>
  <c r="C29" i="23"/>
  <c r="D62" i="11"/>
  <c r="F29" i="23"/>
  <c r="H29" s="1"/>
  <c r="E62" i="11"/>
  <c r="I29" i="23"/>
  <c r="K29" s="1"/>
  <c r="F62" i="11"/>
  <c r="L29" i="23"/>
  <c r="N29" s="1"/>
  <c r="G62" i="11"/>
  <c r="O29" i="23"/>
  <c r="Q29" s="1"/>
  <c r="H62" i="11"/>
  <c r="R29" i="23"/>
  <c r="T29" s="1"/>
  <c r="I62" i="11"/>
  <c r="U29" i="23"/>
  <c r="W29" s="1"/>
  <c r="J62" i="11"/>
  <c r="X29" i="23"/>
  <c r="Z29" s="1"/>
  <c r="K62" i="11"/>
  <c r="AA29" i="23"/>
  <c r="AC29" s="1"/>
  <c r="L62" i="11"/>
  <c r="AD29" i="23"/>
  <c r="AF29" s="1"/>
  <c r="M62" i="11"/>
  <c r="AG29" i="23"/>
  <c r="AI29" s="1"/>
  <c r="N62" i="11"/>
  <c r="AJ29" i="23"/>
  <c r="AL29" s="1"/>
  <c r="O62" i="11"/>
  <c r="AM29" i="23"/>
  <c r="AO29" s="1"/>
  <c r="C22" i="11"/>
  <c r="C21" i="23"/>
  <c r="C9" i="27"/>
  <c r="D22" i="11"/>
  <c r="F21" i="23"/>
  <c r="D9" i="27"/>
  <c r="Y9" s="1"/>
  <c r="E22" i="11"/>
  <c r="I21" i="23"/>
  <c r="E9" i="27"/>
  <c r="Z9" s="1"/>
  <c r="F22" i="11"/>
  <c r="L21" i="23"/>
  <c r="F9" i="27"/>
  <c r="AA9" s="1"/>
  <c r="G22" i="11"/>
  <c r="O21" i="23"/>
  <c r="G9" i="27"/>
  <c r="AB9" s="1"/>
  <c r="R21" i="23"/>
  <c r="H9" i="27"/>
  <c r="AC9" s="1"/>
  <c r="I22" i="11"/>
  <c r="U21" i="23"/>
  <c r="I9" i="27"/>
  <c r="AD9" s="1"/>
  <c r="J22" i="11"/>
  <c r="X21" i="23"/>
  <c r="J9" i="27"/>
  <c r="AE9" s="1"/>
  <c r="K22" i="11"/>
  <c r="AA21" i="23"/>
  <c r="K9" i="27"/>
  <c r="AF9" s="1"/>
  <c r="AD21" i="23"/>
  <c r="L9" i="27"/>
  <c r="AG9" s="1"/>
  <c r="M22" i="11"/>
  <c r="AG21" i="23"/>
  <c r="M9" i="27"/>
  <c r="AH9" s="1"/>
  <c r="N22" i="11"/>
  <c r="AJ21" i="23"/>
  <c r="N9" i="27"/>
  <c r="AM21" i="23"/>
  <c r="O9" i="27"/>
  <c r="AI9" s="1"/>
  <c r="C35" i="11"/>
  <c r="C22" i="23"/>
  <c r="D35" i="11"/>
  <c r="F22" i="23"/>
  <c r="H22" s="1"/>
  <c r="E35" i="11"/>
  <c r="I22" i="23"/>
  <c r="K22" s="1"/>
  <c r="F35" i="11"/>
  <c r="L22" i="23"/>
  <c r="N22" s="1"/>
  <c r="G35" i="11"/>
  <c r="O22" i="23"/>
  <c r="Q22" s="1"/>
  <c r="H35" i="11"/>
  <c r="R22" i="23"/>
  <c r="T22" s="1"/>
  <c r="I35" i="11"/>
  <c r="U22" i="23"/>
  <c r="W22" s="1"/>
  <c r="J35" i="11"/>
  <c r="X22" i="23"/>
  <c r="Z22" s="1"/>
  <c r="K35" i="11"/>
  <c r="AA22" i="23"/>
  <c r="AC22" s="1"/>
  <c r="L35" i="11"/>
  <c r="AD22" i="23"/>
  <c r="AF22" s="1"/>
  <c r="M35" i="11"/>
  <c r="AG22" i="23"/>
  <c r="AI22" s="1"/>
  <c r="N35" i="11"/>
  <c r="AJ22" i="23"/>
  <c r="AL22" s="1"/>
  <c r="O35" i="11"/>
  <c r="AM22" i="23"/>
  <c r="AO22" s="1"/>
  <c r="C48" i="11"/>
  <c r="C23" i="23"/>
  <c r="D48" i="11"/>
  <c r="F23" i="23"/>
  <c r="H23" s="1"/>
  <c r="E48" i="11"/>
  <c r="I23" i="23"/>
  <c r="K23" s="1"/>
  <c r="F48" i="11"/>
  <c r="L23" i="23"/>
  <c r="N23" s="1"/>
  <c r="G48" i="11"/>
  <c r="O23" i="23"/>
  <c r="Q23" s="1"/>
  <c r="H48" i="11"/>
  <c r="R23" i="23"/>
  <c r="T23" s="1"/>
  <c r="I48" i="11"/>
  <c r="U23" i="23"/>
  <c r="W23" s="1"/>
  <c r="J48" i="11"/>
  <c r="X23" i="23"/>
  <c r="Z23" s="1"/>
  <c r="K48" i="11"/>
  <c r="AA23" i="23"/>
  <c r="AC23" s="1"/>
  <c r="L48" i="11"/>
  <c r="AD23" i="23"/>
  <c r="AF23" s="1"/>
  <c r="M48" i="11"/>
  <c r="AG23" i="23"/>
  <c r="AI23" s="1"/>
  <c r="N48" i="11"/>
  <c r="AJ23" i="23"/>
  <c r="AL23" s="1"/>
  <c r="O48" i="11"/>
  <c r="AM23" i="23"/>
  <c r="AO23" s="1"/>
  <c r="C61" i="11"/>
  <c r="C24" i="23"/>
  <c r="D61" i="11"/>
  <c r="F24" i="23"/>
  <c r="H24" s="1"/>
  <c r="E61" i="11"/>
  <c r="I24" i="23"/>
  <c r="K24" s="1"/>
  <c r="F61" i="11"/>
  <c r="L24" i="23"/>
  <c r="N24" s="1"/>
  <c r="G61" i="11"/>
  <c r="O24" i="23"/>
  <c r="Q24" s="1"/>
  <c r="H61" i="11"/>
  <c r="R24" i="23"/>
  <c r="T24" s="1"/>
  <c r="I61" i="11"/>
  <c r="U24" i="23"/>
  <c r="W24" s="1"/>
  <c r="J61" i="11"/>
  <c r="X24" i="23"/>
  <c r="Z24" s="1"/>
  <c r="K61" i="11"/>
  <c r="AA24" i="23"/>
  <c r="AC24" s="1"/>
  <c r="L61" i="11"/>
  <c r="AD24" i="23"/>
  <c r="AF24" s="1"/>
  <c r="M61" i="11"/>
  <c r="AG24" i="23"/>
  <c r="AI24" s="1"/>
  <c r="N61" i="11"/>
  <c r="AJ24" i="23"/>
  <c r="AL24" s="1"/>
  <c r="O61" i="11"/>
  <c r="AM24" i="23"/>
  <c r="AO24" s="1"/>
  <c r="C47" i="11"/>
  <c r="C18" i="23"/>
  <c r="D47" i="11"/>
  <c r="F18" i="23"/>
  <c r="H18" s="1"/>
  <c r="E47" i="11"/>
  <c r="I18" i="23"/>
  <c r="K18" s="1"/>
  <c r="F47" i="11"/>
  <c r="L18" i="23"/>
  <c r="N18" s="1"/>
  <c r="G47" i="11"/>
  <c r="O18" i="23"/>
  <c r="Q18" s="1"/>
  <c r="H47" i="11"/>
  <c r="R18" i="23"/>
  <c r="T18" s="1"/>
  <c r="I47" i="11"/>
  <c r="U18" i="23"/>
  <c r="W18" s="1"/>
  <c r="J47" i="11"/>
  <c r="X18" i="23"/>
  <c r="Z18" s="1"/>
  <c r="K47" i="11"/>
  <c r="AA18" i="23"/>
  <c r="AC18" s="1"/>
  <c r="L47" i="11"/>
  <c r="AD18" i="23"/>
  <c r="AF18" s="1"/>
  <c r="M47" i="11"/>
  <c r="AG18" i="23"/>
  <c r="AI18" s="1"/>
  <c r="N47" i="11"/>
  <c r="AJ18" i="23"/>
  <c r="AL18" s="1"/>
  <c r="O47" i="11"/>
  <c r="AM18" i="23"/>
  <c r="AO18" s="1"/>
  <c r="C60" i="11"/>
  <c r="C19" i="23"/>
  <c r="D60" i="11"/>
  <c r="F19" i="23"/>
  <c r="H19" s="1"/>
  <c r="E60" i="11"/>
  <c r="I19" i="23"/>
  <c r="K19" s="1"/>
  <c r="F60" i="11"/>
  <c r="L19" i="23"/>
  <c r="N19" s="1"/>
  <c r="G60" i="11"/>
  <c r="O19" i="23"/>
  <c r="Q19" s="1"/>
  <c r="H60" i="11"/>
  <c r="R19" i="23"/>
  <c r="T19" s="1"/>
  <c r="I60" i="11"/>
  <c r="U19" i="23"/>
  <c r="W19" s="1"/>
  <c r="J60" i="11"/>
  <c r="X19" i="23"/>
  <c r="Z19" s="1"/>
  <c r="K60" i="11"/>
  <c r="AA19" i="23"/>
  <c r="AC19" s="1"/>
  <c r="L60" i="11"/>
  <c r="AD19" i="23"/>
  <c r="AF19" s="1"/>
  <c r="M60" i="11"/>
  <c r="AG19" i="23"/>
  <c r="AI19" s="1"/>
  <c r="N60" i="11"/>
  <c r="AJ19" i="23"/>
  <c r="AL19" s="1"/>
  <c r="O60" i="11"/>
  <c r="AM19" i="23"/>
  <c r="AO19" s="1"/>
  <c r="C16"/>
  <c r="C8" i="27"/>
  <c r="D21" i="11"/>
  <c r="F16" i="23"/>
  <c r="D8" i="27"/>
  <c r="Y8" s="1"/>
  <c r="E21" i="11"/>
  <c r="I16" i="23"/>
  <c r="E8" i="27"/>
  <c r="Z8" s="1"/>
  <c r="F21" i="11"/>
  <c r="L16" i="23"/>
  <c r="F8" i="27"/>
  <c r="AA8" s="1"/>
  <c r="G21" i="11"/>
  <c r="O16" i="23"/>
  <c r="G8" i="27"/>
  <c r="AB8" s="1"/>
  <c r="H21" i="11"/>
  <c r="R16" i="23"/>
  <c r="H8" i="27"/>
  <c r="AC8" s="1"/>
  <c r="I21" i="11"/>
  <c r="U16" i="23"/>
  <c r="I8" i="27"/>
  <c r="AD8" s="1"/>
  <c r="J21" i="11"/>
  <c r="X16" i="23"/>
  <c r="J8" i="27"/>
  <c r="AE8" s="1"/>
  <c r="K21" i="11"/>
  <c r="AA16" i="23"/>
  <c r="K8" i="27"/>
  <c r="AF8" s="1"/>
  <c r="L21" i="11"/>
  <c r="AD16" i="23"/>
  <c r="L8" i="27"/>
  <c r="AG8" s="1"/>
  <c r="M21" i="11"/>
  <c r="AG16" i="23"/>
  <c r="M8" i="27"/>
  <c r="AH8" s="1"/>
  <c r="N21" i="11"/>
  <c r="AJ16" i="23"/>
  <c r="N8" i="27"/>
  <c r="O21" i="11"/>
  <c r="AM16" i="23"/>
  <c r="O8" i="27"/>
  <c r="AI8" s="1"/>
  <c r="C34" i="11"/>
  <c r="C17" i="23"/>
  <c r="D34" i="11"/>
  <c r="F17" i="23"/>
  <c r="H17" s="1"/>
  <c r="E34" i="11"/>
  <c r="I17" i="23"/>
  <c r="K17" s="1"/>
  <c r="F34" i="11"/>
  <c r="L17" i="23"/>
  <c r="N17" s="1"/>
  <c r="G34" i="11"/>
  <c r="O17" i="23"/>
  <c r="Q17" s="1"/>
  <c r="H34" i="11"/>
  <c r="R17" i="23"/>
  <c r="T17" s="1"/>
  <c r="I34" i="11"/>
  <c r="U17" i="23"/>
  <c r="W17" s="1"/>
  <c r="J34" i="11"/>
  <c r="X17" i="23"/>
  <c r="Z17" s="1"/>
  <c r="K34" i="11"/>
  <c r="AA17" i="23"/>
  <c r="AC17" s="1"/>
  <c r="L34" i="11"/>
  <c r="AD17" i="23"/>
  <c r="AF17" s="1"/>
  <c r="M34" i="11"/>
  <c r="AG17" i="23"/>
  <c r="AI17" s="1"/>
  <c r="N34" i="11"/>
  <c r="AJ17" i="23"/>
  <c r="AL17" s="1"/>
  <c r="O34" i="11"/>
  <c r="AM17" i="23"/>
  <c r="AO17" s="1"/>
  <c r="BI13"/>
  <c r="BK13" s="1"/>
  <c r="E13"/>
  <c r="BI14"/>
  <c r="BK14" s="1"/>
  <c r="E14"/>
  <c r="C11"/>
  <c r="C7" i="27"/>
  <c r="F11" i="23"/>
  <c r="D7" i="27"/>
  <c r="I11" i="23"/>
  <c r="E7" i="27"/>
  <c r="L11" i="23"/>
  <c r="F7" i="27"/>
  <c r="O11" i="23"/>
  <c r="G7" i="27"/>
  <c r="R11" i="23"/>
  <c r="H7" i="27"/>
  <c r="U11" i="23"/>
  <c r="I7" i="27"/>
  <c r="X11" i="23"/>
  <c r="J7" i="27"/>
  <c r="AA11" i="23"/>
  <c r="K7" i="27"/>
  <c r="AD11" i="23"/>
  <c r="L7" i="27"/>
  <c r="AG11" i="23"/>
  <c r="M7" i="27"/>
  <c r="AJ11" i="23"/>
  <c r="N7" i="27"/>
  <c r="AM11" i="23"/>
  <c r="O7" i="27"/>
  <c r="E12" i="23"/>
  <c r="AR54" i="5"/>
  <c r="AD12" i="23"/>
  <c r="AF12" s="1"/>
  <c r="C20" i="11"/>
  <c r="G54" i="5"/>
  <c r="C8" i="11"/>
  <c r="C21"/>
  <c r="H9"/>
  <c r="H22"/>
  <c r="L9"/>
  <c r="H74" s="1"/>
  <c r="I94" i="21" s="1"/>
  <c r="L22" i="11"/>
  <c r="O9"/>
  <c r="K74" s="1"/>
  <c r="L94" i="21" s="1"/>
  <c r="O22" i="11"/>
  <c r="C10"/>
  <c r="C23"/>
  <c r="D10"/>
  <c r="D23"/>
  <c r="F10"/>
  <c r="F23"/>
  <c r="G10"/>
  <c r="G23"/>
  <c r="H10"/>
  <c r="H23"/>
  <c r="I10"/>
  <c r="I23"/>
  <c r="J10"/>
  <c r="J23"/>
  <c r="K10"/>
  <c r="G75" s="1"/>
  <c r="H95" i="21" s="1"/>
  <c r="K23" i="11"/>
  <c r="C88"/>
  <c r="D88" s="1"/>
  <c r="BF54" i="5"/>
  <c r="O59" i="11"/>
  <c r="BE54" i="5"/>
  <c r="O46" i="11"/>
  <c r="BD54" i="5"/>
  <c r="O33" i="11"/>
  <c r="O20"/>
  <c r="BC54" i="5"/>
  <c r="BB54"/>
  <c r="N59" i="11"/>
  <c r="BA54" i="5"/>
  <c r="N46" i="11"/>
  <c r="N33"/>
  <c r="AZ54" i="5"/>
  <c r="N20" i="11"/>
  <c r="AY54" i="5"/>
  <c r="M59" i="11"/>
  <c r="AX54" i="5"/>
  <c r="AW54"/>
  <c r="M46" i="11"/>
  <c r="M33"/>
  <c r="L33"/>
  <c r="AV54" i="5"/>
  <c r="M20" i="11"/>
  <c r="AU54" i="5"/>
  <c r="L59" i="11"/>
  <c r="AT54" i="5"/>
  <c r="L46" i="11"/>
  <c r="AS54" i="5"/>
  <c r="L20" i="11"/>
  <c r="AQ54" i="5"/>
  <c r="AP54"/>
  <c r="K59" i="11"/>
  <c r="AO54" i="5"/>
  <c r="K46" i="11"/>
  <c r="AN54" i="5"/>
  <c r="K33" i="11"/>
  <c r="J59"/>
  <c r="AL54" i="5"/>
  <c r="AK54"/>
  <c r="J46" i="11"/>
  <c r="AJ54" i="5"/>
  <c r="J33" i="11"/>
  <c r="AI54" i="5"/>
  <c r="J20" i="11"/>
  <c r="AH54" i="5"/>
  <c r="I59" i="11"/>
  <c r="AG54" i="5"/>
  <c r="I46" i="11"/>
  <c r="AF54" i="5"/>
  <c r="I33" i="11"/>
  <c r="AE54" i="5"/>
  <c r="I20" i="11"/>
  <c r="AD54" i="5"/>
  <c r="H59" i="11"/>
  <c r="H46"/>
  <c r="AC54" i="5"/>
  <c r="H33" i="11"/>
  <c r="AB54" i="5"/>
  <c r="AA54"/>
  <c r="H20" i="11"/>
  <c r="G59"/>
  <c r="Z54" i="5"/>
  <c r="Y54"/>
  <c r="G46" i="11"/>
  <c r="X54" i="5"/>
  <c r="G33" i="11"/>
  <c r="G20"/>
  <c r="W54" i="5"/>
  <c r="F59" i="11"/>
  <c r="V54" i="5"/>
  <c r="F46" i="11"/>
  <c r="U54" i="5"/>
  <c r="F33" i="11"/>
  <c r="T54" i="5"/>
  <c r="S54"/>
  <c r="F20" i="11"/>
  <c r="R54" i="5"/>
  <c r="E59" i="11"/>
  <c r="Q54" i="5"/>
  <c r="E46" i="11"/>
  <c r="P54" i="5"/>
  <c r="E33" i="11"/>
  <c r="O54" i="5"/>
  <c r="E20" i="11"/>
  <c r="N54" i="5"/>
  <c r="D59" i="11"/>
  <c r="D46"/>
  <c r="M54" i="5"/>
  <c r="D33" i="11"/>
  <c r="L54" i="5"/>
  <c r="D20" i="11"/>
  <c r="K54" i="5"/>
  <c r="C59" i="11"/>
  <c r="J54" i="5"/>
  <c r="I54"/>
  <c r="C46" i="11"/>
  <c r="C33"/>
  <c r="H54" i="5"/>
  <c r="K20" i="11"/>
  <c r="AM54" i="5"/>
  <c r="O10" i="11"/>
  <c r="K75" s="1"/>
  <c r="L95" i="21" s="1"/>
  <c r="N10" i="11"/>
  <c r="J75" s="1"/>
  <c r="K95" i="21" s="1"/>
  <c r="M10" i="11"/>
  <c r="I75" s="1"/>
  <c r="J95" i="21" s="1"/>
  <c r="L10" i="11"/>
  <c r="H75" s="1"/>
  <c r="I95" i="21" s="1"/>
  <c r="E10" i="11"/>
  <c r="N9"/>
  <c r="J74" s="1"/>
  <c r="K94" i="21" s="1"/>
  <c r="M9" i="11"/>
  <c r="I74" s="1"/>
  <c r="J94" i="21" s="1"/>
  <c r="K9" i="11"/>
  <c r="G74" s="1"/>
  <c r="H94" i="21" s="1"/>
  <c r="J9" i="11"/>
  <c r="I9"/>
  <c r="G9"/>
  <c r="F9"/>
  <c r="E9"/>
  <c r="D9"/>
  <c r="C9"/>
  <c r="O8"/>
  <c r="K73" s="1"/>
  <c r="L93" i="21" s="1"/>
  <c r="N8" i="11"/>
  <c r="J73" s="1"/>
  <c r="K93" i="21" s="1"/>
  <c r="M8" i="11"/>
  <c r="I73" s="1"/>
  <c r="J93" i="21" s="1"/>
  <c r="L8" i="11"/>
  <c r="H73" s="1"/>
  <c r="I93" i="21" s="1"/>
  <c r="K8" i="11"/>
  <c r="G73" s="1"/>
  <c r="H93" i="21" s="1"/>
  <c r="J8" i="11"/>
  <c r="I8"/>
  <c r="H8"/>
  <c r="G8"/>
  <c r="F8"/>
  <c r="E8"/>
  <c r="D8"/>
  <c r="O7"/>
  <c r="K72" s="1"/>
  <c r="L92" i="21" s="1"/>
  <c r="N7" i="11"/>
  <c r="J72" s="1"/>
  <c r="K92" i="21" s="1"/>
  <c r="M7" i="11"/>
  <c r="I72" s="1"/>
  <c r="J92" i="21" s="1"/>
  <c r="L7" i="11"/>
  <c r="H72" s="1"/>
  <c r="I92" i="21" s="1"/>
  <c r="K7" i="11"/>
  <c r="J7"/>
  <c r="I7"/>
  <c r="H7"/>
  <c r="G7"/>
  <c r="F7"/>
  <c r="E7"/>
  <c r="D7"/>
  <c r="C7"/>
  <c r="I229" i="21"/>
  <c r="I228"/>
  <c r="I227"/>
  <c r="I226"/>
  <c r="I225"/>
  <c r="G1" i="13"/>
  <c r="H1" i="11"/>
  <c r="BE37" i="23"/>
  <c r="BB37"/>
  <c r="AY37"/>
  <c r="AV37"/>
  <c r="AS37"/>
  <c r="AP37"/>
  <c r="O37"/>
  <c r="L37"/>
  <c r="I37"/>
  <c r="F37"/>
  <c r="C37"/>
  <c r="BF25"/>
  <c r="BF20"/>
  <c r="BF15"/>
  <c r="BF10"/>
  <c r="BF31" s="1"/>
  <c r="BC25"/>
  <c r="BC20"/>
  <c r="BC15"/>
  <c r="BC10"/>
  <c r="AZ25"/>
  <c r="AZ20"/>
  <c r="AZ15"/>
  <c r="AZ10"/>
  <c r="AW25"/>
  <c r="AW20"/>
  <c r="AW15"/>
  <c r="AW10"/>
  <c r="AT25"/>
  <c r="AT20"/>
  <c r="AT15"/>
  <c r="AT10"/>
  <c r="AQ25"/>
  <c r="AQ20"/>
  <c r="AQ15"/>
  <c r="AQ10"/>
  <c r="F1" i="18"/>
  <c r="C29" i="4"/>
  <c r="C30" s="1"/>
  <c r="C31" s="1"/>
  <c r="C32" s="1"/>
  <c r="C33" s="1"/>
  <c r="C34" s="1"/>
  <c r="D28"/>
  <c r="E28" s="1"/>
  <c r="F28" s="1"/>
  <c r="G28" s="1"/>
  <c r="H28" s="1"/>
  <c r="I28" s="1"/>
  <c r="J28" s="1"/>
  <c r="K28" s="1"/>
  <c r="L28" s="1"/>
  <c r="M28" s="1"/>
  <c r="N28" s="1"/>
  <c r="O28" s="1"/>
  <c r="O39"/>
  <c r="O38"/>
  <c r="N38"/>
  <c r="O37"/>
  <c r="N37"/>
  <c r="M37"/>
  <c r="O36"/>
  <c r="N36"/>
  <c r="M36"/>
  <c r="L36"/>
  <c r="O35"/>
  <c r="N35"/>
  <c r="M35"/>
  <c r="L35"/>
  <c r="K35"/>
  <c r="O34"/>
  <c r="N34"/>
  <c r="M34"/>
  <c r="L34"/>
  <c r="K34"/>
  <c r="J34"/>
  <c r="N33"/>
  <c r="M33"/>
  <c r="L33"/>
  <c r="K33"/>
  <c r="J33"/>
  <c r="I33"/>
  <c r="M32"/>
  <c r="L32"/>
  <c r="K32"/>
  <c r="J32"/>
  <c r="I32"/>
  <c r="H32"/>
  <c r="O40"/>
  <c r="N39"/>
  <c r="M38"/>
  <c r="L37"/>
  <c r="K36"/>
  <c r="J35"/>
  <c r="I34"/>
  <c r="H33"/>
  <c r="G32"/>
  <c r="L31"/>
  <c r="K31"/>
  <c r="J31"/>
  <c r="I31"/>
  <c r="H31"/>
  <c r="G31"/>
  <c r="F31"/>
  <c r="K30"/>
  <c r="J30"/>
  <c r="I30"/>
  <c r="H30"/>
  <c r="G30"/>
  <c r="F30"/>
  <c r="E30"/>
  <c r="J29"/>
  <c r="I29"/>
  <c r="H29"/>
  <c r="G29"/>
  <c r="F29"/>
  <c r="E29"/>
  <c r="D29"/>
  <c r="L42" i="23"/>
  <c r="BE43"/>
  <c r="T5" i="11"/>
  <c r="D51" l="1"/>
  <c r="F51"/>
  <c r="H51"/>
  <c r="L51"/>
  <c r="H113" s="1"/>
  <c r="N51"/>
  <c r="J113" s="1"/>
  <c r="D74"/>
  <c r="E94" i="21" s="1"/>
  <c r="J12" i="11"/>
  <c r="D75"/>
  <c r="E95" i="21" s="1"/>
  <c r="D38" i="11"/>
  <c r="F38"/>
  <c r="F64"/>
  <c r="G64"/>
  <c r="H38"/>
  <c r="J64"/>
  <c r="L64"/>
  <c r="H114" s="1"/>
  <c r="N64"/>
  <c r="J114" s="1"/>
  <c r="O38"/>
  <c r="K112" s="1"/>
  <c r="O64"/>
  <c r="K114" s="1"/>
  <c r="C73"/>
  <c r="O25"/>
  <c r="K111" s="1"/>
  <c r="E73"/>
  <c r="F93" i="21" s="1"/>
  <c r="Q21" i="11"/>
  <c r="C86"/>
  <c r="D86" s="1"/>
  <c r="E86" s="1"/>
  <c r="F86" s="1"/>
  <c r="G86" s="1"/>
  <c r="H86" s="1"/>
  <c r="I86" s="1"/>
  <c r="J86" s="1"/>
  <c r="K86" s="1"/>
  <c r="L86" s="1"/>
  <c r="M86" s="1"/>
  <c r="N86" s="1"/>
  <c r="O86" s="1"/>
  <c r="L38"/>
  <c r="H112" s="1"/>
  <c r="BI12" i="23"/>
  <c r="BK12" s="1"/>
  <c r="Q62" i="11"/>
  <c r="Q36"/>
  <c r="AI26" i="23"/>
  <c r="AG25"/>
  <c r="AI25" s="1"/>
  <c r="X25"/>
  <c r="Z25" s="1"/>
  <c r="Z26"/>
  <c r="T26"/>
  <c r="R25"/>
  <c r="T25" s="1"/>
  <c r="N26"/>
  <c r="L25"/>
  <c r="N25" s="1"/>
  <c r="L98" i="21"/>
  <c r="J51" i="11"/>
  <c r="K38"/>
  <c r="G112" s="1"/>
  <c r="K64"/>
  <c r="G114" s="1"/>
  <c r="M38"/>
  <c r="I112" s="1"/>
  <c r="M64"/>
  <c r="I114" s="1"/>
  <c r="N12" i="27"/>
  <c r="BI28" i="23"/>
  <c r="BK28" s="1"/>
  <c r="E28"/>
  <c r="AL26"/>
  <c r="AJ25"/>
  <c r="AL25" s="1"/>
  <c r="H26"/>
  <c r="F25"/>
  <c r="H25" s="1"/>
  <c r="F75" i="11"/>
  <c r="G95" i="21" s="1"/>
  <c r="E75" i="11"/>
  <c r="F95" i="21" s="1"/>
  <c r="C75" i="11"/>
  <c r="Q49"/>
  <c r="AO26" i="23"/>
  <c r="AM25"/>
  <c r="AO25" s="1"/>
  <c r="AC26"/>
  <c r="AA25"/>
  <c r="AC25" s="1"/>
  <c r="W26"/>
  <c r="U25"/>
  <c r="W25" s="1"/>
  <c r="O25"/>
  <c r="Q25" s="1"/>
  <c r="Q26"/>
  <c r="K26"/>
  <c r="I25"/>
  <c r="K25" s="1"/>
  <c r="Q10" i="27"/>
  <c r="T10" s="1"/>
  <c r="R10"/>
  <c r="U10" s="1"/>
  <c r="X10"/>
  <c r="AK10" s="1"/>
  <c r="J98" i="21"/>
  <c r="D64" i="11"/>
  <c r="E38"/>
  <c r="E64"/>
  <c r="G38"/>
  <c r="H64"/>
  <c r="I38"/>
  <c r="I64"/>
  <c r="J38"/>
  <c r="K51"/>
  <c r="G113" s="1"/>
  <c r="N25"/>
  <c r="J111" s="1"/>
  <c r="BI29" i="23"/>
  <c r="BK29" s="1"/>
  <c r="E29"/>
  <c r="E27"/>
  <c r="BI27"/>
  <c r="BK27" s="1"/>
  <c r="AF26"/>
  <c r="AD25"/>
  <c r="AF25" s="1"/>
  <c r="C25"/>
  <c r="E25" s="1"/>
  <c r="BI26"/>
  <c r="E26"/>
  <c r="BI23"/>
  <c r="BK23" s="1"/>
  <c r="E23"/>
  <c r="T21"/>
  <c r="R20"/>
  <c r="T20" s="1"/>
  <c r="K21"/>
  <c r="I20"/>
  <c r="K20" s="1"/>
  <c r="K98" i="21"/>
  <c r="L25" i="11"/>
  <c r="H111" s="1"/>
  <c r="Q48"/>
  <c r="AO21" i="23"/>
  <c r="AM20"/>
  <c r="AO20" s="1"/>
  <c r="AF21"/>
  <c r="AD20"/>
  <c r="AF20" s="1"/>
  <c r="W21"/>
  <c r="U20"/>
  <c r="W20" s="1"/>
  <c r="N21"/>
  <c r="L20"/>
  <c r="N20" s="1"/>
  <c r="X9" i="27"/>
  <c r="AK9" s="1"/>
  <c r="Q9"/>
  <c r="T9" s="1"/>
  <c r="R9"/>
  <c r="U9" s="1"/>
  <c r="E24" i="23"/>
  <c r="BI24"/>
  <c r="BK24" s="1"/>
  <c r="BI22"/>
  <c r="BK22" s="1"/>
  <c r="E22"/>
  <c r="AI21"/>
  <c r="AG20"/>
  <c r="AI20" s="1"/>
  <c r="Z21"/>
  <c r="X20"/>
  <c r="Z20" s="1"/>
  <c r="Q21"/>
  <c r="O20"/>
  <c r="Q20" s="1"/>
  <c r="C20"/>
  <c r="E20" s="1"/>
  <c r="E21"/>
  <c r="BI21"/>
  <c r="I98" i="21"/>
  <c r="Q61" i="11"/>
  <c r="Q35"/>
  <c r="AL21" i="23"/>
  <c r="AJ20"/>
  <c r="AL20" s="1"/>
  <c r="AC21"/>
  <c r="AA20"/>
  <c r="AC20" s="1"/>
  <c r="H21"/>
  <c r="F20"/>
  <c r="H20" s="1"/>
  <c r="C99" i="11"/>
  <c r="D93" i="21"/>
  <c r="AL16" i="23"/>
  <c r="AJ15"/>
  <c r="AL15" s="1"/>
  <c r="Z16"/>
  <c r="X15"/>
  <c r="Z15" s="1"/>
  <c r="N16"/>
  <c r="L15"/>
  <c r="N15" s="1"/>
  <c r="X8" i="27"/>
  <c r="AK8" s="1"/>
  <c r="R8"/>
  <c r="U8" s="1"/>
  <c r="Q8"/>
  <c r="E18" i="23"/>
  <c r="BI18"/>
  <c r="BK18" s="1"/>
  <c r="AO16"/>
  <c r="AM15"/>
  <c r="AO15" s="1"/>
  <c r="AC16"/>
  <c r="AA15"/>
  <c r="AC15" s="1"/>
  <c r="Q16"/>
  <c r="O15"/>
  <c r="Q15" s="1"/>
  <c r="BI16"/>
  <c r="Q47" i="11"/>
  <c r="E25"/>
  <c r="E51"/>
  <c r="D113" s="1"/>
  <c r="F25"/>
  <c r="G51"/>
  <c r="E113" s="1"/>
  <c r="I51"/>
  <c r="F113" s="1"/>
  <c r="J25"/>
  <c r="N38"/>
  <c r="J112" s="1"/>
  <c r="E17" i="23"/>
  <c r="BI17"/>
  <c r="BK17" s="1"/>
  <c r="AF16"/>
  <c r="AD15"/>
  <c r="AF15" s="1"/>
  <c r="T16"/>
  <c r="R15"/>
  <c r="T15" s="1"/>
  <c r="F15"/>
  <c r="H15" s="1"/>
  <c r="H16"/>
  <c r="E19"/>
  <c r="BI19"/>
  <c r="BK19" s="1"/>
  <c r="M25" i="11"/>
  <c r="I111" s="1"/>
  <c r="M51"/>
  <c r="I113" s="1"/>
  <c r="O51"/>
  <c r="K113" s="1"/>
  <c r="C25"/>
  <c r="C124" s="1"/>
  <c r="Q34"/>
  <c r="AG15" i="23"/>
  <c r="AI15" s="1"/>
  <c r="AI16"/>
  <c r="W16"/>
  <c r="U15"/>
  <c r="W15" s="1"/>
  <c r="K16"/>
  <c r="I15"/>
  <c r="K15" s="1"/>
  <c r="Q60" i="11"/>
  <c r="AG7" i="27"/>
  <c r="AG12" s="1"/>
  <c r="L12"/>
  <c r="AE7"/>
  <c r="AE12" s="1"/>
  <c r="J12"/>
  <c r="AC7"/>
  <c r="AC12" s="1"/>
  <c r="H12"/>
  <c r="AA7"/>
  <c r="AA12" s="1"/>
  <c r="F12"/>
  <c r="Y7"/>
  <c r="Y12" s="1"/>
  <c r="D12"/>
  <c r="AJ10" i="23"/>
  <c r="AL11"/>
  <c r="AF11"/>
  <c r="AD10"/>
  <c r="Z11"/>
  <c r="X10"/>
  <c r="T11"/>
  <c r="R10"/>
  <c r="N11"/>
  <c r="L10"/>
  <c r="N10" s="1"/>
  <c r="H11"/>
  <c r="F10"/>
  <c r="AI7" i="27"/>
  <c r="AI12" s="1"/>
  <c r="O12"/>
  <c r="AH7"/>
  <c r="AH12" s="1"/>
  <c r="M12"/>
  <c r="AF7"/>
  <c r="AF12" s="1"/>
  <c r="K12"/>
  <c r="AD7"/>
  <c r="AD12" s="1"/>
  <c r="I12"/>
  <c r="AB7"/>
  <c r="AB12" s="1"/>
  <c r="G12"/>
  <c r="E12"/>
  <c r="Z7"/>
  <c r="Z12" s="1"/>
  <c r="X7"/>
  <c r="C12"/>
  <c r="R7"/>
  <c r="U7" s="1"/>
  <c r="Q7"/>
  <c r="E72" i="11"/>
  <c r="F92" i="21" s="1"/>
  <c r="AO11" i="23"/>
  <c r="AM10"/>
  <c r="AI11"/>
  <c r="AG10"/>
  <c r="AC11"/>
  <c r="AA10"/>
  <c r="W11"/>
  <c r="U10"/>
  <c r="Q11"/>
  <c r="O10"/>
  <c r="Q10" s="1"/>
  <c r="K11"/>
  <c r="I10"/>
  <c r="K10" s="1"/>
  <c r="BI11"/>
  <c r="E11"/>
  <c r="C10"/>
  <c r="Q22" i="11"/>
  <c r="J77"/>
  <c r="H25"/>
  <c r="I25"/>
  <c r="Q23"/>
  <c r="E74"/>
  <c r="F94" i="21" s="1"/>
  <c r="I77" i="11"/>
  <c r="D25"/>
  <c r="G25"/>
  <c r="C12"/>
  <c r="C85"/>
  <c r="C72"/>
  <c r="D92" i="21" s="1"/>
  <c r="K12" i="11"/>
  <c r="G72"/>
  <c r="K77"/>
  <c r="H77"/>
  <c r="C87"/>
  <c r="D87" s="1"/>
  <c r="E87" s="1"/>
  <c r="F87" s="1"/>
  <c r="G87" s="1"/>
  <c r="H87" s="1"/>
  <c r="I87" s="1"/>
  <c r="J87" s="1"/>
  <c r="K87" s="1"/>
  <c r="L87" s="1"/>
  <c r="M87" s="1"/>
  <c r="N87" s="1"/>
  <c r="O87" s="1"/>
  <c r="C74"/>
  <c r="D72"/>
  <c r="E92" i="21" s="1"/>
  <c r="F72" i="11"/>
  <c r="G92" i="21" s="1"/>
  <c r="D73" i="11"/>
  <c r="F73"/>
  <c r="G93" i="21" s="1"/>
  <c r="F74" i="11"/>
  <c r="G94" i="21" s="1"/>
  <c r="E88" i="11"/>
  <c r="F88" s="1"/>
  <c r="G88" s="1"/>
  <c r="H88" s="1"/>
  <c r="I88" s="1"/>
  <c r="J88" s="1"/>
  <c r="K88" s="1"/>
  <c r="L88" s="1"/>
  <c r="M88" s="1"/>
  <c r="N88" s="1"/>
  <c r="O88" s="1"/>
  <c r="C64"/>
  <c r="C127" s="1"/>
  <c r="D127" s="1"/>
  <c r="Q59"/>
  <c r="C51"/>
  <c r="C126" s="1"/>
  <c r="Q46"/>
  <c r="C38"/>
  <c r="C125" s="1"/>
  <c r="Q33"/>
  <c r="K25"/>
  <c r="Q20"/>
  <c r="Q10"/>
  <c r="Q9"/>
  <c r="O12"/>
  <c r="N12"/>
  <c r="M12"/>
  <c r="L12"/>
  <c r="I12"/>
  <c r="H12"/>
  <c r="G12"/>
  <c r="Q8"/>
  <c r="F12"/>
  <c r="E12"/>
  <c r="D12"/>
  <c r="Q7"/>
  <c r="M31" i="23"/>
  <c r="AQ31"/>
  <c r="AT31"/>
  <c r="AZ31"/>
  <c r="BC31"/>
  <c r="C40"/>
  <c r="I43"/>
  <c r="BE41"/>
  <c r="BE24" s="1"/>
  <c r="BG24" s="1"/>
  <c r="F43"/>
  <c r="AY41"/>
  <c r="AY24" s="1"/>
  <c r="BA24" s="1"/>
  <c r="AP20"/>
  <c r="AP39"/>
  <c r="AS39"/>
  <c r="AS14" s="1"/>
  <c r="AU14" s="1"/>
  <c r="J31"/>
  <c r="F40"/>
  <c r="BE42"/>
  <c r="BE29" s="1"/>
  <c r="BG29" s="1"/>
  <c r="AS43"/>
  <c r="AY40"/>
  <c r="AY19" s="1"/>
  <c r="BA19" s="1"/>
  <c r="BE40"/>
  <c r="BE19" s="1"/>
  <c r="BG19" s="1"/>
  <c r="F42"/>
  <c r="C41"/>
  <c r="AV41"/>
  <c r="AV24" s="1"/>
  <c r="AX24" s="1"/>
  <c r="C43"/>
  <c r="C35" i="4"/>
  <c r="AP40" i="23"/>
  <c r="AP19" s="1"/>
  <c r="AR19" s="1"/>
  <c r="AS41"/>
  <c r="AS24" s="1"/>
  <c r="AU24" s="1"/>
  <c r="AY42"/>
  <c r="AY29" s="1"/>
  <c r="BA29" s="1"/>
  <c r="AY43"/>
  <c r="E26" i="21"/>
  <c r="F26" s="1"/>
  <c r="G26" s="1"/>
  <c r="C7" i="23"/>
  <c r="BN7" s="1"/>
  <c r="L43"/>
  <c r="D31"/>
  <c r="AW31"/>
  <c r="P31"/>
  <c r="D111" i="11" l="1"/>
  <c r="F114"/>
  <c r="D114"/>
  <c r="D116" s="1"/>
  <c r="K116"/>
  <c r="H116"/>
  <c r="D112"/>
  <c r="D126"/>
  <c r="E126" s="1"/>
  <c r="F126" s="1"/>
  <c r="G126" s="1"/>
  <c r="H126" s="1"/>
  <c r="I126" s="1"/>
  <c r="J126" s="1"/>
  <c r="K126" s="1"/>
  <c r="L126" s="1"/>
  <c r="M126" s="1"/>
  <c r="N126" s="1"/>
  <c r="O126" s="1"/>
  <c r="D124"/>
  <c r="E124" s="1"/>
  <c r="D125"/>
  <c r="E125" s="1"/>
  <c r="F125" s="1"/>
  <c r="G125" s="1"/>
  <c r="H125" s="1"/>
  <c r="I125" s="1"/>
  <c r="J125" s="1"/>
  <c r="K125" s="1"/>
  <c r="L125" s="1"/>
  <c r="M125" s="1"/>
  <c r="N125" s="1"/>
  <c r="O125" s="1"/>
  <c r="E127"/>
  <c r="F127" s="1"/>
  <c r="G127" s="1"/>
  <c r="H127" s="1"/>
  <c r="I127" s="1"/>
  <c r="J127" s="1"/>
  <c r="K127" s="1"/>
  <c r="L127" s="1"/>
  <c r="M127" s="1"/>
  <c r="N127" s="1"/>
  <c r="O127" s="1"/>
  <c r="E111"/>
  <c r="E112"/>
  <c r="E114"/>
  <c r="J116"/>
  <c r="BI25" i="23"/>
  <c r="BK26"/>
  <c r="BK25" s="1"/>
  <c r="F112" i="11"/>
  <c r="C101"/>
  <c r="D101" s="1"/>
  <c r="E101" s="1"/>
  <c r="F101" s="1"/>
  <c r="G101" s="1"/>
  <c r="H101" s="1"/>
  <c r="I101" s="1"/>
  <c r="J101" s="1"/>
  <c r="K101" s="1"/>
  <c r="D95" i="21"/>
  <c r="M95" s="1"/>
  <c r="C100" i="11"/>
  <c r="D100" s="1"/>
  <c r="E100" s="1"/>
  <c r="F100" s="1"/>
  <c r="G100" s="1"/>
  <c r="H100" s="1"/>
  <c r="I100" s="1"/>
  <c r="J100" s="1"/>
  <c r="K100" s="1"/>
  <c r="D94" i="21"/>
  <c r="M94" s="1"/>
  <c r="BK21" i="23"/>
  <c r="BK20" s="1"/>
  <c r="BI20"/>
  <c r="F111" i="11"/>
  <c r="F98" i="21"/>
  <c r="I116" i="11"/>
  <c r="D99"/>
  <c r="E99" s="1"/>
  <c r="F99" s="1"/>
  <c r="G99" s="1"/>
  <c r="H99" s="1"/>
  <c r="I99" s="1"/>
  <c r="J99" s="1"/>
  <c r="K99" s="1"/>
  <c r="E93" i="21"/>
  <c r="E98" s="1"/>
  <c r="C111" i="11"/>
  <c r="C137" s="1"/>
  <c r="D137" s="1"/>
  <c r="G98" i="21"/>
  <c r="BI15" i="23"/>
  <c r="BK16"/>
  <c r="BK15" s="1"/>
  <c r="G77" i="11"/>
  <c r="H92" i="21"/>
  <c r="H98" s="1"/>
  <c r="AC10" i="23"/>
  <c r="AC31" s="1"/>
  <c r="AA31"/>
  <c r="AO10"/>
  <c r="AO31" s="1"/>
  <c r="AM31"/>
  <c r="AK7" i="27"/>
  <c r="AK12" s="1"/>
  <c r="X12"/>
  <c r="Z10" i="23"/>
  <c r="Z31" s="1"/>
  <c r="X31"/>
  <c r="BI10"/>
  <c r="BK11"/>
  <c r="BK10" s="1"/>
  <c r="S7" i="27"/>
  <c r="Q12"/>
  <c r="AL10" i="23"/>
  <c r="AL31" s="1"/>
  <c r="AJ31"/>
  <c r="E77" i="11"/>
  <c r="F29" i="21" s="1"/>
  <c r="W10" i="23"/>
  <c r="W31" s="1"/>
  <c r="U31"/>
  <c r="AI10"/>
  <c r="AI31" s="1"/>
  <c r="AG31"/>
  <c r="R12" i="27"/>
  <c r="F31" i="23"/>
  <c r="H31" s="1"/>
  <c r="H10"/>
  <c r="T10"/>
  <c r="T31" s="1"/>
  <c r="R31"/>
  <c r="AF10"/>
  <c r="AF31" s="1"/>
  <c r="AD31"/>
  <c r="C129" i="11"/>
  <c r="Q25"/>
  <c r="G111"/>
  <c r="G116" s="1"/>
  <c r="Q51"/>
  <c r="C113"/>
  <c r="Q38"/>
  <c r="C112"/>
  <c r="Q64"/>
  <c r="C114"/>
  <c r="C98"/>
  <c r="C77"/>
  <c r="D29" i="21" s="1"/>
  <c r="D31" s="1"/>
  <c r="F77" i="11"/>
  <c r="G29" i="21" s="1"/>
  <c r="D85" i="11"/>
  <c r="C90"/>
  <c r="D77"/>
  <c r="E29" i="21" s="1"/>
  <c r="C36" i="4"/>
  <c r="X7" i="11"/>
  <c r="AY10" i="23"/>
  <c r="BE39"/>
  <c r="BE14" s="1"/>
  <c r="BG14" s="1"/>
  <c r="AE7" i="11"/>
  <c r="AP41" i="23"/>
  <c r="AP24" s="1"/>
  <c r="AR24" s="1"/>
  <c r="O41"/>
  <c r="AY25"/>
  <c r="Z9" i="11"/>
  <c r="AV10" i="23"/>
  <c r="BV10" s="1"/>
  <c r="AP43"/>
  <c r="BK43" s="1"/>
  <c r="BB41"/>
  <c r="BB24" s="1"/>
  <c r="BD24" s="1"/>
  <c r="I40"/>
  <c r="AV43"/>
  <c r="AV15"/>
  <c r="BB43"/>
  <c r="O43"/>
  <c r="BJ43" s="1"/>
  <c r="AS10"/>
  <c r="AU10" s="1"/>
  <c r="F39"/>
  <c r="BB39"/>
  <c r="BB14" s="1"/>
  <c r="BD14" s="1"/>
  <c r="BB10"/>
  <c r="AP10"/>
  <c r="AR10" s="1"/>
  <c r="AV39"/>
  <c r="AV14" s="1"/>
  <c r="AX14" s="1"/>
  <c r="BR10"/>
  <c r="O39"/>
  <c r="I39"/>
  <c r="I41"/>
  <c r="AS40"/>
  <c r="F41"/>
  <c r="O40"/>
  <c r="L39"/>
  <c r="AP15"/>
  <c r="C42"/>
  <c r="F7"/>
  <c r="BO7" s="1"/>
  <c r="BB42"/>
  <c r="BB29" s="1"/>
  <c r="BD29" s="1"/>
  <c r="O42"/>
  <c r="BE25"/>
  <c r="AY20"/>
  <c r="BE15"/>
  <c r="I42"/>
  <c r="AV40"/>
  <c r="AV19" s="1"/>
  <c r="AX19" s="1"/>
  <c r="AS20"/>
  <c r="AR20"/>
  <c r="BT20"/>
  <c r="AV42"/>
  <c r="AV29" s="1"/>
  <c r="AX29" s="1"/>
  <c r="AS42"/>
  <c r="AS29" s="1"/>
  <c r="AU29" s="1"/>
  <c r="AY15"/>
  <c r="AP25"/>
  <c r="AV20"/>
  <c r="L41"/>
  <c r="BB40"/>
  <c r="BB19" s="1"/>
  <c r="BD19" s="1"/>
  <c r="AY39"/>
  <c r="C39"/>
  <c r="AP42"/>
  <c r="AP29" s="1"/>
  <c r="AR29" s="1"/>
  <c r="BI43"/>
  <c r="L40"/>
  <c r="AP14"/>
  <c r="AR14" s="1"/>
  <c r="E116" i="11" l="1"/>
  <c r="M92" i="21"/>
  <c r="D129" i="11"/>
  <c r="D98" i="21"/>
  <c r="BK31" i="23"/>
  <c r="S12" i="27"/>
  <c r="T8"/>
  <c r="M93" i="21"/>
  <c r="U12" i="27"/>
  <c r="T7"/>
  <c r="F116" i="11"/>
  <c r="Q112"/>
  <c r="C138"/>
  <c r="F124"/>
  <c r="E129"/>
  <c r="Q114"/>
  <c r="C140"/>
  <c r="D140" s="1"/>
  <c r="E140" s="1"/>
  <c r="F140" s="1"/>
  <c r="G140" s="1"/>
  <c r="H140" s="1"/>
  <c r="I140" s="1"/>
  <c r="J140" s="1"/>
  <c r="K140" s="1"/>
  <c r="Q111"/>
  <c r="H29" i="21"/>
  <c r="Q113" i="11"/>
  <c r="C139"/>
  <c r="D139" s="1"/>
  <c r="E139" s="1"/>
  <c r="F139" s="1"/>
  <c r="G139" s="1"/>
  <c r="H139" s="1"/>
  <c r="I139" s="1"/>
  <c r="J139" s="1"/>
  <c r="K139" s="1"/>
  <c r="E137"/>
  <c r="C116"/>
  <c r="E85"/>
  <c r="D90"/>
  <c r="D98"/>
  <c r="C103"/>
  <c r="D96" i="21" s="1"/>
  <c r="C37" i="4"/>
  <c r="BE45" i="23"/>
  <c r="AX10"/>
  <c r="BE10"/>
  <c r="BY10" s="1"/>
  <c r="BI41"/>
  <c r="BA25"/>
  <c r="BW25"/>
  <c r="AY26"/>
  <c r="BA26" s="1"/>
  <c r="AP45"/>
  <c r="AP21"/>
  <c r="AR21" s="1"/>
  <c r="X9" i="11"/>
  <c r="BE20" i="23"/>
  <c r="AC10" i="11"/>
  <c r="F45" i="23"/>
  <c r="BR20"/>
  <c r="BB20"/>
  <c r="AS11"/>
  <c r="AU11" s="1"/>
  <c r="BU10"/>
  <c r="BT10"/>
  <c r="BB45"/>
  <c r="AD7" i="11"/>
  <c r="BP10" i="23"/>
  <c r="I45"/>
  <c r="BO10"/>
  <c r="BJ39"/>
  <c r="AP11"/>
  <c r="AR11" s="1"/>
  <c r="AV11"/>
  <c r="AX11" s="1"/>
  <c r="C45"/>
  <c r="BI39"/>
  <c r="BV20"/>
  <c r="AV21"/>
  <c r="AX21" s="1"/>
  <c r="AX20"/>
  <c r="W10" i="11"/>
  <c r="BN20" i="23"/>
  <c r="AS15"/>
  <c r="BJ40"/>
  <c r="AE8" i="11"/>
  <c r="BN10" i="23"/>
  <c r="E10"/>
  <c r="U10" i="11"/>
  <c r="BI42" i="23"/>
  <c r="X10" i="11"/>
  <c r="AR15" i="23"/>
  <c r="BT15"/>
  <c r="AP16"/>
  <c r="AR16" s="1"/>
  <c r="BK42"/>
  <c r="AV25"/>
  <c r="AV31" s="1"/>
  <c r="U7" i="11"/>
  <c r="V7"/>
  <c r="T9"/>
  <c r="BK40" i="23"/>
  <c r="T8" i="11"/>
  <c r="BO25" i="23"/>
  <c r="Z8" i="11"/>
  <c r="BP15" i="23"/>
  <c r="BB15"/>
  <c r="AB8" i="11"/>
  <c r="Z10"/>
  <c r="AC8"/>
  <c r="U8"/>
  <c r="BU20" i="23"/>
  <c r="AS21"/>
  <c r="AU21" s="1"/>
  <c r="AU20"/>
  <c r="Y8" i="11"/>
  <c r="BW10" i="23"/>
  <c r="AY31"/>
  <c r="BA10"/>
  <c r="BS20"/>
  <c r="BI40"/>
  <c r="AY21"/>
  <c r="BA21" s="1"/>
  <c r="BW20"/>
  <c r="BA20"/>
  <c r="BE26"/>
  <c r="BG26" s="1"/>
  <c r="BY25"/>
  <c r="BG25"/>
  <c r="BX10"/>
  <c r="BB11"/>
  <c r="BD11" s="1"/>
  <c r="BD10"/>
  <c r="I7"/>
  <c r="BP7" s="1"/>
  <c r="Y10" i="11"/>
  <c r="AV45" i="23"/>
  <c r="BJ42"/>
  <c r="L45"/>
  <c r="O45"/>
  <c r="V8" i="11"/>
  <c r="BK41" i="23"/>
  <c r="BJ41"/>
  <c r="AS19"/>
  <c r="AU19" s="1"/>
  <c r="AS45"/>
  <c r="AY14"/>
  <c r="BA14" s="1"/>
  <c r="AY45"/>
  <c r="BV15"/>
  <c r="AV16"/>
  <c r="AX16" s="1"/>
  <c r="AX15"/>
  <c r="AS25"/>
  <c r="AB9" i="11"/>
  <c r="AR25" i="23"/>
  <c r="AP26"/>
  <c r="AR26" s="1"/>
  <c r="BT25"/>
  <c r="AY16"/>
  <c r="BA16" s="1"/>
  <c r="BW15"/>
  <c r="BA15"/>
  <c r="BO15"/>
  <c r="BK39"/>
  <c r="BQ25"/>
  <c r="AA9" i="11"/>
  <c r="BS15" i="23"/>
  <c r="AC7" i="11"/>
  <c r="Y9"/>
  <c r="AP31" i="23"/>
  <c r="BG15"/>
  <c r="BY15"/>
  <c r="BE16"/>
  <c r="BG16" s="1"/>
  <c r="AC9" i="11"/>
  <c r="AE10"/>
  <c r="BB25" i="23"/>
  <c r="U5" i="11"/>
  <c r="BS25" i="23"/>
  <c r="BR25"/>
  <c r="Q116" i="11" l="1"/>
  <c r="M98" i="21"/>
  <c r="T12" i="27"/>
  <c r="F137" i="11"/>
  <c r="G124"/>
  <c r="F129"/>
  <c r="D138"/>
  <c r="C142"/>
  <c r="F85"/>
  <c r="E90"/>
  <c r="E98"/>
  <c r="D103"/>
  <c r="E96" i="21" s="1"/>
  <c r="C38" i="4"/>
  <c r="AC12" i="11"/>
  <c r="AR31" i="23"/>
  <c r="T7" i="11"/>
  <c r="BE11" i="23"/>
  <c r="BG11" s="1"/>
  <c r="BE31"/>
  <c r="BG10"/>
  <c r="BT31"/>
  <c r="BK45"/>
  <c r="AB7" i="11"/>
  <c r="BX20" i="23"/>
  <c r="BB21"/>
  <c r="BD21" s="1"/>
  <c r="BD20"/>
  <c r="AD9" i="11"/>
  <c r="BE21" i="23"/>
  <c r="BG21" s="1"/>
  <c r="BG20"/>
  <c r="BY20"/>
  <c r="BY31"/>
  <c r="AE9" i="11"/>
  <c r="AE12" s="1"/>
  <c r="AA7"/>
  <c r="I31" i="23"/>
  <c r="Z7" i="11"/>
  <c r="Z12" s="1"/>
  <c r="BS10" i="23"/>
  <c r="BS31" s="1"/>
  <c r="BJ45"/>
  <c r="Y7" i="11"/>
  <c r="Y12" s="1"/>
  <c r="BO20" i="23"/>
  <c r="BO31" s="1"/>
  <c r="AU25"/>
  <c r="AS26"/>
  <c r="AU26" s="1"/>
  <c r="BU25"/>
  <c r="V5" i="11"/>
  <c r="T10"/>
  <c r="AB10"/>
  <c r="AA8"/>
  <c r="V10"/>
  <c r="BI45" i="23"/>
  <c r="AD10" i="11"/>
  <c r="BQ20" i="23"/>
  <c r="CA20" s="1"/>
  <c r="W8" i="11"/>
  <c r="L7" i="23"/>
  <c r="BQ7" s="1"/>
  <c r="BP25"/>
  <c r="AD8" i="11"/>
  <c r="BP20" i="23"/>
  <c r="BP31" s="1"/>
  <c r="BW31"/>
  <c r="X8" i="11"/>
  <c r="X12" s="1"/>
  <c r="W7"/>
  <c r="W9"/>
  <c r="BA31" i="23"/>
  <c r="BB16"/>
  <c r="BD16" s="1"/>
  <c r="BD15"/>
  <c r="BX15"/>
  <c r="BX31" s="1"/>
  <c r="BN25"/>
  <c r="U9" i="11"/>
  <c r="U12" s="1"/>
  <c r="BD25" i="23"/>
  <c r="BB26"/>
  <c r="BD26" s="1"/>
  <c r="BX25"/>
  <c r="AA10" i="11"/>
  <c r="BQ15" i="23"/>
  <c r="BB31"/>
  <c r="AY11"/>
  <c r="BA11" s="1"/>
  <c r="BR15"/>
  <c r="BR31" s="1"/>
  <c r="Q31"/>
  <c r="O31"/>
  <c r="L31"/>
  <c r="BQ10"/>
  <c r="AV26"/>
  <c r="AX26" s="1"/>
  <c r="AX25"/>
  <c r="AX31" s="1"/>
  <c r="BV25"/>
  <c r="BV31" s="1"/>
  <c r="V9" i="11"/>
  <c r="AS16" i="23"/>
  <c r="AU16" s="1"/>
  <c r="AS31"/>
  <c r="BU15"/>
  <c r="AU15"/>
  <c r="H124" i="11" l="1"/>
  <c r="G129"/>
  <c r="E138"/>
  <c r="D142"/>
  <c r="G137"/>
  <c r="F98"/>
  <c r="E103"/>
  <c r="F96" i="21" s="1"/>
  <c r="G85" i="11"/>
  <c r="F90"/>
  <c r="C39" i="4"/>
  <c r="AD12" i="11"/>
  <c r="V12"/>
  <c r="BG31" i="23"/>
  <c r="BD31"/>
  <c r="AB12" i="11"/>
  <c r="K31" i="23"/>
  <c r="CA25"/>
  <c r="BQ31"/>
  <c r="W12" i="11"/>
  <c r="BN31" i="23"/>
  <c r="BU31"/>
  <c r="AA12" i="11"/>
  <c r="AG9"/>
  <c r="AG7"/>
  <c r="CA10" i="23"/>
  <c r="CA31" s="1"/>
  <c r="O7"/>
  <c r="BR7" s="1"/>
  <c r="AG8" i="11"/>
  <c r="W5"/>
  <c r="Q12"/>
  <c r="AG10"/>
  <c r="AU31" i="23"/>
  <c r="BI31"/>
  <c r="N31"/>
  <c r="T12" i="11"/>
  <c r="F138" l="1"/>
  <c r="E142"/>
  <c r="H137"/>
  <c r="I124"/>
  <c r="H129"/>
  <c r="G90"/>
  <c r="H85"/>
  <c r="G98"/>
  <c r="F103"/>
  <c r="G96" i="21" s="1"/>
  <c r="C40" i="4"/>
  <c r="AG12" i="11"/>
  <c r="BS7" i="23"/>
  <c r="X5" i="11"/>
  <c r="I137" l="1"/>
  <c r="J124"/>
  <c r="I129"/>
  <c r="G138"/>
  <c r="F142"/>
  <c r="H98"/>
  <c r="G103"/>
  <c r="H96" i="21" s="1"/>
  <c r="I85" i="11"/>
  <c r="H90"/>
  <c r="AP7" i="23"/>
  <c r="BT7" s="1"/>
  <c r="Y5" i="11"/>
  <c r="K124" l="1"/>
  <c r="J129"/>
  <c r="H138"/>
  <c r="G142"/>
  <c r="J137"/>
  <c r="I98"/>
  <c r="H103"/>
  <c r="I96" i="21" s="1"/>
  <c r="J85" i="11"/>
  <c r="I90"/>
  <c r="Z5"/>
  <c r="AS7" i="23"/>
  <c r="BU7" s="1"/>
  <c r="I138" i="11" l="1"/>
  <c r="H142"/>
  <c r="K137"/>
  <c r="L124"/>
  <c r="K129"/>
  <c r="K85"/>
  <c r="J90"/>
  <c r="I103"/>
  <c r="J96" i="21" s="1"/>
  <c r="J98" i="11"/>
  <c r="AV7" i="23"/>
  <c r="BV7" s="1"/>
  <c r="AA5" i="11"/>
  <c r="M124" l="1"/>
  <c r="L129"/>
  <c r="J138"/>
  <c r="I142"/>
  <c r="K98"/>
  <c r="K103" s="1"/>
  <c r="L96" i="21" s="1"/>
  <c r="J103" i="11"/>
  <c r="K96" i="21" s="1"/>
  <c r="L85" i="11"/>
  <c r="K90"/>
  <c r="AY7" i="23"/>
  <c r="BW7" s="1"/>
  <c r="AB5" i="11"/>
  <c r="K138" l="1"/>
  <c r="K142" s="1"/>
  <c r="J142"/>
  <c r="N124"/>
  <c r="M129"/>
  <c r="L90"/>
  <c r="M85"/>
  <c r="BB7" i="23"/>
  <c r="BX7" s="1"/>
  <c r="AC5" i="11"/>
  <c r="O124" l="1"/>
  <c r="O129" s="1"/>
  <c r="N129"/>
  <c r="N85"/>
  <c r="M90"/>
  <c r="G31" i="21"/>
  <c r="F31"/>
  <c r="E31"/>
  <c r="BE7" i="23"/>
  <c r="BY7" s="1"/>
  <c r="AD5" i="11"/>
  <c r="O85" l="1"/>
  <c r="O90" s="1"/>
  <c r="N90"/>
  <c r="D33" i="21"/>
  <c r="E33" s="1"/>
  <c r="F33" s="1"/>
  <c r="G33" s="1"/>
  <c r="AE5" i="11"/>
  <c r="Q72" l="1"/>
  <c r="Q74"/>
  <c r="Q77"/>
  <c r="Q73"/>
  <c r="Q75"/>
  <c r="E16" i="23"/>
  <c r="C15"/>
  <c r="BN15" s="1"/>
  <c r="CA15" s="1"/>
  <c r="C31" l="1"/>
  <c r="E31" s="1"/>
  <c r="E15"/>
</calcChain>
</file>

<file path=xl/sharedStrings.xml><?xml version="1.0" encoding="utf-8"?>
<sst xmlns="http://schemas.openxmlformats.org/spreadsheetml/2006/main" count="866" uniqueCount="194">
  <si>
    <t>Esiselvitys</t>
  </si>
  <si>
    <t>Yhteensä</t>
  </si>
  <si>
    <t>Kaikki vaiheet yhteensä</t>
  </si>
  <si>
    <t>Määrittely, suunnittelu</t>
  </si>
  <si>
    <t>Toteutus</t>
  </si>
  <si>
    <t>Käyttöönotto</t>
  </si>
  <si>
    <t>Ylläpito</t>
  </si>
  <si>
    <t>Yhteensä:</t>
  </si>
  <si>
    <t>Kaikki kustannukset: sekä ostot että hallinnon oma työ, sisältää kustannuksia, joita ei korvata SADe-ohjelmasta</t>
  </si>
  <si>
    <t>Korkokustannukset huomioitu</t>
  </si>
  <si>
    <t>Aputaulukko, älä muuta</t>
  </si>
  <si>
    <t>Oma työ</t>
  </si>
  <si>
    <t>Oman työn kustannukset</t>
  </si>
  <si>
    <t>Kustannusarvio</t>
  </si>
  <si>
    <t>Ennuste</t>
  </si>
  <si>
    <t>Toteuma</t>
  </si>
  <si>
    <t>Erotus</t>
  </si>
  <si>
    <t>V1 2014</t>
  </si>
  <si>
    <t>V2 2014</t>
  </si>
  <si>
    <t>V1 2015</t>
  </si>
  <si>
    <t>V2 2015</t>
  </si>
  <si>
    <t>V1 2016</t>
  </si>
  <si>
    <t>V2 2016</t>
  </si>
  <si>
    <t>V1 2017</t>
  </si>
  <si>
    <t>V2 2017</t>
  </si>
  <si>
    <t>Muut yht.</t>
  </si>
  <si>
    <t>Välilliset yht.</t>
  </si>
  <si>
    <t>Hyöty 5</t>
  </si>
  <si>
    <t>2014-2022</t>
  </si>
  <si>
    <t>Taloudelliset hyödyt</t>
  </si>
  <si>
    <t>Ei-taloudelliset hyödyt</t>
  </si>
  <si>
    <t>KaPa-hankkeiden kustannus- ja hyötylaskentamalli rakentuu seuraavista välilehdistä:</t>
  </si>
  <si>
    <t>Laskentaparametrit</t>
  </si>
  <si>
    <t>Yhteenvetoraportti</t>
  </si>
  <si>
    <t>Hyödyt kaikki</t>
  </si>
  <si>
    <t>Hyötygraafi</t>
  </si>
  <si>
    <t>Toteuma vs. ennuste</t>
  </si>
  <si>
    <t>Kustannukset kaikki</t>
  </si>
  <si>
    <t>Kustannusgraafit</t>
  </si>
  <si>
    <t>KaPa-rahoitus</t>
  </si>
  <si>
    <t>Parametrivälilehti jolle täytetään KaPa-hankeen perustiedot.</t>
  </si>
  <si>
    <t>Puoliautomaattisesti muodostuva yhteenvetoraportti.</t>
  </si>
  <si>
    <t>Välilehti johon täytetään arvio KaPa-hankkeen taloudellisista hyödyistä.</t>
  </si>
  <si>
    <t>Välilehti johon täytetään arvio KaPa-hankkeen ei-taloudellisista hyödyistä.</t>
  </si>
  <si>
    <t>Automaattisesti muodostuva kokoelma aputaulukoita, jossa arvioidut taloudelliset hyödyt esitetään eri tavoin.</t>
  </si>
  <si>
    <t>Automaattisesti muodostuva kokoelma graafeja, jotka kuvaavat arvioituja hyötyjä visuaalisesti eri tavoin.</t>
  </si>
  <si>
    <t>Välilehti johon täytetään arvio KaPa-hankkeen kustannuksista.</t>
  </si>
  <si>
    <t>Välilehti johon täytetään toteutuneet kustannukset ja jonka avulla seurataan toteumia suhteessa ennusteeseen.</t>
  </si>
  <si>
    <t>Automaattisesti muodostuva kokoelma aputaulukoita, jossa arvioidut kustannukset esitetään eri tavoin.</t>
  </si>
  <si>
    <t>Automaattisesti muodostuva kokoelma graafeja, jotka kuvaavat arvioituja kustannuksia visuaalisesti eri tavoin.</t>
  </si>
  <si>
    <t>Automaattisesti muodostuva aputaulukko, jonka avulla seurataan KaPa-hankkeelle myönnettyä rahoitusta.</t>
  </si>
  <si>
    <t>Ohjeita täyttäjälle</t>
  </si>
  <si>
    <t>Klikkaamalla välilehden nimeä pääset ko. välilehdelle</t>
  </si>
  <si>
    <t>Täytä keltaisella maalatut välilehdet yllä esitetyssä järjesteyksessä</t>
  </si>
  <si>
    <t>Vain keltaisella yllä maalatut välilehdet (1-6) vaativat täyttämistä</t>
  </si>
  <si>
    <t>←</t>
  </si>
  <si>
    <t xml:space="preserve">Allmänna parametrar </t>
  </si>
  <si>
    <t xml:space="preserve">Projektets namn: </t>
  </si>
  <si>
    <t>&lt;KAPA-projekt X&gt;</t>
  </si>
  <si>
    <t xml:space="preserve">Kalkylparametrar </t>
  </si>
  <si>
    <t>Kalkylen upprättad av</t>
  </si>
  <si>
    <t>Kalkyldatum:</t>
  </si>
  <si>
    <t>Kalkylversion:</t>
  </si>
  <si>
    <t>Kostnadskalkylens parametrar</t>
  </si>
  <si>
    <t>Finansiering beviljad för planeringen av utnyttjandet av den nationella servicestreukturen</t>
  </si>
  <si>
    <t>av utvecklingskostnaderna</t>
  </si>
  <si>
    <t>Parametrar för nyttoutvärderingen</t>
  </si>
  <si>
    <t>Administrativ handläggare, arbetskostnad</t>
  </si>
  <si>
    <t>Administrativ chef, kostnad</t>
  </si>
  <si>
    <t>Utvecklingskostnader</t>
  </si>
  <si>
    <t>&lt;Skede/Kostnadsobjekt&gt;</t>
  </si>
  <si>
    <t>Ibruktagningskostnader</t>
  </si>
  <si>
    <t xml:space="preserve">Underhållskostnader </t>
  </si>
  <si>
    <r>
      <t xml:space="preserve">Projektets kostnadskalkyl </t>
    </r>
    <r>
      <rPr>
        <b/>
        <i/>
        <sz val="10"/>
        <color theme="1"/>
        <rFont val="Arial"/>
        <family val="2"/>
      </rPr>
      <t/>
    </r>
  </si>
  <si>
    <t>Övriga kostnader</t>
  </si>
  <si>
    <t>Inköp</t>
  </si>
  <si>
    <t>Eget arbete</t>
  </si>
  <si>
    <t>Övriga</t>
  </si>
  <si>
    <t>Indirekta</t>
  </si>
  <si>
    <t>Inköp totalt</t>
  </si>
  <si>
    <t>Eget arbete totalt</t>
  </si>
  <si>
    <t>Eget arbete tot.</t>
  </si>
  <si>
    <t>Övriga totalt</t>
  </si>
  <si>
    <t>Indirekta tot.</t>
  </si>
  <si>
    <t>Totalt</t>
  </si>
  <si>
    <t xml:space="preserve">Eventuella nya intäkter </t>
  </si>
  <si>
    <t xml:space="preserve">Bortfall av ICT- och andra kostnader (utveckling och underhåll av nuvarande system, eventuella överlappningar el.dyl.)  </t>
  </si>
  <si>
    <t>Nytta 1</t>
  </si>
  <si>
    <t>Ekonomisk nytta</t>
  </si>
  <si>
    <t>Direkt ekonomisk nytta*</t>
  </si>
  <si>
    <t>Indirekt ekonomisk nytta**</t>
  </si>
  <si>
    <t xml:space="preserve">Ekonomisk nytta totalt </t>
  </si>
  <si>
    <t>Nytta 2</t>
  </si>
  <si>
    <t>Ekonomisk nytta totalt</t>
  </si>
  <si>
    <t>Nytta 3</t>
  </si>
  <si>
    <t>Nytta 4</t>
  </si>
  <si>
    <t xml:space="preserve">Särskilda åtgärder som behövs för realisering av nyttan </t>
  </si>
  <si>
    <t xml:space="preserve">Ekonomisk nytta </t>
  </si>
  <si>
    <t>Nytta 6</t>
  </si>
  <si>
    <t>Nytta 7</t>
  </si>
  <si>
    <t>Nytta 8</t>
  </si>
  <si>
    <t>Nytta 9</t>
  </si>
  <si>
    <t>Nytta 10</t>
  </si>
  <si>
    <t>Processens effektivitet och kvalitet från kundens synvinkel (genomloppstid, felfrihet, kunderfarenhet)</t>
  </si>
  <si>
    <t>Särskilda åtgärder som behövs för realisering av nyttan</t>
  </si>
  <si>
    <r>
      <t xml:space="preserve">Närmare beskrivning av nyttan
</t>
    </r>
    <r>
      <rPr>
        <sz val="10"/>
        <color indexed="8"/>
        <rFont val="Arial"/>
        <family val="2"/>
      </rPr>
      <t>- hur den uppkommer
- nyttotagare</t>
    </r>
  </si>
  <si>
    <t>När börjar nyttan realiseras</t>
  </si>
  <si>
    <t>Nytta 5</t>
  </si>
  <si>
    <t xml:space="preserve">Skillnaden mellan prognos och utfall </t>
  </si>
  <si>
    <t xml:space="preserve">Alla kostnader: både inköp och förvaltningens eget arbete </t>
  </si>
  <si>
    <t>Alla skeden, totalt</t>
  </si>
  <si>
    <t>Prognos</t>
  </si>
  <si>
    <t>Utfall</t>
  </si>
  <si>
    <t>Underhållskostnader</t>
  </si>
  <si>
    <t>Totalt:</t>
  </si>
  <si>
    <t>Skillnad</t>
  </si>
  <si>
    <t>Sammanfattning av kostnads-nyttoanalysen för &lt;KAPA-projekt X&gt; inom KAPA-projektet</t>
  </si>
  <si>
    <t>Ekonomiska nyttor</t>
  </si>
  <si>
    <t>Kostnader</t>
  </si>
  <si>
    <t>Lönsamhet på årsnivå</t>
  </si>
  <si>
    <t>Kumulativ lönsamhet</t>
  </si>
  <si>
    <t>Kostnadskalkyl</t>
  </si>
  <si>
    <t>Samtliga skeden</t>
  </si>
  <si>
    <t>Kumulativa</t>
  </si>
  <si>
    <t>Nyttoutvärdering</t>
  </si>
  <si>
    <t>Livscykelrelaterade nyttor</t>
  </si>
  <si>
    <t>Icke-ekonomiska nyttor</t>
  </si>
  <si>
    <t>Kostnadsutfall vs. -prognos</t>
  </si>
  <si>
    <t>Riskanalys</t>
  </si>
  <si>
    <t>Risk</t>
  </si>
  <si>
    <t>Effekt</t>
  </si>
  <si>
    <t>Id.</t>
  </si>
  <si>
    <t>Tot.risk</t>
  </si>
  <si>
    <t>Förebyggande</t>
  </si>
  <si>
    <t>&lt;risk&gt;</t>
  </si>
  <si>
    <t>&lt;effekt&gt;</t>
  </si>
  <si>
    <t>&lt;hur förebygga&gt;</t>
  </si>
  <si>
    <t>Alla kostnader fördelade</t>
  </si>
  <si>
    <t>Alla kostnader totalt</t>
  </si>
  <si>
    <t>Inköp fördelade</t>
  </si>
  <si>
    <t>Alla inköp totalt</t>
  </si>
  <si>
    <t>Eget arbete fördelat</t>
  </si>
  <si>
    <t>Övriga fördelade</t>
  </si>
  <si>
    <t>Övriga kostnader totalt</t>
  </si>
  <si>
    <t>Indirekta fördelade</t>
  </si>
  <si>
    <t>Indirekta kostnader totalt</t>
  </si>
  <si>
    <t>Alla kumulativa kostnader fördelade halvårsvis</t>
  </si>
  <si>
    <t>Alla kostnader fördelade årsvis</t>
  </si>
  <si>
    <t>Alla kumulativa kostnader fördelade årsvis</t>
  </si>
  <si>
    <t>Alla kostnader enligt kostnadsslag årsvis</t>
  </si>
  <si>
    <t>Alla kumulativa kostnader enligt kostnadsslag årsvis</t>
  </si>
  <si>
    <t>Alla kostnader sammanlagt</t>
  </si>
  <si>
    <t>Ledningens kostnads-nyttoanalys i sammandrag</t>
  </si>
  <si>
    <t>Kostnadsgrafer</t>
  </si>
  <si>
    <t>Kostnader under KAPA-projektet (2014-2017)</t>
  </si>
  <si>
    <t>Kostnader under den 9-åriga livscykeln (2014-2022)</t>
  </si>
  <si>
    <t>Projektets alla nyttor totalt</t>
  </si>
  <si>
    <t>Alla nyttor halvårsvis/årsvis</t>
  </si>
  <si>
    <t>Alla nyttor totalt</t>
  </si>
  <si>
    <t>Direkta ekonomiska nyttor</t>
  </si>
  <si>
    <t>Indirekta ekonomiska nyttor</t>
  </si>
  <si>
    <t>Alla nyttor årsvis</t>
  </si>
  <si>
    <t>Alla kumulativa nyttor halvårsvis/årsvis</t>
  </si>
  <si>
    <t>Alla kumulativa nyttor årsvis</t>
  </si>
  <si>
    <t>Nyttografer</t>
  </si>
  <si>
    <t>KAPA-finansiering som beviljats projektet</t>
  </si>
  <si>
    <t>Totalt 2014-2017</t>
  </si>
  <si>
    <t>Totalt 2014-2022</t>
  </si>
  <si>
    <t>KAPA-finansiering</t>
  </si>
  <si>
    <t>Icke KAPA-finansiering (2014-2017)</t>
  </si>
  <si>
    <t>Icke KAPA-finansiering (2014-2022)</t>
  </si>
  <si>
    <t>Utvärdering av ekonomiska nyttor</t>
  </si>
  <si>
    <t>Besparingar pga effektivare verksamhet (produktivitetsnyttor, administrativa eller strukturella nyttor)</t>
  </si>
  <si>
    <t xml:space="preserve">Andra besparingar (material, logistikkostnader el.dyl.) </t>
  </si>
  <si>
    <t xml:space="preserve">* Direkta ekonomiska nyttor är sådana som projektets ägarorganisation kan realisera </t>
  </si>
  <si>
    <t>** Indirekta ekonomiska nyttor är sådana som andra organisationer och referensgrupper kan realisera</t>
  </si>
  <si>
    <r>
      <t xml:space="preserve">Närmare beskrivning av nyttan 
</t>
    </r>
    <r>
      <rPr>
        <sz val="10"/>
        <color indexed="8"/>
        <rFont val="Arial"/>
        <family val="2"/>
      </rPr>
      <t>- hur den uppkommer
- nyttotagare</t>
    </r>
  </si>
  <si>
    <r>
      <t>Närmare beskrivning av nyttan</t>
    </r>
    <r>
      <rPr>
        <sz val="10"/>
        <color indexed="8"/>
        <rFont val="Arial"/>
        <family val="2"/>
      </rPr>
      <t xml:space="preserve"> - hur den uppkommer
- nyttotagare</t>
    </r>
  </si>
  <si>
    <t>Utvärdering av icke-ekonomiska nyttor</t>
  </si>
  <si>
    <t>Exempel på konomiska nyttor:</t>
  </si>
  <si>
    <t>Exempel på icke-ekonomiska nyttor:</t>
  </si>
  <si>
    <t xml:space="preserve">Nyttor som upplevs av personalen (arbetstillfredsställelse) </t>
  </si>
  <si>
    <t>Andra icke-ekonomiska nyttor</t>
  </si>
  <si>
    <t xml:space="preserve">Mätare för att verifiera nyttan  </t>
  </si>
  <si>
    <t>Mätare för att verifiera nyttan</t>
  </si>
  <si>
    <t>Ansvar för att nyttan realiseras</t>
  </si>
  <si>
    <t>Särskilda underliggande antaganden som är relevanta för realiseringen av nyttan</t>
  </si>
  <si>
    <t xml:space="preserve">Särskilda underliggande antaganden som är relevanta för realiseringen av nyttan </t>
  </si>
  <si>
    <t>Ansvar för att nyttas realiseras</t>
  </si>
  <si>
    <t xml:space="preserve">Ansvar för att nyttan realiseras </t>
  </si>
  <si>
    <t>Kostnads-nyttoanalys</t>
  </si>
  <si>
    <t>Alla projektkostnader totalt</t>
  </si>
  <si>
    <t>Alla kumulativa kostnader enligt kostnadsslag halvårsvis</t>
  </si>
  <si>
    <t>/månad</t>
  </si>
</sst>
</file>

<file path=xl/styles.xml><?xml version="1.0" encoding="utf-8"?>
<styleSheet xmlns="http://schemas.openxmlformats.org/spreadsheetml/2006/main">
  <numFmts count="4">
    <numFmt numFmtId="6" formatCode="#,##0\ &quot;€&quot;;[Red]\-#,##0\ &quot;€&quot;"/>
    <numFmt numFmtId="164" formatCode="#,##0\ &quot;€&quot;"/>
    <numFmt numFmtId="165" formatCode="_-* #,##0.00&quot; €&quot;_-;\-* #,##0.00&quot; €&quot;_-;_-* &quot;-&quot;??&quot; €&quot;_-;_-@_-"/>
    <numFmt numFmtId="166" formatCode="_(&quot;$&quot;* #,##0.00_);_(&quot;$&quot;* \(#,##0.00\);_(&quot;$&quot;* &quot;-&quot;??_);_(@_)"/>
  </numFmts>
  <fonts count="32">
    <font>
      <sz val="11"/>
      <color theme="1"/>
      <name val="Calibri"/>
      <family val="2"/>
      <scheme val="minor"/>
    </font>
    <font>
      <sz val="10"/>
      <color indexed="8"/>
      <name val="Arial"/>
      <family val="2"/>
    </font>
    <font>
      <b/>
      <i/>
      <sz val="10"/>
      <name val="Arial"/>
      <family val="2"/>
    </font>
    <font>
      <sz val="10"/>
      <name val="Arial"/>
      <family val="2"/>
    </font>
    <font>
      <sz val="10"/>
      <name val="Arial Narrow"/>
      <family val="2"/>
    </font>
    <font>
      <sz val="10"/>
      <name val="Verdana"/>
      <family val="2"/>
    </font>
    <font>
      <b/>
      <sz val="10"/>
      <name val="Arial"/>
      <family val="2"/>
    </font>
    <font>
      <b/>
      <i/>
      <sz val="10"/>
      <name val="Arial Narrow"/>
      <family val="2"/>
    </font>
    <font>
      <b/>
      <sz val="10"/>
      <name val="Arial Narrow"/>
      <family val="2"/>
    </font>
    <font>
      <u/>
      <sz val="10"/>
      <color indexed="12"/>
      <name val="Arial"/>
      <family val="2"/>
    </font>
    <font>
      <sz val="11"/>
      <color theme="1"/>
      <name val="Calibri"/>
      <family val="2"/>
      <scheme val="minor"/>
    </font>
    <font>
      <b/>
      <sz val="10"/>
      <color theme="1"/>
      <name val="Arial"/>
      <family val="2"/>
    </font>
    <font>
      <i/>
      <sz val="10"/>
      <color theme="1"/>
      <name val="Arial"/>
      <family val="2"/>
    </font>
    <font>
      <sz val="10"/>
      <color theme="1"/>
      <name val="Arial"/>
      <family val="2"/>
    </font>
    <font>
      <sz val="10"/>
      <color theme="1"/>
      <name val="Arial Narrow"/>
      <family val="2"/>
    </font>
    <font>
      <sz val="9"/>
      <color theme="1"/>
      <name val="Arial Narrow"/>
      <family val="2"/>
    </font>
    <font>
      <b/>
      <sz val="11"/>
      <color theme="1"/>
      <name val="Arial"/>
      <family val="2"/>
    </font>
    <font>
      <b/>
      <i/>
      <sz val="10"/>
      <color theme="1"/>
      <name val="Arial"/>
      <family val="2"/>
    </font>
    <font>
      <b/>
      <sz val="12"/>
      <color theme="1"/>
      <name val="Arial"/>
      <family val="2"/>
    </font>
    <font>
      <b/>
      <sz val="11"/>
      <color theme="1"/>
      <name val="Arial Narrow"/>
      <family val="2"/>
    </font>
    <font>
      <b/>
      <sz val="10"/>
      <color theme="1"/>
      <name val="Arial Narrow"/>
      <family val="2"/>
    </font>
    <font>
      <u/>
      <sz val="18"/>
      <color rgb="FFFF0000"/>
      <name val="Arial"/>
      <family val="2"/>
    </font>
    <font>
      <sz val="14"/>
      <color theme="1"/>
      <name val="Arial"/>
      <family val="2"/>
    </font>
    <font>
      <sz val="11"/>
      <color theme="1"/>
      <name val="Arial"/>
      <family val="2"/>
    </font>
    <font>
      <b/>
      <sz val="14"/>
      <color theme="1"/>
      <name val="Arial"/>
      <family val="2"/>
    </font>
    <font>
      <i/>
      <sz val="9"/>
      <color theme="1"/>
      <name val="Arial"/>
      <family val="2"/>
    </font>
    <font>
      <i/>
      <sz val="10"/>
      <color theme="1"/>
      <name val="Arial Narrow"/>
      <family val="2"/>
    </font>
    <font>
      <b/>
      <i/>
      <sz val="10"/>
      <color theme="1"/>
      <name val="Arial Narrow"/>
      <family val="2"/>
    </font>
    <font>
      <sz val="11"/>
      <color rgb="FF000000"/>
      <name val="Arial"/>
      <family val="2"/>
    </font>
    <font>
      <sz val="12"/>
      <color theme="1"/>
      <name val="Arial"/>
      <family val="2"/>
    </font>
    <font>
      <b/>
      <sz val="11"/>
      <color theme="1"/>
      <name val="Calibri"/>
      <family val="2"/>
      <scheme val="minor"/>
    </font>
    <font>
      <i/>
      <u/>
      <sz val="11"/>
      <color theme="1"/>
      <name val="Calibri"/>
      <family val="2"/>
      <scheme val="minor"/>
    </font>
  </fonts>
  <fills count="20">
    <fill>
      <patternFill patternType="none"/>
    </fill>
    <fill>
      <patternFill patternType="gray125"/>
    </fill>
    <fill>
      <patternFill patternType="solid">
        <fgColor rgb="FFFAF598"/>
        <bgColor indexed="64"/>
      </patternFill>
    </fill>
    <fill>
      <patternFill patternType="solid">
        <fgColor theme="0" tint="-4.9989318521683403E-2"/>
        <bgColor indexed="64"/>
      </patternFill>
    </fill>
    <fill>
      <patternFill patternType="solid">
        <fgColor rgb="FFFBFBB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EF29A"/>
        <bgColor indexed="64"/>
      </patternFill>
    </fill>
    <fill>
      <patternFill patternType="solid">
        <fgColor rgb="FFFDE84D"/>
        <bgColor indexed="64"/>
      </patternFill>
    </fill>
    <fill>
      <patternFill patternType="solid">
        <fgColor rgb="FFFFC000"/>
        <bgColor indexed="64"/>
      </patternFill>
    </fill>
    <fill>
      <patternFill patternType="solid">
        <fgColor theme="0"/>
        <bgColor theme="5" tint="0.79998168889431442"/>
      </patternFill>
    </fill>
  </fills>
  <borders count="56">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9"/>
      </left>
      <right style="thin">
        <color indexed="9"/>
      </right>
      <top style="thin">
        <color indexed="9"/>
      </top>
      <bottom style="thin">
        <color indexed="9"/>
      </bottom>
      <diagonal/>
    </border>
    <border>
      <left/>
      <right/>
      <top style="medium">
        <color indexed="64"/>
      </top>
      <bottom/>
      <diagonal/>
    </border>
    <border>
      <left/>
      <right/>
      <top/>
      <bottom style="thin">
        <color indexed="64"/>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theme="0"/>
      </right>
      <top style="thin">
        <color theme="0"/>
      </top>
      <bottom style="medium">
        <color indexed="64"/>
      </bottom>
      <diagonal/>
    </border>
    <border>
      <left style="medium">
        <color theme="1" tint="0.499984740745262"/>
      </left>
      <right style="thin">
        <color indexed="9"/>
      </right>
      <top style="thin">
        <color indexed="9"/>
      </top>
      <bottom style="thin">
        <color indexed="64"/>
      </bottom>
      <diagonal/>
    </border>
    <border>
      <left style="medium">
        <color theme="1" tint="0.499984740745262"/>
      </left>
      <right/>
      <top/>
      <bottom/>
      <diagonal/>
    </border>
    <border>
      <left style="medium">
        <color theme="1" tint="0.499984740745262"/>
      </left>
      <right style="thin">
        <color indexed="9"/>
      </right>
      <top style="thin">
        <color indexed="9"/>
      </top>
      <bottom style="thin">
        <color indexed="9"/>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medium">
        <color indexed="64"/>
      </bottom>
      <diagonal/>
    </border>
    <border>
      <left style="thin">
        <color theme="0"/>
      </left>
      <right style="thin">
        <color indexed="64"/>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medium">
        <color indexed="64"/>
      </top>
      <bottom style="thin">
        <color theme="0"/>
      </bottom>
      <diagonal/>
    </border>
    <border>
      <left/>
      <right/>
      <top style="medium">
        <color indexed="64"/>
      </top>
      <bottom style="thin">
        <color theme="0"/>
      </bottom>
      <diagonal/>
    </border>
    <border>
      <left/>
      <right style="thin">
        <color indexed="64"/>
      </right>
      <top style="medium">
        <color indexed="64"/>
      </top>
      <bottom style="thin">
        <color theme="0"/>
      </bottom>
      <diagonal/>
    </border>
    <border>
      <left/>
      <right style="medium">
        <color indexed="64"/>
      </right>
      <top style="medium">
        <color indexed="64"/>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medium">
        <color indexed="64"/>
      </right>
      <top style="thin">
        <color theme="0"/>
      </top>
      <bottom style="thin">
        <color theme="0"/>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style="thin">
        <color indexed="64"/>
      </bottom>
      <diagonal/>
    </border>
    <border>
      <left/>
      <right style="thin">
        <color theme="0"/>
      </right>
      <top/>
      <bottom style="thin">
        <color theme="0"/>
      </bottom>
      <diagonal/>
    </border>
  </borders>
  <cellStyleXfs count="9">
    <xf numFmtId="0" fontId="0" fillId="0" borderId="0"/>
    <xf numFmtId="165" fontId="5" fillId="0" borderId="0" applyFont="0" applyFill="0" applyBorder="0" applyAlignment="0" applyProtection="0"/>
    <xf numFmtId="166" fontId="3"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xf numFmtId="0" fontId="5" fillId="0" borderId="0"/>
    <xf numFmtId="9" fontId="5"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cellStyleXfs>
  <cellXfs count="234">
    <xf numFmtId="0" fontId="0" fillId="0" borderId="0" xfId="0"/>
    <xf numFmtId="0" fontId="11" fillId="0" borderId="0" xfId="0" applyFont="1" applyAlignment="1">
      <alignment vertical="top"/>
    </xf>
    <xf numFmtId="0" fontId="17" fillId="0" borderId="0" xfId="0" applyFont="1" applyAlignment="1">
      <alignment vertical="top"/>
    </xf>
    <xf numFmtId="0" fontId="13" fillId="0" borderId="3" xfId="0" applyFont="1" applyBorder="1" applyAlignment="1">
      <alignment vertical="top"/>
    </xf>
    <xf numFmtId="0" fontId="13" fillId="0" borderId="4" xfId="0" applyFont="1" applyBorder="1" applyAlignment="1">
      <alignment vertical="top"/>
    </xf>
    <xf numFmtId="0" fontId="13" fillId="0" borderId="1" xfId="0" applyFont="1" applyBorder="1" applyAlignment="1">
      <alignment horizontal="center" vertical="top"/>
    </xf>
    <xf numFmtId="0" fontId="13" fillId="0" borderId="2" xfId="0" applyFont="1" applyBorder="1" applyAlignment="1">
      <alignment horizontal="center" vertical="top"/>
    </xf>
    <xf numFmtId="0" fontId="13" fillId="0" borderId="5" xfId="0" applyFont="1" applyBorder="1" applyAlignment="1">
      <alignment vertical="top"/>
    </xf>
    <xf numFmtId="0" fontId="13" fillId="0" borderId="6" xfId="0" applyFont="1" applyBorder="1" applyAlignment="1">
      <alignment vertical="top"/>
    </xf>
    <xf numFmtId="0" fontId="13" fillId="0" borderId="7" xfId="0" applyFont="1" applyBorder="1" applyAlignment="1">
      <alignment vertical="top"/>
    </xf>
    <xf numFmtId="0" fontId="13" fillId="0" borderId="0" xfId="0" applyFont="1" applyAlignment="1">
      <alignment vertical="top"/>
    </xf>
    <xf numFmtId="0" fontId="13" fillId="0" borderId="0" xfId="0" applyFont="1"/>
    <xf numFmtId="0" fontId="2" fillId="0" borderId="0" xfId="0" applyFont="1"/>
    <xf numFmtId="0" fontId="18" fillId="0" borderId="0" xfId="0" applyFont="1"/>
    <xf numFmtId="6" fontId="14" fillId="3" borderId="31" xfId="0" applyNumberFormat="1" applyFont="1" applyFill="1" applyBorder="1"/>
    <xf numFmtId="0" fontId="19" fillId="0" borderId="5" xfId="0" applyFont="1" applyBorder="1"/>
    <xf numFmtId="0" fontId="11" fillId="5" borderId="32" xfId="0" applyFont="1" applyFill="1" applyBorder="1" applyAlignment="1">
      <alignment horizontal="center"/>
    </xf>
    <xf numFmtId="0" fontId="11" fillId="6" borderId="32" xfId="0" applyFont="1" applyFill="1" applyBorder="1" applyAlignment="1">
      <alignment horizontal="center"/>
    </xf>
    <xf numFmtId="0" fontId="13" fillId="0" borderId="9" xfId="0" applyFont="1" applyBorder="1"/>
    <xf numFmtId="0" fontId="19" fillId="5" borderId="6" xfId="0" applyFont="1" applyFill="1" applyBorder="1" applyAlignment="1">
      <alignment horizontal="right"/>
    </xf>
    <xf numFmtId="0" fontId="13" fillId="0" borderId="1" xfId="0" applyFont="1" applyBorder="1"/>
    <xf numFmtId="0" fontId="13" fillId="0" borderId="0" xfId="0" applyFont="1" applyBorder="1"/>
    <xf numFmtId="0" fontId="13" fillId="0" borderId="2" xfId="0" applyFont="1" applyBorder="1"/>
    <xf numFmtId="6" fontId="20" fillId="6" borderId="24" xfId="0" applyNumberFormat="1" applyFont="1" applyFill="1" applyBorder="1"/>
    <xf numFmtId="0" fontId="14" fillId="0" borderId="0" xfId="0" applyFont="1" applyBorder="1"/>
    <xf numFmtId="0" fontId="20" fillId="0" borderId="2" xfId="0" applyFont="1" applyBorder="1"/>
    <xf numFmtId="0" fontId="19" fillId="0" borderId="3" xfId="0" applyFont="1" applyBorder="1" applyAlignment="1">
      <alignment horizontal="right"/>
    </xf>
    <xf numFmtId="6" fontId="20" fillId="5" borderId="33" xfId="0" applyNumberFormat="1" applyFont="1" applyFill="1" applyBorder="1"/>
    <xf numFmtId="6" fontId="20" fillId="6" borderId="33" xfId="0" applyNumberFormat="1" applyFont="1" applyFill="1" applyBorder="1"/>
    <xf numFmtId="0" fontId="13" fillId="0" borderId="7" xfId="0" applyFont="1" applyBorder="1"/>
    <xf numFmtId="6" fontId="20" fillId="7" borderId="4" xfId="0" applyNumberFormat="1" applyFont="1" applyFill="1" applyBorder="1"/>
    <xf numFmtId="0" fontId="13" fillId="8" borderId="0" xfId="0" applyFont="1" applyFill="1"/>
    <xf numFmtId="0" fontId="7" fillId="0" borderId="0" xfId="0" applyFont="1"/>
    <xf numFmtId="0" fontId="11" fillId="13" borderId="32" xfId="0" applyFont="1" applyFill="1" applyBorder="1" applyAlignment="1">
      <alignment horizontal="center"/>
    </xf>
    <xf numFmtId="0" fontId="19" fillId="13" borderId="6" xfId="0" applyFont="1" applyFill="1" applyBorder="1" applyAlignment="1">
      <alignment horizontal="right"/>
    </xf>
    <xf numFmtId="6" fontId="20" fillId="13" borderId="33" xfId="0" applyNumberFormat="1" applyFont="1" applyFill="1" applyBorder="1"/>
    <xf numFmtId="0" fontId="13" fillId="15" borderId="0" xfId="0" applyFont="1" applyFill="1"/>
    <xf numFmtId="0" fontId="21" fillId="15" borderId="0" xfId="3" applyFont="1" applyFill="1" applyAlignment="1" applyProtection="1">
      <alignment vertical="top"/>
    </xf>
    <xf numFmtId="0" fontId="13" fillId="15" borderId="0" xfId="0" applyFont="1" applyFill="1"/>
    <xf numFmtId="0" fontId="11" fillId="15" borderId="0" xfId="0" applyFont="1" applyFill="1"/>
    <xf numFmtId="0" fontId="16" fillId="15" borderId="0" xfId="0" applyFont="1" applyFill="1"/>
    <xf numFmtId="0" fontId="13" fillId="15" borderId="0" xfId="0" applyFont="1" applyFill="1"/>
    <xf numFmtId="0" fontId="14" fillId="15" borderId="0" xfId="0" quotePrefix="1" applyFont="1" applyFill="1"/>
    <xf numFmtId="0" fontId="13" fillId="15" borderId="0" xfId="0" applyFont="1" applyFill="1"/>
    <xf numFmtId="9" fontId="13" fillId="15" borderId="0" xfId="8" applyFont="1" applyFill="1"/>
    <xf numFmtId="0" fontId="13" fillId="15" borderId="0" xfId="0" applyFont="1" applyFill="1"/>
    <xf numFmtId="0" fontId="22" fillId="15" borderId="0" xfId="0" applyFont="1" applyFill="1"/>
    <xf numFmtId="0" fontId="18" fillId="15" borderId="0" xfId="0" applyFont="1" applyFill="1"/>
    <xf numFmtId="0" fontId="13" fillId="3" borderId="0" xfId="0" applyFont="1" applyFill="1"/>
    <xf numFmtId="0" fontId="23" fillId="15" borderId="0" xfId="0" applyFont="1" applyFill="1"/>
    <xf numFmtId="0" fontId="23" fillId="0" borderId="0" xfId="0" applyFont="1"/>
    <xf numFmtId="0" fontId="6" fillId="12" borderId="11" xfId="5" applyNumberFormat="1" applyFont="1" applyFill="1" applyBorder="1" applyAlignment="1">
      <alignment horizontal="center"/>
    </xf>
    <xf numFmtId="6" fontId="8" fillId="12" borderId="8" xfId="5" applyNumberFormat="1" applyFont="1" applyFill="1" applyBorder="1" applyAlignment="1">
      <alignment horizontal="center"/>
    </xf>
    <xf numFmtId="0" fontId="13" fillId="0" borderId="1" xfId="0" applyFont="1" applyBorder="1"/>
    <xf numFmtId="0" fontId="24" fillId="15" borderId="0" xfId="0" applyFont="1" applyFill="1"/>
    <xf numFmtId="0" fontId="11" fillId="15" borderId="0" xfId="0" applyFont="1" applyFill="1" applyAlignment="1">
      <alignment horizontal="right"/>
    </xf>
    <xf numFmtId="0" fontId="12" fillId="15" borderId="0" xfId="0" applyFont="1" applyFill="1" applyAlignment="1">
      <alignment horizontal="right"/>
    </xf>
    <xf numFmtId="0" fontId="11" fillId="15" borderId="10" xfId="0" applyFont="1" applyFill="1" applyBorder="1" applyAlignment="1">
      <alignment horizontal="right"/>
    </xf>
    <xf numFmtId="0" fontId="13" fillId="15" borderId="0" xfId="0" applyFont="1" applyFill="1" applyAlignment="1">
      <alignment horizontal="right"/>
    </xf>
    <xf numFmtId="0" fontId="13" fillId="15" borderId="0" xfId="0" applyFont="1" applyFill="1" applyAlignment="1">
      <alignment horizontal="right"/>
    </xf>
    <xf numFmtId="6" fontId="4" fillId="15" borderId="8" xfId="5" applyNumberFormat="1" applyFont="1" applyFill="1" applyBorder="1" applyAlignment="1">
      <alignment horizontal="center" vertical="top"/>
    </xf>
    <xf numFmtId="164" fontId="14" fillId="15" borderId="0" xfId="0" applyNumberFormat="1" applyFont="1" applyFill="1"/>
    <xf numFmtId="6" fontId="4" fillId="15" borderId="11" xfId="5" applyNumberFormat="1" applyFont="1" applyFill="1" applyBorder="1" applyAlignment="1">
      <alignment horizontal="center" vertical="top"/>
    </xf>
    <xf numFmtId="6" fontId="14" fillId="15" borderId="0" xfId="0" applyNumberFormat="1" applyFont="1" applyFill="1"/>
    <xf numFmtId="0" fontId="6" fillId="12" borderId="34" xfId="5" applyNumberFormat="1" applyFont="1" applyFill="1" applyBorder="1" applyAlignment="1">
      <alignment horizontal="center"/>
    </xf>
    <xf numFmtId="0" fontId="13" fillId="3" borderId="35" xfId="0" applyFont="1" applyFill="1" applyBorder="1"/>
    <xf numFmtId="6" fontId="8" fillId="15" borderId="36" xfId="5" applyNumberFormat="1" applyFont="1" applyFill="1" applyBorder="1" applyAlignment="1">
      <alignment horizontal="center" vertical="top"/>
    </xf>
    <xf numFmtId="6" fontId="8" fillId="15" borderId="34" xfId="5" applyNumberFormat="1" applyFont="1" applyFill="1" applyBorder="1" applyAlignment="1">
      <alignment horizontal="center" vertical="top"/>
    </xf>
    <xf numFmtId="6" fontId="14" fillId="15" borderId="35" xfId="0" applyNumberFormat="1" applyFont="1" applyFill="1" applyBorder="1"/>
    <xf numFmtId="0" fontId="12" fillId="0" borderId="1" xfId="0" applyFont="1" applyBorder="1"/>
    <xf numFmtId="0" fontId="25" fillId="0" borderId="1" xfId="0" applyFont="1" applyBorder="1" applyAlignment="1">
      <alignment horizontal="right"/>
    </xf>
    <xf numFmtId="6" fontId="20" fillId="5" borderId="24" xfId="0" applyNumberFormat="1" applyFont="1" applyFill="1" applyBorder="1"/>
    <xf numFmtId="6" fontId="14" fillId="16" borderId="31" xfId="0" applyNumberFormat="1" applyFont="1" applyFill="1" applyBorder="1"/>
    <xf numFmtId="6" fontId="14" fillId="17" borderId="31" xfId="0" applyNumberFormat="1" applyFont="1" applyFill="1" applyBorder="1" applyAlignment="1">
      <alignment horizontal="center"/>
    </xf>
    <xf numFmtId="0" fontId="12" fillId="0" borderId="0" xfId="0" applyFont="1"/>
    <xf numFmtId="6" fontId="26" fillId="3" borderId="31" xfId="0" applyNumberFormat="1" applyFont="1" applyFill="1" applyBorder="1"/>
    <xf numFmtId="6" fontId="26" fillId="4" borderId="31" xfId="0" applyNumberFormat="1" applyFont="1" applyFill="1" applyBorder="1"/>
    <xf numFmtId="0" fontId="12" fillId="0" borderId="0" xfId="0" applyFont="1" applyBorder="1"/>
    <xf numFmtId="6" fontId="27" fillId="6" borderId="24" xfId="0" applyNumberFormat="1" applyFont="1" applyFill="1" applyBorder="1"/>
    <xf numFmtId="6" fontId="26" fillId="6" borderId="24" xfId="0" applyNumberFormat="1" applyFont="1" applyFill="1" applyBorder="1"/>
    <xf numFmtId="6" fontId="20" fillId="18" borderId="33" xfId="0" applyNumberFormat="1" applyFont="1" applyFill="1" applyBorder="1"/>
    <xf numFmtId="6" fontId="14" fillId="3" borderId="37" xfId="0" applyNumberFormat="1" applyFont="1" applyFill="1" applyBorder="1" applyAlignment="1">
      <alignment horizontal="center"/>
    </xf>
    <xf numFmtId="6" fontId="14" fillId="10" borderId="38" xfId="0" applyNumberFormat="1" applyFont="1" applyFill="1" applyBorder="1" applyAlignment="1">
      <alignment horizontal="center"/>
    </xf>
    <xf numFmtId="0" fontId="13" fillId="0" borderId="15" xfId="0" applyFont="1" applyBorder="1"/>
    <xf numFmtId="0" fontId="13" fillId="0" borderId="16" xfId="0" applyFont="1" applyBorder="1"/>
    <xf numFmtId="6" fontId="14" fillId="9" borderId="37" xfId="0" applyNumberFormat="1" applyFont="1" applyFill="1" applyBorder="1"/>
    <xf numFmtId="6" fontId="14" fillId="14" borderId="38" xfId="0" applyNumberFormat="1" applyFont="1" applyFill="1" applyBorder="1"/>
    <xf numFmtId="6" fontId="26" fillId="3" borderId="37" xfId="0" applyNumberFormat="1" applyFont="1" applyFill="1" applyBorder="1"/>
    <xf numFmtId="6" fontId="26" fillId="11" borderId="38" xfId="0" applyNumberFormat="1" applyFont="1" applyFill="1" applyBorder="1"/>
    <xf numFmtId="0" fontId="14" fillId="0" borderId="15" xfId="0" applyFont="1" applyBorder="1"/>
    <xf numFmtId="6" fontId="14" fillId="0" borderId="16" xfId="0" applyNumberFormat="1" applyFont="1" applyBorder="1"/>
    <xf numFmtId="6" fontId="14" fillId="10" borderId="24" xfId="0" applyNumberFormat="1" applyFont="1" applyFill="1" applyBorder="1" applyAlignment="1">
      <alignment horizontal="center"/>
    </xf>
    <xf numFmtId="6" fontId="14" fillId="14" borderId="24" xfId="0" applyNumberFormat="1" applyFont="1" applyFill="1" applyBorder="1"/>
    <xf numFmtId="6" fontId="26" fillId="11" borderId="24" xfId="0" applyNumberFormat="1" applyFont="1" applyFill="1" applyBorder="1"/>
    <xf numFmtId="6" fontId="14" fillId="0" borderId="2" xfId="0" applyNumberFormat="1" applyFont="1" applyBorder="1"/>
    <xf numFmtId="6" fontId="20" fillId="13" borderId="39" xfId="0" applyNumberFormat="1" applyFont="1" applyFill="1" applyBorder="1"/>
    <xf numFmtId="6" fontId="20" fillId="10" borderId="40" xfId="0" applyNumberFormat="1" applyFont="1" applyFill="1" applyBorder="1"/>
    <xf numFmtId="6" fontId="20" fillId="10" borderId="41" xfId="0" applyNumberFormat="1" applyFont="1" applyFill="1" applyBorder="1"/>
    <xf numFmtId="0" fontId="19" fillId="13" borderId="6" xfId="0" applyFont="1" applyFill="1" applyBorder="1" applyAlignment="1">
      <alignment horizontal="center"/>
    </xf>
    <xf numFmtId="6" fontId="20" fillId="6" borderId="24" xfId="0" applyNumberFormat="1" applyFont="1" applyFill="1" applyBorder="1" applyAlignment="1">
      <alignment horizontal="center"/>
    </xf>
    <xf numFmtId="0" fontId="7" fillId="15" borderId="0" xfId="0" applyFont="1" applyFill="1"/>
    <xf numFmtId="0" fontId="12" fillId="15" borderId="0" xfId="0" applyFont="1" applyFill="1"/>
    <xf numFmtId="0" fontId="13" fillId="0" borderId="0" xfId="0" applyFont="1"/>
    <xf numFmtId="0" fontId="13" fillId="13" borderId="42" xfId="0" applyFont="1" applyFill="1" applyBorder="1"/>
    <xf numFmtId="0" fontId="13" fillId="13" borderId="43" xfId="0" applyFont="1" applyFill="1" applyBorder="1" applyAlignment="1">
      <alignment horizontal="center"/>
    </xf>
    <xf numFmtId="0" fontId="11" fillId="19" borderId="29" xfId="0" applyFont="1" applyFill="1" applyBorder="1" applyAlignment="1">
      <alignment horizontal="center" vertical="top" wrapText="1"/>
    </xf>
    <xf numFmtId="0" fontId="11" fillId="19" borderId="31" xfId="0" applyFont="1" applyFill="1" applyBorder="1" applyAlignment="1">
      <alignment horizontal="center" vertical="top" wrapText="1"/>
    </xf>
    <xf numFmtId="0" fontId="11" fillId="19" borderId="30" xfId="0" applyNumberFormat="1" applyFont="1" applyFill="1" applyBorder="1" applyAlignment="1">
      <alignment horizontal="center" vertical="top" wrapText="1"/>
    </xf>
    <xf numFmtId="0" fontId="13" fillId="15" borderId="0" xfId="0" applyFont="1" applyFill="1" applyAlignment="1">
      <alignment wrapText="1"/>
    </xf>
    <xf numFmtId="0" fontId="13" fillId="4" borderId="0" xfId="0" applyFont="1" applyFill="1" applyAlignment="1">
      <alignment vertical="top"/>
    </xf>
    <xf numFmtId="0" fontId="13" fillId="0" borderId="0" xfId="0" applyFont="1" applyAlignment="1">
      <alignment horizontal="center" vertical="top"/>
    </xf>
    <xf numFmtId="0" fontId="13" fillId="15" borderId="0" xfId="0" applyFont="1" applyFill="1"/>
    <xf numFmtId="14" fontId="13" fillId="16" borderId="19" xfId="0" applyNumberFormat="1" applyFont="1" applyFill="1" applyBorder="1" applyAlignment="1">
      <alignment horizontal="center"/>
    </xf>
    <xf numFmtId="49" fontId="13" fillId="16" borderId="19" xfId="0" quotePrefix="1" applyNumberFormat="1" applyFont="1" applyFill="1" applyBorder="1" applyAlignment="1">
      <alignment horizontal="center"/>
    </xf>
    <xf numFmtId="9" fontId="13" fillId="16" borderId="19" xfId="8" applyFont="1" applyFill="1" applyBorder="1"/>
    <xf numFmtId="0" fontId="13" fillId="15" borderId="0" xfId="0" applyFont="1" applyFill="1"/>
    <xf numFmtId="0" fontId="13" fillId="0" borderId="0" xfId="0" applyFont="1" applyBorder="1" applyAlignment="1">
      <alignment horizontal="center" vertical="top"/>
    </xf>
    <xf numFmtId="0" fontId="13" fillId="0" borderId="9" xfId="0" applyFont="1" applyBorder="1" applyAlignment="1">
      <alignment vertical="top"/>
    </xf>
    <xf numFmtId="164" fontId="13" fillId="2" borderId="27" xfId="0" applyNumberFormat="1" applyFont="1" applyFill="1" applyBorder="1" applyAlignment="1">
      <alignment vertical="top"/>
    </xf>
    <xf numFmtId="164" fontId="13" fillId="2" borderId="49" xfId="0" applyNumberFormat="1" applyFont="1" applyFill="1" applyBorder="1" applyAlignment="1">
      <alignment vertical="top"/>
    </xf>
    <xf numFmtId="164" fontId="13" fillId="2" borderId="28" xfId="0" applyNumberFormat="1" applyFont="1" applyFill="1" applyBorder="1" applyAlignment="1">
      <alignment vertical="top"/>
    </xf>
    <xf numFmtId="164" fontId="13" fillId="2" borderId="23" xfId="0" applyNumberFormat="1" applyFont="1" applyFill="1" applyBorder="1" applyAlignment="1">
      <alignment vertical="top"/>
    </xf>
    <xf numFmtId="164" fontId="13" fillId="2" borderId="31" xfId="0" applyNumberFormat="1" applyFont="1" applyFill="1" applyBorder="1" applyAlignment="1">
      <alignment vertical="top"/>
    </xf>
    <xf numFmtId="164" fontId="13" fillId="2" borderId="24" xfId="0" applyNumberFormat="1" applyFont="1" applyFill="1" applyBorder="1" applyAlignment="1">
      <alignment vertical="top"/>
    </xf>
    <xf numFmtId="164" fontId="13" fillId="0" borderId="23" xfId="0" applyNumberFormat="1" applyFont="1" applyBorder="1" applyAlignment="1">
      <alignment vertical="top"/>
    </xf>
    <xf numFmtId="164" fontId="13" fillId="0" borderId="31" xfId="0" applyNumberFormat="1" applyFont="1" applyBorder="1" applyAlignment="1">
      <alignment vertical="top"/>
    </xf>
    <xf numFmtId="164" fontId="13" fillId="0" borderId="24" xfId="0" applyNumberFormat="1" applyFont="1" applyBorder="1" applyAlignment="1">
      <alignment vertical="top"/>
    </xf>
    <xf numFmtId="164" fontId="13" fillId="2" borderId="25" xfId="0" applyNumberFormat="1" applyFont="1" applyFill="1" applyBorder="1" applyAlignment="1">
      <alignment vertical="top"/>
    </xf>
    <xf numFmtId="164" fontId="13" fillId="2" borderId="50" xfId="0" applyNumberFormat="1" applyFont="1" applyFill="1" applyBorder="1" applyAlignment="1">
      <alignment vertical="top"/>
    </xf>
    <xf numFmtId="164" fontId="13" fillId="2" borderId="26" xfId="0" applyNumberFormat="1" applyFont="1" applyFill="1" applyBorder="1" applyAlignment="1">
      <alignment vertical="top"/>
    </xf>
    <xf numFmtId="164" fontId="13" fillId="3" borderId="27" xfId="0" applyNumberFormat="1" applyFont="1" applyFill="1" applyBorder="1" applyAlignment="1">
      <alignment vertical="top"/>
    </xf>
    <xf numFmtId="164" fontId="13" fillId="3" borderId="49" xfId="0" applyNumberFormat="1" applyFont="1" applyFill="1" applyBorder="1" applyAlignment="1">
      <alignment vertical="top"/>
    </xf>
    <xf numFmtId="164" fontId="13" fillId="3" borderId="28" xfId="0" applyNumberFormat="1" applyFont="1" applyFill="1" applyBorder="1" applyAlignment="1">
      <alignment vertical="top"/>
    </xf>
    <xf numFmtId="164" fontId="13" fillId="3" borderId="24" xfId="0" applyNumberFormat="1" applyFont="1" applyFill="1" applyBorder="1" applyAlignment="1">
      <alignment vertical="top"/>
    </xf>
    <xf numFmtId="164" fontId="13" fillId="3" borderId="23" xfId="0" applyNumberFormat="1" applyFont="1" applyFill="1" applyBorder="1" applyAlignment="1">
      <alignment vertical="top"/>
    </xf>
    <xf numFmtId="164" fontId="13" fillId="3" borderId="31" xfId="0" applyNumberFormat="1" applyFont="1" applyFill="1" applyBorder="1" applyAlignment="1">
      <alignment vertical="top"/>
    </xf>
    <xf numFmtId="164" fontId="13" fillId="3" borderId="25" xfId="0" applyNumberFormat="1" applyFont="1" applyFill="1" applyBorder="1" applyAlignment="1">
      <alignment vertical="top"/>
    </xf>
    <xf numFmtId="164" fontId="13" fillId="3" borderId="50" xfId="0" applyNumberFormat="1" applyFont="1" applyFill="1" applyBorder="1" applyAlignment="1">
      <alignment vertical="top"/>
    </xf>
    <xf numFmtId="164" fontId="13" fillId="3" borderId="26" xfId="0" applyNumberFormat="1" applyFont="1" applyFill="1" applyBorder="1" applyAlignment="1">
      <alignment vertical="top"/>
    </xf>
    <xf numFmtId="0" fontId="16" fillId="0" borderId="5" xfId="0" applyFont="1" applyBorder="1"/>
    <xf numFmtId="0" fontId="16" fillId="13" borderId="6" xfId="0" applyFont="1" applyFill="1" applyBorder="1" applyAlignment="1">
      <alignment horizontal="right"/>
    </xf>
    <xf numFmtId="6" fontId="13" fillId="3" borderId="31" xfId="0" applyNumberFormat="1" applyFont="1" applyFill="1" applyBorder="1"/>
    <xf numFmtId="6" fontId="11" fillId="6" borderId="24" xfId="0" applyNumberFormat="1" applyFont="1" applyFill="1" applyBorder="1"/>
    <xf numFmtId="0" fontId="11" fillId="0" borderId="2" xfId="0" applyFont="1" applyBorder="1"/>
    <xf numFmtId="0" fontId="16" fillId="0" borderId="3" xfId="0" applyFont="1" applyBorder="1" applyAlignment="1">
      <alignment horizontal="right"/>
    </xf>
    <xf numFmtId="6" fontId="11" fillId="13" borderId="33" xfId="0" applyNumberFormat="1" applyFont="1" applyFill="1" applyBorder="1"/>
    <xf numFmtId="6" fontId="11" fillId="7" borderId="4" xfId="0" applyNumberFormat="1" applyFont="1" applyFill="1" applyBorder="1"/>
    <xf numFmtId="6" fontId="11" fillId="6" borderId="33" xfId="0" applyNumberFormat="1" applyFont="1" applyFill="1" applyBorder="1"/>
    <xf numFmtId="6" fontId="11" fillId="5" borderId="33" xfId="0" applyNumberFormat="1" applyFont="1" applyFill="1" applyBorder="1"/>
    <xf numFmtId="164" fontId="13" fillId="0" borderId="1" xfId="0" applyNumberFormat="1" applyFont="1" applyBorder="1" applyAlignment="1">
      <alignment vertical="top"/>
    </xf>
    <xf numFmtId="164" fontId="13" fillId="0" borderId="0" xfId="0" applyNumberFormat="1" applyFont="1" applyBorder="1" applyAlignment="1">
      <alignment vertical="top"/>
    </xf>
    <xf numFmtId="164" fontId="13" fillId="0" borderId="2" xfId="0" applyNumberFormat="1" applyFont="1" applyBorder="1" applyAlignment="1">
      <alignment vertical="top"/>
    </xf>
    <xf numFmtId="164" fontId="13" fillId="0" borderId="0" xfId="0" applyNumberFormat="1" applyFont="1" applyAlignment="1">
      <alignment vertical="top"/>
    </xf>
    <xf numFmtId="164" fontId="11" fillId="0" borderId="3" xfId="0" applyNumberFormat="1" applyFont="1" applyBorder="1" applyAlignment="1">
      <alignment vertical="top"/>
    </xf>
    <xf numFmtId="164" fontId="11" fillId="0" borderId="7" xfId="0" applyNumberFormat="1" applyFont="1" applyBorder="1" applyAlignment="1">
      <alignment vertical="top"/>
    </xf>
    <xf numFmtId="164" fontId="11" fillId="0" borderId="4" xfId="0" applyNumberFormat="1" applyFont="1" applyBorder="1" applyAlignment="1">
      <alignment vertical="top"/>
    </xf>
    <xf numFmtId="0" fontId="11" fillId="0" borderId="0" xfId="0" applyFont="1" applyBorder="1"/>
    <xf numFmtId="6" fontId="11" fillId="6" borderId="51" xfId="0" applyNumberFormat="1" applyFont="1" applyFill="1" applyBorder="1"/>
    <xf numFmtId="6" fontId="11" fillId="6" borderId="30" xfId="0" applyNumberFormat="1" applyFont="1" applyFill="1" applyBorder="1"/>
    <xf numFmtId="6" fontId="11" fillId="7" borderId="7" xfId="0" applyNumberFormat="1" applyFont="1" applyFill="1" applyBorder="1"/>
    <xf numFmtId="6" fontId="11" fillId="6" borderId="51" xfId="0" quotePrefix="1" applyNumberFormat="1" applyFont="1" applyFill="1" applyBorder="1" applyAlignment="1">
      <alignment horizontal="right"/>
    </xf>
    <xf numFmtId="6" fontId="11" fillId="6" borderId="52" xfId="0" applyNumberFormat="1" applyFont="1" applyFill="1" applyBorder="1"/>
    <xf numFmtId="6" fontId="11" fillId="6" borderId="52" xfId="0" quotePrefix="1" applyNumberFormat="1" applyFont="1" applyFill="1" applyBorder="1" applyAlignment="1">
      <alignment horizontal="right"/>
    </xf>
    <xf numFmtId="0" fontId="16" fillId="13" borderId="9" xfId="0" applyFont="1" applyFill="1" applyBorder="1" applyAlignment="1">
      <alignment horizontal="center"/>
    </xf>
    <xf numFmtId="0" fontId="16" fillId="13" borderId="6" xfId="0" applyFont="1" applyFill="1" applyBorder="1" applyAlignment="1">
      <alignment horizontal="center"/>
    </xf>
    <xf numFmtId="0" fontId="28" fillId="0" borderId="0" xfId="0" applyFont="1" applyAlignment="1">
      <alignment horizontal="left" readingOrder="1"/>
    </xf>
    <xf numFmtId="164" fontId="11" fillId="0" borderId="19" xfId="0" applyNumberFormat="1" applyFont="1" applyBorder="1"/>
    <xf numFmtId="0" fontId="11" fillId="5" borderId="19" xfId="0" applyFont="1" applyFill="1" applyBorder="1" applyAlignment="1">
      <alignment horizontal="center"/>
    </xf>
    <xf numFmtId="164" fontId="13" fillId="2" borderId="53" xfId="0" applyNumberFormat="1" applyFont="1" applyFill="1" applyBorder="1" applyAlignment="1">
      <alignment vertical="top"/>
    </xf>
    <xf numFmtId="164" fontId="13" fillId="2" borderId="54" xfId="0" applyNumberFormat="1" applyFont="1" applyFill="1" applyBorder="1" applyAlignment="1">
      <alignment vertical="top"/>
    </xf>
    <xf numFmtId="0" fontId="28" fillId="0" borderId="0" xfId="0" applyFont="1" applyAlignment="1">
      <alignment horizontal="left" indent="1" readingOrder="1"/>
    </xf>
    <xf numFmtId="0" fontId="11" fillId="5" borderId="22" xfId="0" applyFont="1" applyFill="1" applyBorder="1" applyAlignment="1">
      <alignment horizontal="center"/>
    </xf>
    <xf numFmtId="164" fontId="13" fillId="2" borderId="55" xfId="0" applyNumberFormat="1" applyFont="1" applyFill="1" applyBorder="1" applyAlignment="1">
      <alignment vertical="top"/>
    </xf>
    <xf numFmtId="164" fontId="11" fillId="0" borderId="22" xfId="0" applyNumberFormat="1" applyFont="1" applyBorder="1"/>
    <xf numFmtId="0" fontId="29" fillId="0" borderId="0" xfId="0" applyFont="1"/>
    <xf numFmtId="0" fontId="3" fillId="0" borderId="1" xfId="3" applyFont="1" applyBorder="1" applyAlignment="1" applyProtection="1"/>
    <xf numFmtId="0" fontId="0" fillId="0" borderId="0" xfId="0" applyAlignment="1">
      <alignment vertical="top"/>
    </xf>
    <xf numFmtId="0" fontId="0" fillId="0" borderId="0" xfId="0" applyAlignment="1">
      <alignment vertical="top" wrapText="1"/>
    </xf>
    <xf numFmtId="0" fontId="30" fillId="0" borderId="0" xfId="0" applyFont="1"/>
    <xf numFmtId="164" fontId="3" fillId="16" borderId="19" xfId="5" applyNumberFormat="1" applyFont="1" applyFill="1" applyBorder="1" applyAlignment="1">
      <alignment vertical="top" wrapText="1"/>
    </xf>
    <xf numFmtId="0" fontId="0" fillId="0" borderId="0" xfId="0" applyFont="1"/>
    <xf numFmtId="0" fontId="31" fillId="0" borderId="0" xfId="0" applyFont="1"/>
    <xf numFmtId="0" fontId="9" fillId="4" borderId="0" xfId="3" applyFill="1" applyAlignment="1" applyProtection="1">
      <alignment vertical="top"/>
    </xf>
    <xf numFmtId="0" fontId="9" fillId="0" borderId="0" xfId="3" applyFill="1" applyAlignment="1" applyProtection="1">
      <alignment vertical="top"/>
    </xf>
    <xf numFmtId="0" fontId="9" fillId="15" borderId="0" xfId="3" applyFill="1" applyAlignment="1" applyProtection="1"/>
    <xf numFmtId="0" fontId="9" fillId="0" borderId="0" xfId="3" applyAlignment="1" applyProtection="1"/>
    <xf numFmtId="0" fontId="9" fillId="0" borderId="0" xfId="3" applyAlignment="1" applyProtection="1">
      <alignment vertical="top"/>
    </xf>
    <xf numFmtId="0" fontId="9" fillId="15" borderId="0" xfId="3" applyFill="1" applyAlignment="1" applyProtection="1">
      <alignment vertical="top"/>
    </xf>
    <xf numFmtId="0" fontId="30" fillId="0" borderId="0" xfId="0" applyFont="1"/>
    <xf numFmtId="0" fontId="13" fillId="16" borderId="20" xfId="0" applyFont="1" applyFill="1" applyBorder="1" applyAlignment="1">
      <alignment horizontal="left"/>
    </xf>
    <xf numFmtId="0" fontId="13" fillId="16" borderId="21" xfId="0" applyFont="1" applyFill="1" applyBorder="1" applyAlignment="1">
      <alignment horizontal="left"/>
    </xf>
    <xf numFmtId="0" fontId="13" fillId="16" borderId="22" xfId="0" applyFont="1" applyFill="1" applyBorder="1" applyAlignment="1">
      <alignment horizontal="left"/>
    </xf>
    <xf numFmtId="0" fontId="11" fillId="16" borderId="20" xfId="0" applyFont="1" applyFill="1" applyBorder="1" applyAlignment="1">
      <alignment horizontal="left"/>
    </xf>
    <xf numFmtId="0" fontId="11" fillId="16" borderId="21" xfId="0" applyFont="1" applyFill="1" applyBorder="1" applyAlignment="1">
      <alignment horizontal="left"/>
    </xf>
    <xf numFmtId="0" fontId="11" fillId="16" borderId="22" xfId="0" applyFont="1" applyFill="1" applyBorder="1" applyAlignment="1">
      <alignment horizontal="left"/>
    </xf>
    <xf numFmtId="0" fontId="16" fillId="0" borderId="0" xfId="0" applyFont="1" applyAlignment="1">
      <alignment vertical="top"/>
    </xf>
    <xf numFmtId="0" fontId="11" fillId="6" borderId="5" xfId="0" applyFont="1" applyFill="1" applyBorder="1" applyAlignment="1">
      <alignment horizontal="center" vertical="top"/>
    </xf>
    <xf numFmtId="0" fontId="11" fillId="6" borderId="9" xfId="0" applyFont="1" applyFill="1" applyBorder="1" applyAlignment="1">
      <alignment horizontal="center" vertical="top"/>
    </xf>
    <xf numFmtId="0" fontId="11" fillId="6" borderId="6" xfId="0" applyFont="1" applyFill="1" applyBorder="1" applyAlignment="1">
      <alignment horizontal="center" vertical="top"/>
    </xf>
    <xf numFmtId="0" fontId="11" fillId="5" borderId="5" xfId="0" applyFont="1" applyFill="1" applyBorder="1" applyAlignment="1">
      <alignment horizontal="center" vertical="top"/>
    </xf>
    <xf numFmtId="0" fontId="11" fillId="5" borderId="9" xfId="0" applyFont="1" applyFill="1" applyBorder="1" applyAlignment="1">
      <alignment horizontal="center" vertical="top"/>
    </xf>
    <xf numFmtId="0" fontId="11" fillId="5" borderId="6" xfId="0" applyFont="1" applyFill="1" applyBorder="1" applyAlignment="1">
      <alignment horizontal="center" vertical="top"/>
    </xf>
    <xf numFmtId="0" fontId="13" fillId="0" borderId="20" xfId="0" applyFont="1" applyBorder="1" applyAlignment="1">
      <alignment vertical="top"/>
    </xf>
    <xf numFmtId="0" fontId="13" fillId="0" borderId="22" xfId="0" applyFont="1" applyBorder="1" applyAlignment="1">
      <alignment vertical="top"/>
    </xf>
    <xf numFmtId="0" fontId="11" fillId="0" borderId="12" xfId="0" applyFont="1" applyBorder="1" applyAlignment="1">
      <alignment vertical="top" wrapText="1"/>
    </xf>
    <xf numFmtId="0" fontId="11" fillId="0" borderId="14" xfId="0" applyFont="1" applyBorder="1" applyAlignment="1">
      <alignment vertical="top" wrapText="1"/>
    </xf>
    <xf numFmtId="0" fontId="11" fillId="0" borderId="15" xfId="0" applyFont="1" applyBorder="1" applyAlignment="1">
      <alignment vertical="top" wrapText="1"/>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8" xfId="0" applyFont="1" applyBorder="1" applyAlignment="1">
      <alignment vertical="top" wrapText="1"/>
    </xf>
    <xf numFmtId="0" fontId="13" fillId="4" borderId="13" xfId="0" applyFont="1" applyFill="1" applyBorder="1" applyAlignment="1">
      <alignment vertical="top" wrapText="1"/>
    </xf>
    <xf numFmtId="0" fontId="13" fillId="4" borderId="14" xfId="0" applyFont="1" applyFill="1" applyBorder="1" applyAlignment="1">
      <alignment vertical="top" wrapText="1"/>
    </xf>
    <xf numFmtId="0" fontId="13" fillId="4" borderId="0" xfId="0" applyFont="1" applyFill="1" applyBorder="1" applyAlignment="1">
      <alignment vertical="top" wrapText="1"/>
    </xf>
    <xf numFmtId="0" fontId="13" fillId="4" borderId="16" xfId="0" applyFont="1" applyFill="1" applyBorder="1" applyAlignment="1">
      <alignment vertical="top" wrapText="1"/>
    </xf>
    <xf numFmtId="0" fontId="13" fillId="4" borderId="10" xfId="0" applyFont="1" applyFill="1" applyBorder="1" applyAlignment="1">
      <alignment vertical="top" wrapText="1"/>
    </xf>
    <xf numFmtId="0" fontId="13" fillId="4" borderId="18" xfId="0" applyFont="1" applyFill="1" applyBorder="1" applyAlignment="1">
      <alignment vertical="top" wrapText="1"/>
    </xf>
    <xf numFmtId="0" fontId="11" fillId="0" borderId="20" xfId="0" applyFont="1" applyBorder="1" applyAlignment="1">
      <alignment vertical="top"/>
    </xf>
    <xf numFmtId="0" fontId="11" fillId="0" borderId="22" xfId="0" applyFont="1" applyBorder="1" applyAlignment="1">
      <alignment vertical="top"/>
    </xf>
    <xf numFmtId="0" fontId="13" fillId="4" borderId="21" xfId="0" applyFont="1" applyFill="1" applyBorder="1" applyAlignment="1">
      <alignment vertical="top" wrapText="1"/>
    </xf>
    <xf numFmtId="0" fontId="13" fillId="4" borderId="22" xfId="0" applyFont="1" applyFill="1" applyBorder="1" applyAlignment="1">
      <alignment vertical="top" wrapText="1"/>
    </xf>
    <xf numFmtId="0" fontId="23" fillId="0" borderId="21" xfId="0" applyFont="1" applyFill="1" applyBorder="1" applyAlignment="1">
      <alignment wrapText="1"/>
    </xf>
    <xf numFmtId="0" fontId="23" fillId="0" borderId="21" xfId="0" applyFont="1" applyFill="1" applyBorder="1" applyAlignment="1"/>
    <xf numFmtId="0" fontId="13" fillId="4" borderId="12" xfId="0" applyFont="1" applyFill="1" applyBorder="1" applyAlignment="1">
      <alignment vertical="top" wrapText="1"/>
    </xf>
    <xf numFmtId="0" fontId="13" fillId="4" borderId="15" xfId="0" applyFont="1" applyFill="1" applyBorder="1" applyAlignment="1">
      <alignment vertical="top" wrapText="1"/>
    </xf>
    <xf numFmtId="0" fontId="13" fillId="4" borderId="17" xfId="0" applyFont="1" applyFill="1" applyBorder="1" applyAlignment="1">
      <alignment vertical="top" wrapText="1"/>
    </xf>
    <xf numFmtId="0" fontId="13" fillId="4" borderId="20" xfId="0" applyFont="1" applyFill="1" applyBorder="1" applyAlignment="1">
      <alignment vertical="top" wrapText="1"/>
    </xf>
    <xf numFmtId="0" fontId="11" fillId="13" borderId="45" xfId="0" applyFont="1" applyFill="1" applyBorder="1" applyAlignment="1">
      <alignment horizontal="center"/>
    </xf>
    <xf numFmtId="0" fontId="11" fillId="13" borderId="46" xfId="0" applyFont="1" applyFill="1" applyBorder="1" applyAlignment="1">
      <alignment horizontal="center"/>
    </xf>
    <xf numFmtId="0" fontId="11" fillId="13" borderId="48" xfId="0" applyFont="1" applyFill="1" applyBorder="1" applyAlignment="1">
      <alignment horizontal="center"/>
    </xf>
    <xf numFmtId="0" fontId="11" fillId="13" borderId="47" xfId="0" applyFont="1" applyFill="1" applyBorder="1" applyAlignment="1">
      <alignment horizontal="center"/>
    </xf>
    <xf numFmtId="0" fontId="13" fillId="13" borderId="43" xfId="0" applyFont="1" applyFill="1" applyBorder="1" applyAlignment="1">
      <alignment horizontal="left"/>
    </xf>
    <xf numFmtId="0" fontId="13" fillId="13" borderId="44" xfId="0" applyFont="1" applyFill="1" applyBorder="1" applyAlignment="1">
      <alignment horizontal="left"/>
    </xf>
    <xf numFmtId="0" fontId="15" fillId="15" borderId="0" xfId="0" applyFont="1" applyFill="1" applyAlignment="1">
      <alignment horizontal="left" wrapText="1"/>
    </xf>
    <xf numFmtId="0" fontId="14" fillId="15" borderId="0" xfId="0" applyFont="1" applyFill="1" applyAlignment="1">
      <alignment horizontal="left" wrapText="1"/>
    </xf>
  </cellXfs>
  <cellStyles count="9">
    <cellStyle name="Currency 2" xfId="1"/>
    <cellStyle name="Currency 3" xfId="2"/>
    <cellStyle name="Hyperlinkki" xfId="3" builtinId="8"/>
    <cellStyle name="Normaali" xfId="0" builtinId="0"/>
    <cellStyle name="Normal 2" xfId="4"/>
    <cellStyle name="Normal 2 2" xfId="5"/>
    <cellStyle name="Percent 2" xfId="6"/>
    <cellStyle name="Percent 3" xfId="7"/>
    <cellStyle name="Prosentti" xfId="8" builtinId="5"/>
  </cellStyles>
  <dxfs count="0"/>
  <tableStyles count="0" defaultTableStyle="TableStyleMedium2" defaultPivotStyle="PivotStyleMedium9"/>
  <colors>
    <mruColors>
      <color rgb="FFFBFB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Utfall vs. prognos halvårsvis/årsvis</a:t>
            </a:r>
          </a:p>
        </c:rich>
      </c:tx>
    </c:title>
    <c:plotArea>
      <c:layout/>
      <c:barChart>
        <c:barDir val="col"/>
        <c:grouping val="clustered"/>
        <c:ser>
          <c:idx val="0"/>
          <c:order val="0"/>
          <c:tx>
            <c:strRef>
              <c:f>'Utfall vs. prognos'!$C$8</c:f>
              <c:strCache>
                <c:ptCount val="1"/>
                <c:pt idx="0">
                  <c:v>Prognos</c:v>
                </c:pt>
              </c:strCache>
            </c:strRef>
          </c:tx>
          <c:cat>
            <c:strRef>
              <c:f>'Alla kostnader'!$C$5:$O$5</c:f>
              <c:strCache>
                <c:ptCount val="13"/>
                <c:pt idx="0">
                  <c:v>V1 2014</c:v>
                </c:pt>
                <c:pt idx="1">
                  <c:v>V2 2014</c:v>
                </c:pt>
                <c:pt idx="2">
                  <c:v>V1 2015</c:v>
                </c:pt>
                <c:pt idx="3">
                  <c:v>V2 2015</c:v>
                </c:pt>
                <c:pt idx="4">
                  <c:v>V1 2016</c:v>
                </c:pt>
                <c:pt idx="5">
                  <c:v>V2 2016</c:v>
                </c:pt>
                <c:pt idx="6">
                  <c:v>V1 2017</c:v>
                </c:pt>
                <c:pt idx="7">
                  <c:v>V2 2017</c:v>
                </c:pt>
                <c:pt idx="8">
                  <c:v>2018</c:v>
                </c:pt>
                <c:pt idx="9">
                  <c:v>2019</c:v>
                </c:pt>
                <c:pt idx="10">
                  <c:v>2020</c:v>
                </c:pt>
                <c:pt idx="11">
                  <c:v>2021</c:v>
                </c:pt>
                <c:pt idx="12">
                  <c:v>2022</c:v>
                </c:pt>
              </c:strCache>
            </c:strRef>
          </c:cat>
          <c:val>
            <c:numRef>
              <c:f>('Utfall vs. prognos'!$C$31,'Utfall vs. prognos'!$F$31,'Utfall vs. prognos'!$I$31,'Utfall vs. prognos'!$L$31,'Utfall vs. prognos'!$O$31,'Utfall vs. prognos'!$R$31,'Utfall vs. prognos'!$U$31,'Utfall vs. prognos'!$X$31,'Utfall vs. prognos'!$AA$31,'Utfall vs. prognos'!$AD$31,'Utfall vs. prognos'!$AG$31,'Utfall vs. prognos'!$AJ$31,'Utfall vs. prognos'!$AM$31)</c:f>
              <c:numCache>
                <c:formatCode>#,##0\ "€";[Red]\-#,##0\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'Utfall vs. prognos'!$D$8</c:f>
              <c:strCache>
                <c:ptCount val="1"/>
                <c:pt idx="0">
                  <c:v>Utfall</c:v>
                </c:pt>
              </c:strCache>
            </c:strRef>
          </c:tx>
          <c:cat>
            <c:strRef>
              <c:f>'Alla kostnader'!$C$5:$O$5</c:f>
              <c:strCache>
                <c:ptCount val="13"/>
                <c:pt idx="0">
                  <c:v>V1 2014</c:v>
                </c:pt>
                <c:pt idx="1">
                  <c:v>V2 2014</c:v>
                </c:pt>
                <c:pt idx="2">
                  <c:v>V1 2015</c:v>
                </c:pt>
                <c:pt idx="3">
                  <c:v>V2 2015</c:v>
                </c:pt>
                <c:pt idx="4">
                  <c:v>V1 2016</c:v>
                </c:pt>
                <c:pt idx="5">
                  <c:v>V2 2016</c:v>
                </c:pt>
                <c:pt idx="6">
                  <c:v>V1 2017</c:v>
                </c:pt>
                <c:pt idx="7">
                  <c:v>V2 2017</c:v>
                </c:pt>
                <c:pt idx="8">
                  <c:v>2018</c:v>
                </c:pt>
                <c:pt idx="9">
                  <c:v>2019</c:v>
                </c:pt>
                <c:pt idx="10">
                  <c:v>2020</c:v>
                </c:pt>
                <c:pt idx="11">
                  <c:v>2021</c:v>
                </c:pt>
                <c:pt idx="12">
                  <c:v>2022</c:v>
                </c:pt>
              </c:strCache>
            </c:strRef>
          </c:cat>
          <c:val>
            <c:numRef>
              <c:f>('Utfall vs. prognos'!$D$31,'Utfall vs. prognos'!$G$31,'Utfall vs. prognos'!$J$31,'Utfall vs. prognos'!$M$31,'Utfall vs. prognos'!$P$31,'Utfall vs. prognos'!$S$31,'Utfall vs. prognos'!$V$31,'Utfall vs. prognos'!$Y$31,'Utfall vs. prognos'!$AB$31,'Utfall vs. prognos'!$AE$31,'Utfall vs. prognos'!$AH$31,'Utfall vs. prognos'!$AK$31,'Utfall vs. prognos'!$AN$31)</c:f>
              <c:numCache>
                <c:formatCode>#,##0\ "€";[Red]\-#,##0\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gapWidth val="30"/>
        <c:axId val="108792064"/>
        <c:axId val="108806144"/>
      </c:barChart>
      <c:catAx>
        <c:axId val="108792064"/>
        <c:scaling>
          <c:orientation val="minMax"/>
        </c:scaling>
        <c:axPos val="b"/>
        <c:numFmt formatCode="General" sourceLinked="1"/>
        <c:tickLblPos val="nextTo"/>
        <c:crossAx val="108806144"/>
        <c:crosses val="autoZero"/>
        <c:auto val="1"/>
        <c:lblAlgn val="ctr"/>
        <c:lblOffset val="100"/>
      </c:catAx>
      <c:valAx>
        <c:axId val="108806144"/>
        <c:scaling>
          <c:orientation val="minMax"/>
        </c:scaling>
        <c:axPos val="l"/>
        <c:majorGridlines/>
        <c:numFmt formatCode="#,##0\ &quot;€&quot;;[Red]\-#,##0\ &quot;€&quot;" sourceLinked="1"/>
        <c:tickLblPos val="nextTo"/>
        <c:crossAx val="108792064"/>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alla kumulativa kostnader</a:t>
            </a:r>
            <a:r>
              <a:rPr lang="fi-FI" sz="1400" baseline="0"/>
              <a:t> </a:t>
            </a:r>
            <a:r>
              <a:rPr lang="fi-FI" sz="1400"/>
              <a:t>fördelade</a:t>
            </a:r>
            <a:r>
              <a:rPr lang="fi-FI" sz="1400" baseline="0"/>
              <a:t> halvårsvis </a:t>
            </a:r>
            <a:endParaRPr lang="fi-FI" sz="1400"/>
          </a:p>
        </c:rich>
      </c:tx>
      <c:layout/>
    </c:title>
    <c:plotArea>
      <c:layout/>
      <c:barChart>
        <c:barDir val="col"/>
        <c:grouping val="stacked"/>
        <c:ser>
          <c:idx val="0"/>
          <c:order val="0"/>
          <c:tx>
            <c:strRef>
              <c:f>'Alla kostnader'!$B$7</c:f>
              <c:strCache>
                <c:ptCount val="1"/>
                <c:pt idx="0">
                  <c:v>Utvecklingskostnader</c:v>
                </c:pt>
              </c:strCache>
            </c:strRef>
          </c:tx>
          <c:cat>
            <c:strRef>
              <c:f>'Alla kostnader'!$C$83:$J$83</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kostnader'!$C$85:$J$85</c:f>
              <c:numCache>
                <c:formatCode>#,##0\ "€";[Red]\-#,##0\ "€"</c:formatCode>
                <c:ptCount val="8"/>
                <c:pt idx="0">
                  <c:v>0</c:v>
                </c:pt>
                <c:pt idx="1">
                  <c:v>0</c:v>
                </c:pt>
                <c:pt idx="2">
                  <c:v>0</c:v>
                </c:pt>
                <c:pt idx="3">
                  <c:v>0</c:v>
                </c:pt>
                <c:pt idx="4">
                  <c:v>0</c:v>
                </c:pt>
                <c:pt idx="5">
                  <c:v>0</c:v>
                </c:pt>
                <c:pt idx="6">
                  <c:v>0</c:v>
                </c:pt>
                <c:pt idx="7">
                  <c:v>0</c:v>
                </c:pt>
              </c:numCache>
            </c:numRef>
          </c:val>
        </c:ser>
        <c:ser>
          <c:idx val="1"/>
          <c:order val="1"/>
          <c:tx>
            <c:strRef>
              <c:f>'Alla kostnader'!$B$8</c:f>
              <c:strCache>
                <c:ptCount val="1"/>
                <c:pt idx="0">
                  <c:v>Ibruktagningskostnader</c:v>
                </c:pt>
              </c:strCache>
            </c:strRef>
          </c:tx>
          <c:spPr>
            <a:solidFill>
              <a:srgbClr val="C72B2B"/>
            </a:solidFill>
          </c:spPr>
          <c:cat>
            <c:strRef>
              <c:f>'Alla kostnader'!$C$83:$J$83</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kostnader'!$C$86:$J$86</c:f>
              <c:numCache>
                <c:formatCode>#,##0\ "€";[Red]\-#,##0\ "€"</c:formatCode>
                <c:ptCount val="8"/>
                <c:pt idx="0">
                  <c:v>0</c:v>
                </c:pt>
                <c:pt idx="1">
                  <c:v>0</c:v>
                </c:pt>
                <c:pt idx="2">
                  <c:v>0</c:v>
                </c:pt>
                <c:pt idx="3">
                  <c:v>0</c:v>
                </c:pt>
                <c:pt idx="4">
                  <c:v>0</c:v>
                </c:pt>
                <c:pt idx="5">
                  <c:v>0</c:v>
                </c:pt>
                <c:pt idx="6">
                  <c:v>0</c:v>
                </c:pt>
                <c:pt idx="7">
                  <c:v>0</c:v>
                </c:pt>
              </c:numCache>
            </c:numRef>
          </c:val>
        </c:ser>
        <c:ser>
          <c:idx val="2"/>
          <c:order val="2"/>
          <c:tx>
            <c:strRef>
              <c:f>'Alla kostnader'!$B$9</c:f>
              <c:strCache>
                <c:ptCount val="1"/>
                <c:pt idx="0">
                  <c:v>Underhållskostnader</c:v>
                </c:pt>
              </c:strCache>
            </c:strRef>
          </c:tx>
          <c:cat>
            <c:strRef>
              <c:f>'Alla kostnader'!$C$83:$J$83</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kostnader'!$C$87:$J$87</c:f>
              <c:numCache>
                <c:formatCode>#,##0\ "€";[Red]\-#,##0\ "€"</c:formatCode>
                <c:ptCount val="8"/>
                <c:pt idx="0">
                  <c:v>0</c:v>
                </c:pt>
                <c:pt idx="1">
                  <c:v>0</c:v>
                </c:pt>
                <c:pt idx="2">
                  <c:v>0</c:v>
                </c:pt>
                <c:pt idx="3">
                  <c:v>0</c:v>
                </c:pt>
                <c:pt idx="4">
                  <c:v>0</c:v>
                </c:pt>
                <c:pt idx="5">
                  <c:v>0</c:v>
                </c:pt>
                <c:pt idx="6">
                  <c:v>0</c:v>
                </c:pt>
                <c:pt idx="7">
                  <c:v>0</c:v>
                </c:pt>
              </c:numCache>
            </c:numRef>
          </c:val>
        </c:ser>
        <c:ser>
          <c:idx val="3"/>
          <c:order val="3"/>
          <c:tx>
            <c:strRef>
              <c:f>'Alla kostnader'!$B$10</c:f>
              <c:strCache>
                <c:ptCount val="1"/>
                <c:pt idx="0">
                  <c:v>Övriga kostnader</c:v>
                </c:pt>
              </c:strCache>
            </c:strRef>
          </c:tx>
          <c:cat>
            <c:strRef>
              <c:f>'Alla kostnader'!$C$83:$J$83</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kostnader'!$C$88:$J$88</c:f>
              <c:numCache>
                <c:formatCode>#,##0\ "€";[Red]\-#,##0\ "€"</c:formatCode>
                <c:ptCount val="8"/>
                <c:pt idx="0">
                  <c:v>0</c:v>
                </c:pt>
                <c:pt idx="1">
                  <c:v>0</c:v>
                </c:pt>
                <c:pt idx="2">
                  <c:v>0</c:v>
                </c:pt>
                <c:pt idx="3">
                  <c:v>0</c:v>
                </c:pt>
                <c:pt idx="4">
                  <c:v>0</c:v>
                </c:pt>
                <c:pt idx="5">
                  <c:v>0</c:v>
                </c:pt>
                <c:pt idx="6">
                  <c:v>0</c:v>
                </c:pt>
                <c:pt idx="7">
                  <c:v>0</c:v>
                </c:pt>
              </c:numCache>
            </c:numRef>
          </c:val>
        </c:ser>
        <c:dLbls/>
        <c:gapWidth val="75"/>
        <c:overlap val="100"/>
        <c:axId val="121886592"/>
        <c:axId val="121888128"/>
      </c:barChart>
      <c:catAx>
        <c:axId val="121886592"/>
        <c:scaling>
          <c:orientation val="minMax"/>
        </c:scaling>
        <c:axPos val="b"/>
        <c:numFmt formatCode="General" sourceLinked="1"/>
        <c:majorTickMark val="none"/>
        <c:tickLblPos val="nextTo"/>
        <c:crossAx val="121888128"/>
        <c:crosses val="autoZero"/>
        <c:auto val="1"/>
        <c:lblAlgn val="ctr"/>
        <c:lblOffset val="100"/>
      </c:catAx>
      <c:valAx>
        <c:axId val="121888128"/>
        <c:scaling>
          <c:orientation val="minMax"/>
        </c:scaling>
        <c:axPos val="l"/>
        <c:majorGridlines/>
        <c:numFmt formatCode="#,##0\ &quot;€&quot;;[Red]\-#,##0\ &quot;€&quot;" sourceLinked="1"/>
        <c:majorTickMark val="none"/>
        <c:tickLblPos val="nextTo"/>
        <c:spPr>
          <a:ln w="9525">
            <a:noFill/>
          </a:ln>
        </c:spPr>
        <c:crossAx val="121886592"/>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alla kostnader totalt</a:t>
            </a:r>
            <a:r>
              <a:rPr lang="fi-FI" sz="1400" baseline="0"/>
              <a:t>, fördelade årsvis</a:t>
            </a:r>
            <a:endParaRPr lang="fi-FI" sz="1400"/>
          </a:p>
        </c:rich>
      </c:tx>
      <c:layout/>
    </c:title>
    <c:plotArea>
      <c:layout/>
      <c:barChart>
        <c:barDir val="col"/>
        <c:grouping val="stacked"/>
        <c:ser>
          <c:idx val="0"/>
          <c:order val="0"/>
          <c:tx>
            <c:strRef>
              <c:f>'Alla kostnader'!$B$7</c:f>
              <c:strCache>
                <c:ptCount val="1"/>
                <c:pt idx="0">
                  <c:v>Utvecklingskostnader</c:v>
                </c:pt>
              </c:strCache>
            </c:strRef>
          </c:tx>
          <c:cat>
            <c:numRef>
              <c:f>'Alla kostnader'!$C$70:$F$70</c:f>
              <c:numCache>
                <c:formatCode>General</c:formatCode>
                <c:ptCount val="4"/>
                <c:pt idx="0">
                  <c:v>2014</c:v>
                </c:pt>
                <c:pt idx="1">
                  <c:v>2015</c:v>
                </c:pt>
                <c:pt idx="2">
                  <c:v>2016</c:v>
                </c:pt>
                <c:pt idx="3">
                  <c:v>2017</c:v>
                </c:pt>
              </c:numCache>
            </c:numRef>
          </c:cat>
          <c:val>
            <c:numRef>
              <c:f>'Alla kostnader'!$C$72:$F$72</c:f>
              <c:numCache>
                <c:formatCode>#,##0\ "€";[Red]\-#,##0\ "€"</c:formatCode>
                <c:ptCount val="4"/>
                <c:pt idx="0">
                  <c:v>0</c:v>
                </c:pt>
                <c:pt idx="1">
                  <c:v>0</c:v>
                </c:pt>
                <c:pt idx="2">
                  <c:v>0</c:v>
                </c:pt>
                <c:pt idx="3">
                  <c:v>0</c:v>
                </c:pt>
              </c:numCache>
            </c:numRef>
          </c:val>
        </c:ser>
        <c:ser>
          <c:idx val="1"/>
          <c:order val="1"/>
          <c:tx>
            <c:strRef>
              <c:f>'Alla kostnader'!$B$8</c:f>
              <c:strCache>
                <c:ptCount val="1"/>
                <c:pt idx="0">
                  <c:v>Ibruktagningskostnader</c:v>
                </c:pt>
              </c:strCache>
            </c:strRef>
          </c:tx>
          <c:spPr>
            <a:solidFill>
              <a:srgbClr val="C72B2B"/>
            </a:solidFill>
          </c:spPr>
          <c:cat>
            <c:numRef>
              <c:f>'Alla kostnader'!$C$70:$F$70</c:f>
              <c:numCache>
                <c:formatCode>General</c:formatCode>
                <c:ptCount val="4"/>
                <c:pt idx="0">
                  <c:v>2014</c:v>
                </c:pt>
                <c:pt idx="1">
                  <c:v>2015</c:v>
                </c:pt>
                <c:pt idx="2">
                  <c:v>2016</c:v>
                </c:pt>
                <c:pt idx="3">
                  <c:v>2017</c:v>
                </c:pt>
              </c:numCache>
            </c:numRef>
          </c:cat>
          <c:val>
            <c:numRef>
              <c:f>'Alla kostnader'!$C$73:$F$73</c:f>
              <c:numCache>
                <c:formatCode>#,##0\ "€";[Red]\-#,##0\ "€"</c:formatCode>
                <c:ptCount val="4"/>
                <c:pt idx="0">
                  <c:v>0</c:v>
                </c:pt>
                <c:pt idx="1">
                  <c:v>0</c:v>
                </c:pt>
                <c:pt idx="2">
                  <c:v>0</c:v>
                </c:pt>
                <c:pt idx="3">
                  <c:v>0</c:v>
                </c:pt>
              </c:numCache>
            </c:numRef>
          </c:val>
        </c:ser>
        <c:ser>
          <c:idx val="2"/>
          <c:order val="2"/>
          <c:tx>
            <c:strRef>
              <c:f>'Alla kostnader'!$B$9</c:f>
              <c:strCache>
                <c:ptCount val="1"/>
                <c:pt idx="0">
                  <c:v>Underhållskostnader</c:v>
                </c:pt>
              </c:strCache>
            </c:strRef>
          </c:tx>
          <c:cat>
            <c:numRef>
              <c:f>'Alla kostnader'!$C$70:$F$70</c:f>
              <c:numCache>
                <c:formatCode>General</c:formatCode>
                <c:ptCount val="4"/>
                <c:pt idx="0">
                  <c:v>2014</c:v>
                </c:pt>
                <c:pt idx="1">
                  <c:v>2015</c:v>
                </c:pt>
                <c:pt idx="2">
                  <c:v>2016</c:v>
                </c:pt>
                <c:pt idx="3">
                  <c:v>2017</c:v>
                </c:pt>
              </c:numCache>
            </c:numRef>
          </c:cat>
          <c:val>
            <c:numRef>
              <c:f>'Alla kostnader'!$C$74:$F$74</c:f>
              <c:numCache>
                <c:formatCode>#,##0\ "€";[Red]\-#,##0\ "€"</c:formatCode>
                <c:ptCount val="4"/>
                <c:pt idx="0">
                  <c:v>0</c:v>
                </c:pt>
                <c:pt idx="1">
                  <c:v>0</c:v>
                </c:pt>
                <c:pt idx="2">
                  <c:v>0</c:v>
                </c:pt>
                <c:pt idx="3">
                  <c:v>0</c:v>
                </c:pt>
              </c:numCache>
            </c:numRef>
          </c:val>
        </c:ser>
        <c:ser>
          <c:idx val="3"/>
          <c:order val="3"/>
          <c:tx>
            <c:strRef>
              <c:f>'Alla kostnader'!$B$10</c:f>
              <c:strCache>
                <c:ptCount val="1"/>
                <c:pt idx="0">
                  <c:v>Övriga kostnader</c:v>
                </c:pt>
              </c:strCache>
            </c:strRef>
          </c:tx>
          <c:cat>
            <c:numRef>
              <c:f>'Alla kostnader'!$C$70:$F$70</c:f>
              <c:numCache>
                <c:formatCode>General</c:formatCode>
                <c:ptCount val="4"/>
                <c:pt idx="0">
                  <c:v>2014</c:v>
                </c:pt>
                <c:pt idx="1">
                  <c:v>2015</c:v>
                </c:pt>
                <c:pt idx="2">
                  <c:v>2016</c:v>
                </c:pt>
                <c:pt idx="3">
                  <c:v>2017</c:v>
                </c:pt>
              </c:numCache>
            </c:numRef>
          </c:cat>
          <c:val>
            <c:numRef>
              <c:f>'Alla kostnader'!$C$75:$F$75</c:f>
              <c:numCache>
                <c:formatCode>#,##0\ "€";[Red]\-#,##0\ "€"</c:formatCode>
                <c:ptCount val="4"/>
                <c:pt idx="0">
                  <c:v>0</c:v>
                </c:pt>
                <c:pt idx="1">
                  <c:v>0</c:v>
                </c:pt>
                <c:pt idx="2">
                  <c:v>0</c:v>
                </c:pt>
                <c:pt idx="3">
                  <c:v>0</c:v>
                </c:pt>
              </c:numCache>
            </c:numRef>
          </c:val>
        </c:ser>
        <c:dLbls/>
        <c:gapWidth val="75"/>
        <c:overlap val="100"/>
        <c:axId val="121924608"/>
        <c:axId val="121934592"/>
      </c:barChart>
      <c:catAx>
        <c:axId val="121924608"/>
        <c:scaling>
          <c:orientation val="minMax"/>
        </c:scaling>
        <c:axPos val="b"/>
        <c:numFmt formatCode="General" sourceLinked="1"/>
        <c:majorTickMark val="none"/>
        <c:tickLblPos val="nextTo"/>
        <c:crossAx val="121934592"/>
        <c:crosses val="autoZero"/>
        <c:auto val="1"/>
        <c:lblAlgn val="ctr"/>
        <c:lblOffset val="100"/>
      </c:catAx>
      <c:valAx>
        <c:axId val="121934592"/>
        <c:scaling>
          <c:orientation val="minMax"/>
        </c:scaling>
        <c:axPos val="l"/>
        <c:majorGridlines/>
        <c:numFmt formatCode="#,##0\ &quot;€&quot;;[Red]\-#,##0\ &quot;€&quot;" sourceLinked="1"/>
        <c:majorTickMark val="none"/>
        <c:tickLblPos val="nextTo"/>
        <c:spPr>
          <a:ln w="9525">
            <a:noFill/>
          </a:ln>
        </c:spPr>
        <c:crossAx val="121924608"/>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alla kumulativa kostnader fördelade årsvis </a:t>
            </a:r>
          </a:p>
        </c:rich>
      </c:tx>
      <c:layout/>
    </c:title>
    <c:plotArea>
      <c:layout/>
      <c:barChart>
        <c:barDir val="col"/>
        <c:grouping val="stacked"/>
        <c:ser>
          <c:idx val="0"/>
          <c:order val="0"/>
          <c:tx>
            <c:strRef>
              <c:f>'Alla kostnader'!$B$7</c:f>
              <c:strCache>
                <c:ptCount val="1"/>
                <c:pt idx="0">
                  <c:v>Utvecklingskostnader</c:v>
                </c:pt>
              </c:strCache>
            </c:strRef>
          </c:tx>
          <c:cat>
            <c:numRef>
              <c:f>'Alla kostnader'!$C$96:$F$96</c:f>
              <c:numCache>
                <c:formatCode>General</c:formatCode>
                <c:ptCount val="4"/>
                <c:pt idx="0">
                  <c:v>2014</c:v>
                </c:pt>
                <c:pt idx="1">
                  <c:v>2015</c:v>
                </c:pt>
                <c:pt idx="2">
                  <c:v>2016</c:v>
                </c:pt>
                <c:pt idx="3">
                  <c:v>2017</c:v>
                </c:pt>
              </c:numCache>
            </c:numRef>
          </c:cat>
          <c:val>
            <c:numRef>
              <c:f>'Alla kostnader'!$C$98:$F$98</c:f>
              <c:numCache>
                <c:formatCode>#,##0\ "€";[Red]\-#,##0\ "€"</c:formatCode>
                <c:ptCount val="4"/>
                <c:pt idx="0">
                  <c:v>0</c:v>
                </c:pt>
                <c:pt idx="1">
                  <c:v>0</c:v>
                </c:pt>
                <c:pt idx="2">
                  <c:v>0</c:v>
                </c:pt>
                <c:pt idx="3">
                  <c:v>0</c:v>
                </c:pt>
              </c:numCache>
            </c:numRef>
          </c:val>
        </c:ser>
        <c:ser>
          <c:idx val="1"/>
          <c:order val="1"/>
          <c:tx>
            <c:strRef>
              <c:f>'Alla kostnader'!$B$8</c:f>
              <c:strCache>
                <c:ptCount val="1"/>
                <c:pt idx="0">
                  <c:v>Ibruktagningskostnader</c:v>
                </c:pt>
              </c:strCache>
            </c:strRef>
          </c:tx>
          <c:spPr>
            <a:solidFill>
              <a:srgbClr val="C72B2B"/>
            </a:solidFill>
          </c:spPr>
          <c:cat>
            <c:numRef>
              <c:f>'Alla kostnader'!$C$96:$F$96</c:f>
              <c:numCache>
                <c:formatCode>General</c:formatCode>
                <c:ptCount val="4"/>
                <c:pt idx="0">
                  <c:v>2014</c:v>
                </c:pt>
                <c:pt idx="1">
                  <c:v>2015</c:v>
                </c:pt>
                <c:pt idx="2">
                  <c:v>2016</c:v>
                </c:pt>
                <c:pt idx="3">
                  <c:v>2017</c:v>
                </c:pt>
              </c:numCache>
            </c:numRef>
          </c:cat>
          <c:val>
            <c:numRef>
              <c:f>'Alla kostnader'!$C$99:$F$99</c:f>
              <c:numCache>
                <c:formatCode>#,##0\ "€";[Red]\-#,##0\ "€"</c:formatCode>
                <c:ptCount val="4"/>
                <c:pt idx="0">
                  <c:v>0</c:v>
                </c:pt>
                <c:pt idx="1">
                  <c:v>0</c:v>
                </c:pt>
                <c:pt idx="2">
                  <c:v>0</c:v>
                </c:pt>
                <c:pt idx="3">
                  <c:v>0</c:v>
                </c:pt>
              </c:numCache>
            </c:numRef>
          </c:val>
        </c:ser>
        <c:ser>
          <c:idx val="2"/>
          <c:order val="2"/>
          <c:tx>
            <c:strRef>
              <c:f>'Alla kostnader'!$B$9</c:f>
              <c:strCache>
                <c:ptCount val="1"/>
                <c:pt idx="0">
                  <c:v>Underhållskostnader</c:v>
                </c:pt>
              </c:strCache>
            </c:strRef>
          </c:tx>
          <c:cat>
            <c:numRef>
              <c:f>'Alla kostnader'!$C$96:$F$96</c:f>
              <c:numCache>
                <c:formatCode>General</c:formatCode>
                <c:ptCount val="4"/>
                <c:pt idx="0">
                  <c:v>2014</c:v>
                </c:pt>
                <c:pt idx="1">
                  <c:v>2015</c:v>
                </c:pt>
                <c:pt idx="2">
                  <c:v>2016</c:v>
                </c:pt>
                <c:pt idx="3">
                  <c:v>2017</c:v>
                </c:pt>
              </c:numCache>
            </c:numRef>
          </c:cat>
          <c:val>
            <c:numRef>
              <c:f>'Alla kostnader'!$C$100:$F$100</c:f>
              <c:numCache>
                <c:formatCode>#,##0\ "€";[Red]\-#,##0\ "€"</c:formatCode>
                <c:ptCount val="4"/>
                <c:pt idx="0">
                  <c:v>0</c:v>
                </c:pt>
                <c:pt idx="1">
                  <c:v>0</c:v>
                </c:pt>
                <c:pt idx="2">
                  <c:v>0</c:v>
                </c:pt>
                <c:pt idx="3">
                  <c:v>0</c:v>
                </c:pt>
              </c:numCache>
            </c:numRef>
          </c:val>
        </c:ser>
        <c:ser>
          <c:idx val="3"/>
          <c:order val="3"/>
          <c:tx>
            <c:strRef>
              <c:f>'Alla kostnader'!$B$10</c:f>
              <c:strCache>
                <c:ptCount val="1"/>
                <c:pt idx="0">
                  <c:v>Övriga kostnader</c:v>
                </c:pt>
              </c:strCache>
            </c:strRef>
          </c:tx>
          <c:cat>
            <c:numRef>
              <c:f>'Alla kostnader'!$C$96:$F$96</c:f>
              <c:numCache>
                <c:formatCode>General</c:formatCode>
                <c:ptCount val="4"/>
                <c:pt idx="0">
                  <c:v>2014</c:v>
                </c:pt>
                <c:pt idx="1">
                  <c:v>2015</c:v>
                </c:pt>
                <c:pt idx="2">
                  <c:v>2016</c:v>
                </c:pt>
                <c:pt idx="3">
                  <c:v>2017</c:v>
                </c:pt>
              </c:numCache>
            </c:numRef>
          </c:cat>
          <c:val>
            <c:numRef>
              <c:f>'Alla kostnader'!$C$101:$F$101</c:f>
              <c:numCache>
                <c:formatCode>#,##0\ "€";[Red]\-#,##0\ "€"</c:formatCode>
                <c:ptCount val="4"/>
                <c:pt idx="0">
                  <c:v>0</c:v>
                </c:pt>
                <c:pt idx="1">
                  <c:v>0</c:v>
                </c:pt>
                <c:pt idx="2">
                  <c:v>0</c:v>
                </c:pt>
                <c:pt idx="3">
                  <c:v>0</c:v>
                </c:pt>
              </c:numCache>
            </c:numRef>
          </c:val>
        </c:ser>
        <c:dLbls/>
        <c:gapWidth val="75"/>
        <c:overlap val="100"/>
        <c:axId val="122003840"/>
        <c:axId val="122005376"/>
      </c:barChart>
      <c:catAx>
        <c:axId val="122003840"/>
        <c:scaling>
          <c:orientation val="minMax"/>
        </c:scaling>
        <c:axPos val="b"/>
        <c:numFmt formatCode="General" sourceLinked="1"/>
        <c:majorTickMark val="none"/>
        <c:tickLblPos val="nextTo"/>
        <c:crossAx val="122005376"/>
        <c:crosses val="autoZero"/>
        <c:auto val="1"/>
        <c:lblAlgn val="ctr"/>
        <c:lblOffset val="100"/>
      </c:catAx>
      <c:valAx>
        <c:axId val="122005376"/>
        <c:scaling>
          <c:orientation val="minMax"/>
        </c:scaling>
        <c:axPos val="l"/>
        <c:majorGridlines/>
        <c:numFmt formatCode="#,##0\ &quot;€&quot;;[Red]\-#,##0\ &quot;€&quot;" sourceLinked="1"/>
        <c:majorTickMark val="none"/>
        <c:tickLblPos val="nextTo"/>
        <c:spPr>
          <a:ln w="9525">
            <a:noFill/>
          </a:ln>
        </c:spPr>
        <c:crossAx val="122003840"/>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alla kostnader totalt,</a:t>
            </a:r>
            <a:r>
              <a:rPr lang="fi-FI" sz="1400" baseline="0"/>
              <a:t> enligt kostnadsslag halvårsvis </a:t>
            </a:r>
            <a:endParaRPr lang="fi-FI" sz="1400"/>
          </a:p>
        </c:rich>
      </c:tx>
      <c:layout/>
    </c:title>
    <c:plotArea>
      <c:layout/>
      <c:barChart>
        <c:barDir val="col"/>
        <c:grouping val="stacked"/>
        <c:ser>
          <c:idx val="0"/>
          <c:order val="0"/>
          <c:tx>
            <c:strRef>
              <c:f>'Alla kostnader'!$B$111</c:f>
              <c:strCache>
                <c:ptCount val="1"/>
                <c:pt idx="0">
                  <c:v>Inköp</c:v>
                </c:pt>
              </c:strCache>
            </c:strRef>
          </c:tx>
          <c:cat>
            <c:strRef>
              <c:f>'Alla kostnader'!$C$5:$J$5</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kostnader'!$C$25:$J$25</c:f>
              <c:numCache>
                <c:formatCode>#,##0\ "€";[Red]\-#,##0\ "€"</c:formatCode>
                <c:ptCount val="8"/>
                <c:pt idx="0">
                  <c:v>0</c:v>
                </c:pt>
                <c:pt idx="1">
                  <c:v>0</c:v>
                </c:pt>
                <c:pt idx="2">
                  <c:v>0</c:v>
                </c:pt>
                <c:pt idx="3">
                  <c:v>0</c:v>
                </c:pt>
                <c:pt idx="4">
                  <c:v>0</c:v>
                </c:pt>
                <c:pt idx="5">
                  <c:v>0</c:v>
                </c:pt>
                <c:pt idx="6">
                  <c:v>0</c:v>
                </c:pt>
                <c:pt idx="7">
                  <c:v>0</c:v>
                </c:pt>
              </c:numCache>
            </c:numRef>
          </c:val>
        </c:ser>
        <c:ser>
          <c:idx val="1"/>
          <c:order val="1"/>
          <c:tx>
            <c:strRef>
              <c:f>'Alla kostnader'!$B$112</c:f>
              <c:strCache>
                <c:ptCount val="1"/>
                <c:pt idx="0">
                  <c:v>Eget arbete</c:v>
                </c:pt>
              </c:strCache>
            </c:strRef>
          </c:tx>
          <c:spPr>
            <a:solidFill>
              <a:srgbClr val="C72B2B"/>
            </a:solidFill>
          </c:spPr>
          <c:cat>
            <c:strRef>
              <c:f>'Alla kostnader'!$C$5:$J$5</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kostnader'!$C$38:$J$38</c:f>
              <c:numCache>
                <c:formatCode>#,##0\ "€";[Red]\-#,##0\ "€"</c:formatCode>
                <c:ptCount val="8"/>
                <c:pt idx="0">
                  <c:v>0</c:v>
                </c:pt>
                <c:pt idx="1">
                  <c:v>0</c:v>
                </c:pt>
                <c:pt idx="2">
                  <c:v>0</c:v>
                </c:pt>
                <c:pt idx="3">
                  <c:v>0</c:v>
                </c:pt>
                <c:pt idx="4">
                  <c:v>0</c:v>
                </c:pt>
                <c:pt idx="5">
                  <c:v>0</c:v>
                </c:pt>
                <c:pt idx="6">
                  <c:v>0</c:v>
                </c:pt>
                <c:pt idx="7">
                  <c:v>0</c:v>
                </c:pt>
              </c:numCache>
            </c:numRef>
          </c:val>
        </c:ser>
        <c:ser>
          <c:idx val="2"/>
          <c:order val="2"/>
          <c:tx>
            <c:strRef>
              <c:f>'Alla kostnader'!$B$113</c:f>
              <c:strCache>
                <c:ptCount val="1"/>
                <c:pt idx="0">
                  <c:v>Övriga</c:v>
                </c:pt>
              </c:strCache>
            </c:strRef>
          </c:tx>
          <c:cat>
            <c:strRef>
              <c:f>'Alla kostnader'!$C$5:$J$5</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kostnader'!$C$51:$J$51</c:f>
              <c:numCache>
                <c:formatCode>#,##0\ "€";[Red]\-#,##0\ "€"</c:formatCode>
                <c:ptCount val="8"/>
                <c:pt idx="0">
                  <c:v>0</c:v>
                </c:pt>
                <c:pt idx="1">
                  <c:v>0</c:v>
                </c:pt>
                <c:pt idx="2">
                  <c:v>0</c:v>
                </c:pt>
                <c:pt idx="3">
                  <c:v>0</c:v>
                </c:pt>
                <c:pt idx="4">
                  <c:v>0</c:v>
                </c:pt>
                <c:pt idx="5">
                  <c:v>0</c:v>
                </c:pt>
                <c:pt idx="6">
                  <c:v>0</c:v>
                </c:pt>
                <c:pt idx="7">
                  <c:v>0</c:v>
                </c:pt>
              </c:numCache>
            </c:numRef>
          </c:val>
        </c:ser>
        <c:ser>
          <c:idx val="3"/>
          <c:order val="3"/>
          <c:tx>
            <c:strRef>
              <c:f>'Alla kostnader'!$B$114</c:f>
              <c:strCache>
                <c:ptCount val="1"/>
                <c:pt idx="0">
                  <c:v>Indirekta</c:v>
                </c:pt>
              </c:strCache>
            </c:strRef>
          </c:tx>
          <c:cat>
            <c:strRef>
              <c:f>'Alla kostnader'!$C$5:$J$5</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kostnader'!$C$64:$J$64</c:f>
              <c:numCache>
                <c:formatCode>#,##0\ "€";[Red]\-#,##0\ "€"</c:formatCode>
                <c:ptCount val="8"/>
                <c:pt idx="0">
                  <c:v>0</c:v>
                </c:pt>
                <c:pt idx="1">
                  <c:v>0</c:v>
                </c:pt>
                <c:pt idx="2">
                  <c:v>0</c:v>
                </c:pt>
                <c:pt idx="3">
                  <c:v>0</c:v>
                </c:pt>
                <c:pt idx="4">
                  <c:v>0</c:v>
                </c:pt>
                <c:pt idx="5">
                  <c:v>0</c:v>
                </c:pt>
                <c:pt idx="6">
                  <c:v>0</c:v>
                </c:pt>
                <c:pt idx="7">
                  <c:v>0</c:v>
                </c:pt>
              </c:numCache>
            </c:numRef>
          </c:val>
        </c:ser>
        <c:dLbls/>
        <c:gapWidth val="75"/>
        <c:overlap val="100"/>
        <c:axId val="122033664"/>
        <c:axId val="122035200"/>
      </c:barChart>
      <c:catAx>
        <c:axId val="122033664"/>
        <c:scaling>
          <c:orientation val="minMax"/>
        </c:scaling>
        <c:axPos val="b"/>
        <c:numFmt formatCode="General" sourceLinked="1"/>
        <c:majorTickMark val="none"/>
        <c:tickLblPos val="nextTo"/>
        <c:crossAx val="122035200"/>
        <c:crosses val="autoZero"/>
        <c:auto val="1"/>
        <c:lblAlgn val="ctr"/>
        <c:lblOffset val="100"/>
      </c:catAx>
      <c:valAx>
        <c:axId val="122035200"/>
        <c:scaling>
          <c:orientation val="minMax"/>
        </c:scaling>
        <c:axPos val="l"/>
        <c:majorGridlines/>
        <c:numFmt formatCode="#,##0\ &quot;€&quot;;[Red]\-#,##0\ &quot;€&quot;" sourceLinked="1"/>
        <c:majorTickMark val="none"/>
        <c:tickLblPos val="nextTo"/>
        <c:spPr>
          <a:ln w="9525">
            <a:noFill/>
          </a:ln>
        </c:spPr>
        <c:crossAx val="122033664"/>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alla kostnader totalt, enligt kostnadsslag årsvis </a:t>
            </a:r>
          </a:p>
        </c:rich>
      </c:tx>
      <c:layout/>
    </c:title>
    <c:plotArea>
      <c:layout/>
      <c:barChart>
        <c:barDir val="col"/>
        <c:grouping val="stacked"/>
        <c:ser>
          <c:idx val="0"/>
          <c:order val="0"/>
          <c:tx>
            <c:strRef>
              <c:f>'Alla kostnader'!$B$111</c:f>
              <c:strCache>
                <c:ptCount val="1"/>
                <c:pt idx="0">
                  <c:v>Inköp</c:v>
                </c:pt>
              </c:strCache>
            </c:strRef>
          </c:tx>
          <c:cat>
            <c:numRef>
              <c:f>'Alla kostnader'!$C$70:$F$70</c:f>
              <c:numCache>
                <c:formatCode>General</c:formatCode>
                <c:ptCount val="4"/>
                <c:pt idx="0">
                  <c:v>2014</c:v>
                </c:pt>
                <c:pt idx="1">
                  <c:v>2015</c:v>
                </c:pt>
                <c:pt idx="2">
                  <c:v>2016</c:v>
                </c:pt>
                <c:pt idx="3">
                  <c:v>2017</c:v>
                </c:pt>
              </c:numCache>
            </c:numRef>
          </c:cat>
          <c:val>
            <c:numRef>
              <c:f>'Alla kostnader'!$C$111:$F$111</c:f>
              <c:numCache>
                <c:formatCode>#,##0\ "€";[Red]\-#,##0\ "€"</c:formatCode>
                <c:ptCount val="4"/>
                <c:pt idx="0">
                  <c:v>0</c:v>
                </c:pt>
                <c:pt idx="1">
                  <c:v>0</c:v>
                </c:pt>
                <c:pt idx="2">
                  <c:v>0</c:v>
                </c:pt>
                <c:pt idx="3">
                  <c:v>0</c:v>
                </c:pt>
              </c:numCache>
            </c:numRef>
          </c:val>
        </c:ser>
        <c:ser>
          <c:idx val="1"/>
          <c:order val="1"/>
          <c:tx>
            <c:strRef>
              <c:f>'Alla kostnader'!$B$112</c:f>
              <c:strCache>
                <c:ptCount val="1"/>
                <c:pt idx="0">
                  <c:v>Eget arbete</c:v>
                </c:pt>
              </c:strCache>
            </c:strRef>
          </c:tx>
          <c:spPr>
            <a:solidFill>
              <a:srgbClr val="C72B2B"/>
            </a:solidFill>
          </c:spPr>
          <c:cat>
            <c:numRef>
              <c:f>'Alla kostnader'!$C$70:$F$70</c:f>
              <c:numCache>
                <c:formatCode>General</c:formatCode>
                <c:ptCount val="4"/>
                <c:pt idx="0">
                  <c:v>2014</c:v>
                </c:pt>
                <c:pt idx="1">
                  <c:v>2015</c:v>
                </c:pt>
                <c:pt idx="2">
                  <c:v>2016</c:v>
                </c:pt>
                <c:pt idx="3">
                  <c:v>2017</c:v>
                </c:pt>
              </c:numCache>
            </c:numRef>
          </c:cat>
          <c:val>
            <c:numRef>
              <c:f>'Alla kostnader'!$C$112:$F$112</c:f>
              <c:numCache>
                <c:formatCode>#,##0\ "€";[Red]\-#,##0\ "€"</c:formatCode>
                <c:ptCount val="4"/>
                <c:pt idx="0">
                  <c:v>0</c:v>
                </c:pt>
                <c:pt idx="1">
                  <c:v>0</c:v>
                </c:pt>
                <c:pt idx="2">
                  <c:v>0</c:v>
                </c:pt>
                <c:pt idx="3">
                  <c:v>0</c:v>
                </c:pt>
              </c:numCache>
            </c:numRef>
          </c:val>
        </c:ser>
        <c:ser>
          <c:idx val="2"/>
          <c:order val="2"/>
          <c:tx>
            <c:strRef>
              <c:f>'Alla kostnader'!$B$113</c:f>
              <c:strCache>
                <c:ptCount val="1"/>
                <c:pt idx="0">
                  <c:v>Övriga</c:v>
                </c:pt>
              </c:strCache>
            </c:strRef>
          </c:tx>
          <c:cat>
            <c:numRef>
              <c:f>'Alla kostnader'!$C$70:$F$70</c:f>
              <c:numCache>
                <c:formatCode>General</c:formatCode>
                <c:ptCount val="4"/>
                <c:pt idx="0">
                  <c:v>2014</c:v>
                </c:pt>
                <c:pt idx="1">
                  <c:v>2015</c:v>
                </c:pt>
                <c:pt idx="2">
                  <c:v>2016</c:v>
                </c:pt>
                <c:pt idx="3">
                  <c:v>2017</c:v>
                </c:pt>
              </c:numCache>
            </c:numRef>
          </c:cat>
          <c:val>
            <c:numRef>
              <c:f>'Alla kostnader'!$C$113:$F$113</c:f>
              <c:numCache>
                <c:formatCode>#,##0\ "€";[Red]\-#,##0\ "€"</c:formatCode>
                <c:ptCount val="4"/>
                <c:pt idx="0">
                  <c:v>0</c:v>
                </c:pt>
                <c:pt idx="1">
                  <c:v>0</c:v>
                </c:pt>
                <c:pt idx="2">
                  <c:v>0</c:v>
                </c:pt>
                <c:pt idx="3">
                  <c:v>0</c:v>
                </c:pt>
              </c:numCache>
            </c:numRef>
          </c:val>
        </c:ser>
        <c:ser>
          <c:idx val="3"/>
          <c:order val="3"/>
          <c:tx>
            <c:strRef>
              <c:f>'Alla kostnader'!$B$114</c:f>
              <c:strCache>
                <c:ptCount val="1"/>
                <c:pt idx="0">
                  <c:v>Indirekta</c:v>
                </c:pt>
              </c:strCache>
            </c:strRef>
          </c:tx>
          <c:cat>
            <c:numRef>
              <c:f>'Alla kostnader'!$C$70:$F$70</c:f>
              <c:numCache>
                <c:formatCode>General</c:formatCode>
                <c:ptCount val="4"/>
                <c:pt idx="0">
                  <c:v>2014</c:v>
                </c:pt>
                <c:pt idx="1">
                  <c:v>2015</c:v>
                </c:pt>
                <c:pt idx="2">
                  <c:v>2016</c:v>
                </c:pt>
                <c:pt idx="3">
                  <c:v>2017</c:v>
                </c:pt>
              </c:numCache>
            </c:numRef>
          </c:cat>
          <c:val>
            <c:numRef>
              <c:f>'Alla kostnader'!$C$114:$F$114</c:f>
              <c:numCache>
                <c:formatCode>#,##0\ "€";[Red]\-#,##0\ "€"</c:formatCode>
                <c:ptCount val="4"/>
                <c:pt idx="0">
                  <c:v>0</c:v>
                </c:pt>
                <c:pt idx="1">
                  <c:v>0</c:v>
                </c:pt>
                <c:pt idx="2">
                  <c:v>0</c:v>
                </c:pt>
                <c:pt idx="3">
                  <c:v>0</c:v>
                </c:pt>
              </c:numCache>
            </c:numRef>
          </c:val>
        </c:ser>
        <c:dLbls/>
        <c:gapWidth val="75"/>
        <c:overlap val="100"/>
        <c:axId val="122108928"/>
        <c:axId val="122118912"/>
      </c:barChart>
      <c:catAx>
        <c:axId val="122108928"/>
        <c:scaling>
          <c:orientation val="minMax"/>
        </c:scaling>
        <c:axPos val="b"/>
        <c:numFmt formatCode="General" sourceLinked="1"/>
        <c:majorTickMark val="none"/>
        <c:tickLblPos val="nextTo"/>
        <c:crossAx val="122118912"/>
        <c:crosses val="autoZero"/>
        <c:auto val="1"/>
        <c:lblAlgn val="ctr"/>
        <c:lblOffset val="100"/>
      </c:catAx>
      <c:valAx>
        <c:axId val="122118912"/>
        <c:scaling>
          <c:orientation val="minMax"/>
        </c:scaling>
        <c:axPos val="l"/>
        <c:majorGridlines/>
        <c:numFmt formatCode="#,##0\ &quot;€&quot;;[Red]\-#,##0\ &quot;€&quot;" sourceLinked="1"/>
        <c:majorTickMark val="none"/>
        <c:tickLblPos val="nextTo"/>
        <c:spPr>
          <a:ln w="9525">
            <a:noFill/>
          </a:ln>
        </c:spPr>
        <c:crossAx val="122108928"/>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alla kumulativa kostnader enligt kostnadsslag halvårsvis </a:t>
            </a:r>
          </a:p>
        </c:rich>
      </c:tx>
      <c:layout/>
    </c:title>
    <c:plotArea>
      <c:layout/>
      <c:barChart>
        <c:barDir val="col"/>
        <c:grouping val="stacked"/>
        <c:ser>
          <c:idx val="0"/>
          <c:order val="0"/>
          <c:tx>
            <c:strRef>
              <c:f>'Alla kostnader'!$B$124</c:f>
              <c:strCache>
                <c:ptCount val="1"/>
                <c:pt idx="0">
                  <c:v>Inköp</c:v>
                </c:pt>
              </c:strCache>
            </c:strRef>
          </c:tx>
          <c:cat>
            <c:strRef>
              <c:f>'Alla kostnader'!$C$5:$J$5</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kostnader'!$C$124:$J$124</c:f>
              <c:numCache>
                <c:formatCode>#,##0\ "€";[Red]\-#,##0\ "€"</c:formatCode>
                <c:ptCount val="8"/>
                <c:pt idx="0">
                  <c:v>0</c:v>
                </c:pt>
                <c:pt idx="1">
                  <c:v>0</c:v>
                </c:pt>
                <c:pt idx="2">
                  <c:v>0</c:v>
                </c:pt>
                <c:pt idx="3">
                  <c:v>0</c:v>
                </c:pt>
                <c:pt idx="4">
                  <c:v>0</c:v>
                </c:pt>
                <c:pt idx="5">
                  <c:v>0</c:v>
                </c:pt>
                <c:pt idx="6">
                  <c:v>0</c:v>
                </c:pt>
                <c:pt idx="7">
                  <c:v>0</c:v>
                </c:pt>
              </c:numCache>
            </c:numRef>
          </c:val>
        </c:ser>
        <c:ser>
          <c:idx val="1"/>
          <c:order val="1"/>
          <c:tx>
            <c:strRef>
              <c:f>'Alla kostnader'!$B$125</c:f>
              <c:strCache>
                <c:ptCount val="1"/>
                <c:pt idx="0">
                  <c:v>Eget arbete</c:v>
                </c:pt>
              </c:strCache>
            </c:strRef>
          </c:tx>
          <c:spPr>
            <a:solidFill>
              <a:srgbClr val="C72B2B"/>
            </a:solidFill>
          </c:spPr>
          <c:cat>
            <c:strRef>
              <c:f>'Alla kostnader'!$C$5:$J$5</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kostnader'!$C$125:$J$125</c:f>
              <c:numCache>
                <c:formatCode>#,##0\ "€";[Red]\-#,##0\ "€"</c:formatCode>
                <c:ptCount val="8"/>
                <c:pt idx="0">
                  <c:v>0</c:v>
                </c:pt>
                <c:pt idx="1">
                  <c:v>0</c:v>
                </c:pt>
                <c:pt idx="2">
                  <c:v>0</c:v>
                </c:pt>
                <c:pt idx="3">
                  <c:v>0</c:v>
                </c:pt>
                <c:pt idx="4">
                  <c:v>0</c:v>
                </c:pt>
                <c:pt idx="5">
                  <c:v>0</c:v>
                </c:pt>
                <c:pt idx="6">
                  <c:v>0</c:v>
                </c:pt>
                <c:pt idx="7">
                  <c:v>0</c:v>
                </c:pt>
              </c:numCache>
            </c:numRef>
          </c:val>
        </c:ser>
        <c:ser>
          <c:idx val="2"/>
          <c:order val="2"/>
          <c:tx>
            <c:strRef>
              <c:f>'Alla kostnader'!$B$126</c:f>
              <c:strCache>
                <c:ptCount val="1"/>
                <c:pt idx="0">
                  <c:v>Övriga</c:v>
                </c:pt>
              </c:strCache>
            </c:strRef>
          </c:tx>
          <c:cat>
            <c:strRef>
              <c:f>'Alla kostnader'!$C$5:$J$5</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kostnader'!$C$126:$J$126</c:f>
              <c:numCache>
                <c:formatCode>#,##0\ "€";[Red]\-#,##0\ "€"</c:formatCode>
                <c:ptCount val="8"/>
                <c:pt idx="0">
                  <c:v>0</c:v>
                </c:pt>
                <c:pt idx="1">
                  <c:v>0</c:v>
                </c:pt>
                <c:pt idx="2">
                  <c:v>0</c:v>
                </c:pt>
                <c:pt idx="3">
                  <c:v>0</c:v>
                </c:pt>
                <c:pt idx="4">
                  <c:v>0</c:v>
                </c:pt>
                <c:pt idx="5">
                  <c:v>0</c:v>
                </c:pt>
                <c:pt idx="6">
                  <c:v>0</c:v>
                </c:pt>
                <c:pt idx="7">
                  <c:v>0</c:v>
                </c:pt>
              </c:numCache>
            </c:numRef>
          </c:val>
        </c:ser>
        <c:ser>
          <c:idx val="3"/>
          <c:order val="3"/>
          <c:tx>
            <c:strRef>
              <c:f>'Alla kostnader'!$B$127</c:f>
              <c:strCache>
                <c:ptCount val="1"/>
                <c:pt idx="0">
                  <c:v>Indirekta</c:v>
                </c:pt>
              </c:strCache>
            </c:strRef>
          </c:tx>
          <c:cat>
            <c:strRef>
              <c:f>'Alla kostnader'!$C$5:$J$5</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kostnader'!$C$127:$J$127</c:f>
              <c:numCache>
                <c:formatCode>#,##0\ "€";[Red]\-#,##0\ "€"</c:formatCode>
                <c:ptCount val="8"/>
                <c:pt idx="0">
                  <c:v>0</c:v>
                </c:pt>
                <c:pt idx="1">
                  <c:v>0</c:v>
                </c:pt>
                <c:pt idx="2">
                  <c:v>0</c:v>
                </c:pt>
                <c:pt idx="3">
                  <c:v>0</c:v>
                </c:pt>
                <c:pt idx="4">
                  <c:v>0</c:v>
                </c:pt>
                <c:pt idx="5">
                  <c:v>0</c:v>
                </c:pt>
                <c:pt idx="6">
                  <c:v>0</c:v>
                </c:pt>
                <c:pt idx="7">
                  <c:v>0</c:v>
                </c:pt>
              </c:numCache>
            </c:numRef>
          </c:val>
        </c:ser>
        <c:dLbls/>
        <c:gapWidth val="75"/>
        <c:overlap val="100"/>
        <c:axId val="123215872"/>
        <c:axId val="123217408"/>
      </c:barChart>
      <c:catAx>
        <c:axId val="123215872"/>
        <c:scaling>
          <c:orientation val="minMax"/>
        </c:scaling>
        <c:axPos val="b"/>
        <c:numFmt formatCode="General" sourceLinked="1"/>
        <c:majorTickMark val="none"/>
        <c:tickLblPos val="nextTo"/>
        <c:crossAx val="123217408"/>
        <c:crosses val="autoZero"/>
        <c:auto val="1"/>
        <c:lblAlgn val="ctr"/>
        <c:lblOffset val="100"/>
      </c:catAx>
      <c:valAx>
        <c:axId val="123217408"/>
        <c:scaling>
          <c:orientation val="minMax"/>
        </c:scaling>
        <c:axPos val="l"/>
        <c:majorGridlines/>
        <c:numFmt formatCode="#,##0\ &quot;€&quot;;[Red]\-#,##0\ &quot;€&quot;" sourceLinked="1"/>
        <c:majorTickMark val="none"/>
        <c:tickLblPos val="nextTo"/>
        <c:spPr>
          <a:ln w="9525">
            <a:noFill/>
          </a:ln>
        </c:spPr>
        <c:crossAx val="123215872"/>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alla kumulativa kostnader enligt kostnadsslag årsvis </a:t>
            </a:r>
          </a:p>
        </c:rich>
      </c:tx>
      <c:layout/>
    </c:title>
    <c:plotArea>
      <c:layout/>
      <c:barChart>
        <c:barDir val="col"/>
        <c:grouping val="stacked"/>
        <c:ser>
          <c:idx val="0"/>
          <c:order val="0"/>
          <c:tx>
            <c:strRef>
              <c:f>'Alla kostnader'!$B$137</c:f>
              <c:strCache>
                <c:ptCount val="1"/>
                <c:pt idx="0">
                  <c:v>Inköp</c:v>
                </c:pt>
              </c:strCache>
            </c:strRef>
          </c:tx>
          <c:cat>
            <c:numRef>
              <c:f>'Alla kostnader'!$C$70:$F$70</c:f>
              <c:numCache>
                <c:formatCode>General</c:formatCode>
                <c:ptCount val="4"/>
                <c:pt idx="0">
                  <c:v>2014</c:v>
                </c:pt>
                <c:pt idx="1">
                  <c:v>2015</c:v>
                </c:pt>
                <c:pt idx="2">
                  <c:v>2016</c:v>
                </c:pt>
                <c:pt idx="3">
                  <c:v>2017</c:v>
                </c:pt>
              </c:numCache>
            </c:numRef>
          </c:cat>
          <c:val>
            <c:numRef>
              <c:f>'Alla kostnader'!$C$137:$F$137</c:f>
              <c:numCache>
                <c:formatCode>#,##0\ "€";[Red]\-#,##0\ "€"</c:formatCode>
                <c:ptCount val="4"/>
                <c:pt idx="0">
                  <c:v>0</c:v>
                </c:pt>
                <c:pt idx="1">
                  <c:v>0</c:v>
                </c:pt>
                <c:pt idx="2">
                  <c:v>0</c:v>
                </c:pt>
                <c:pt idx="3">
                  <c:v>0</c:v>
                </c:pt>
              </c:numCache>
            </c:numRef>
          </c:val>
        </c:ser>
        <c:ser>
          <c:idx val="1"/>
          <c:order val="1"/>
          <c:tx>
            <c:strRef>
              <c:f>'Alla kostnader'!$B$138</c:f>
              <c:strCache>
                <c:ptCount val="1"/>
                <c:pt idx="0">
                  <c:v>Eget arbete</c:v>
                </c:pt>
              </c:strCache>
            </c:strRef>
          </c:tx>
          <c:spPr>
            <a:solidFill>
              <a:srgbClr val="C72B2B"/>
            </a:solidFill>
          </c:spPr>
          <c:cat>
            <c:numRef>
              <c:f>'Alla kostnader'!$C$70:$F$70</c:f>
              <c:numCache>
                <c:formatCode>General</c:formatCode>
                <c:ptCount val="4"/>
                <c:pt idx="0">
                  <c:v>2014</c:v>
                </c:pt>
                <c:pt idx="1">
                  <c:v>2015</c:v>
                </c:pt>
                <c:pt idx="2">
                  <c:v>2016</c:v>
                </c:pt>
                <c:pt idx="3">
                  <c:v>2017</c:v>
                </c:pt>
              </c:numCache>
            </c:numRef>
          </c:cat>
          <c:val>
            <c:numRef>
              <c:f>'Alla kostnader'!$C$138:$F$138</c:f>
              <c:numCache>
                <c:formatCode>#,##0\ "€";[Red]\-#,##0\ "€"</c:formatCode>
                <c:ptCount val="4"/>
                <c:pt idx="0">
                  <c:v>0</c:v>
                </c:pt>
                <c:pt idx="1">
                  <c:v>0</c:v>
                </c:pt>
                <c:pt idx="2">
                  <c:v>0</c:v>
                </c:pt>
                <c:pt idx="3">
                  <c:v>0</c:v>
                </c:pt>
              </c:numCache>
            </c:numRef>
          </c:val>
        </c:ser>
        <c:ser>
          <c:idx val="2"/>
          <c:order val="2"/>
          <c:tx>
            <c:strRef>
              <c:f>'Alla kostnader'!$B$139</c:f>
              <c:strCache>
                <c:ptCount val="1"/>
                <c:pt idx="0">
                  <c:v>Övriga</c:v>
                </c:pt>
              </c:strCache>
            </c:strRef>
          </c:tx>
          <c:cat>
            <c:numRef>
              <c:f>'Alla kostnader'!$C$70:$F$70</c:f>
              <c:numCache>
                <c:formatCode>General</c:formatCode>
                <c:ptCount val="4"/>
                <c:pt idx="0">
                  <c:v>2014</c:v>
                </c:pt>
                <c:pt idx="1">
                  <c:v>2015</c:v>
                </c:pt>
                <c:pt idx="2">
                  <c:v>2016</c:v>
                </c:pt>
                <c:pt idx="3">
                  <c:v>2017</c:v>
                </c:pt>
              </c:numCache>
            </c:numRef>
          </c:cat>
          <c:val>
            <c:numRef>
              <c:f>'Alla kostnader'!$C$139:$F$139</c:f>
              <c:numCache>
                <c:formatCode>#,##0\ "€";[Red]\-#,##0\ "€"</c:formatCode>
                <c:ptCount val="4"/>
                <c:pt idx="0">
                  <c:v>0</c:v>
                </c:pt>
                <c:pt idx="1">
                  <c:v>0</c:v>
                </c:pt>
                <c:pt idx="2">
                  <c:v>0</c:v>
                </c:pt>
                <c:pt idx="3">
                  <c:v>0</c:v>
                </c:pt>
              </c:numCache>
            </c:numRef>
          </c:val>
        </c:ser>
        <c:ser>
          <c:idx val="3"/>
          <c:order val="3"/>
          <c:tx>
            <c:strRef>
              <c:f>'Alla kostnader'!$B$140</c:f>
              <c:strCache>
                <c:ptCount val="1"/>
                <c:pt idx="0">
                  <c:v>Indirekta</c:v>
                </c:pt>
              </c:strCache>
            </c:strRef>
          </c:tx>
          <c:cat>
            <c:numRef>
              <c:f>'Alla kostnader'!$C$70:$F$70</c:f>
              <c:numCache>
                <c:formatCode>General</c:formatCode>
                <c:ptCount val="4"/>
                <c:pt idx="0">
                  <c:v>2014</c:v>
                </c:pt>
                <c:pt idx="1">
                  <c:v>2015</c:v>
                </c:pt>
                <c:pt idx="2">
                  <c:v>2016</c:v>
                </c:pt>
                <c:pt idx="3">
                  <c:v>2017</c:v>
                </c:pt>
              </c:numCache>
            </c:numRef>
          </c:cat>
          <c:val>
            <c:numRef>
              <c:f>'Alla kostnader'!$C$140:$F$140</c:f>
              <c:numCache>
                <c:formatCode>#,##0\ "€";[Red]\-#,##0\ "€"</c:formatCode>
                <c:ptCount val="4"/>
                <c:pt idx="0">
                  <c:v>0</c:v>
                </c:pt>
                <c:pt idx="1">
                  <c:v>0</c:v>
                </c:pt>
                <c:pt idx="2">
                  <c:v>0</c:v>
                </c:pt>
                <c:pt idx="3">
                  <c:v>0</c:v>
                </c:pt>
              </c:numCache>
            </c:numRef>
          </c:val>
        </c:ser>
        <c:dLbls/>
        <c:gapWidth val="75"/>
        <c:overlap val="100"/>
        <c:axId val="123270272"/>
        <c:axId val="123271808"/>
      </c:barChart>
      <c:catAx>
        <c:axId val="123270272"/>
        <c:scaling>
          <c:orientation val="minMax"/>
        </c:scaling>
        <c:axPos val="b"/>
        <c:numFmt formatCode="General" sourceLinked="1"/>
        <c:majorTickMark val="none"/>
        <c:tickLblPos val="nextTo"/>
        <c:crossAx val="123271808"/>
        <c:crosses val="autoZero"/>
        <c:auto val="1"/>
        <c:lblAlgn val="ctr"/>
        <c:lblOffset val="100"/>
      </c:catAx>
      <c:valAx>
        <c:axId val="123271808"/>
        <c:scaling>
          <c:orientation val="minMax"/>
        </c:scaling>
        <c:axPos val="l"/>
        <c:majorGridlines/>
        <c:numFmt formatCode="#,##0\ &quot;€&quot;;[Red]\-#,##0\ &quot;€&quot;" sourceLinked="1"/>
        <c:majorTickMark val="none"/>
        <c:tickLblPos val="nextTo"/>
        <c:spPr>
          <a:ln w="9525">
            <a:noFill/>
          </a:ln>
        </c:spPr>
        <c:crossAx val="123270272"/>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Beviljad KAPA-finansiering vs. annan än</a:t>
            </a:r>
            <a:r>
              <a:rPr lang="fi-FI" sz="1400" baseline="0"/>
              <a:t> KAPA-finansiering </a:t>
            </a:r>
            <a:endParaRPr lang="fi-FI" sz="1400"/>
          </a:p>
        </c:rich>
      </c:tx>
      <c:layout/>
    </c:title>
    <c:plotArea>
      <c:layout/>
      <c:barChart>
        <c:barDir val="col"/>
        <c:grouping val="stacked"/>
        <c:ser>
          <c:idx val="0"/>
          <c:order val="0"/>
          <c:tx>
            <c:strRef>
              <c:f>'KAPA-finansiering'!$S$5</c:f>
              <c:strCache>
                <c:ptCount val="1"/>
                <c:pt idx="0">
                  <c:v>KAPA-finansiering</c:v>
                </c:pt>
              </c:strCache>
            </c:strRef>
          </c:tx>
          <c:dLbls>
            <c:spPr>
              <a:noFill/>
              <a:ln>
                <a:noFill/>
              </a:ln>
              <a:effectLst/>
            </c:spPr>
            <c:dLblPos val="ctr"/>
            <c:showVal val="1"/>
            <c:extLst>
              <c:ext xmlns:c15="http://schemas.microsoft.com/office/drawing/2012/chart" uri="{CE6537A1-D6FC-4f65-9D91-7224C49458BB}">
                <c15:showLeaderLines val="1"/>
              </c:ext>
            </c:extLst>
          </c:dLbls>
          <c:cat>
            <c:strRef>
              <c:f>Kostnadsgrafer!$B$3</c:f>
              <c:strCache>
                <c:ptCount val="1"/>
                <c:pt idx="0">
                  <c:v>Kostnader under KAPA-projektet (2014-2017)</c:v>
                </c:pt>
              </c:strCache>
            </c:strRef>
          </c:cat>
          <c:val>
            <c:numRef>
              <c:f>'KAPA-finansiering'!$S$12</c:f>
              <c:numCache>
                <c:formatCode>#,##0\ "€";[Red]\-#,##0\ "€"</c:formatCode>
                <c:ptCount val="1"/>
                <c:pt idx="0">
                  <c:v>0</c:v>
                </c:pt>
              </c:numCache>
            </c:numRef>
          </c:val>
        </c:ser>
        <c:ser>
          <c:idx val="1"/>
          <c:order val="1"/>
          <c:tx>
            <c:strRef>
              <c:f>'KAPA-finansiering'!$T$5</c:f>
              <c:strCache>
                <c:ptCount val="1"/>
                <c:pt idx="0">
                  <c:v>Icke KAPA-finansiering (2014-2017)</c:v>
                </c:pt>
              </c:strCache>
            </c:strRef>
          </c:tx>
          <c:spPr>
            <a:solidFill>
              <a:srgbClr val="C72B2B"/>
            </a:solidFill>
          </c:spPr>
          <c:dLbls>
            <c:spPr>
              <a:noFill/>
              <a:ln>
                <a:noFill/>
              </a:ln>
              <a:effectLst/>
            </c:spPr>
            <c:dLblPos val="ctr"/>
            <c:showVal val="1"/>
            <c:extLst>
              <c:ext xmlns:c15="http://schemas.microsoft.com/office/drawing/2012/chart" uri="{CE6537A1-D6FC-4f65-9D91-7224C49458BB}">
                <c15:showLeaderLines val="1"/>
              </c:ext>
            </c:extLst>
          </c:dLbls>
          <c:cat>
            <c:strRef>
              <c:f>Kostnadsgrafer!$B$3</c:f>
              <c:strCache>
                <c:ptCount val="1"/>
                <c:pt idx="0">
                  <c:v>Kostnader under KAPA-projektet (2014-2017)</c:v>
                </c:pt>
              </c:strCache>
            </c:strRef>
          </c:cat>
          <c:val>
            <c:numRef>
              <c:f>'KAPA-finansiering'!$T$12</c:f>
              <c:numCache>
                <c:formatCode>#,##0\ "€";[Red]\-#,##0\ "€"</c:formatCode>
                <c:ptCount val="1"/>
                <c:pt idx="0">
                  <c:v>0</c:v>
                </c:pt>
              </c:numCache>
            </c:numRef>
          </c:val>
        </c:ser>
        <c:dLbls>
          <c:showVal val="1"/>
        </c:dLbls>
        <c:gapWidth val="75"/>
        <c:overlap val="100"/>
        <c:axId val="124432384"/>
        <c:axId val="124433920"/>
        <c:extLst/>
      </c:barChart>
      <c:catAx>
        <c:axId val="124432384"/>
        <c:scaling>
          <c:orientation val="minMax"/>
        </c:scaling>
        <c:axPos val="b"/>
        <c:numFmt formatCode="General" sourceLinked="1"/>
        <c:majorTickMark val="none"/>
        <c:tickLblPos val="nextTo"/>
        <c:crossAx val="124433920"/>
        <c:crosses val="autoZero"/>
        <c:auto val="1"/>
        <c:lblAlgn val="ctr"/>
        <c:lblOffset val="100"/>
      </c:catAx>
      <c:valAx>
        <c:axId val="124433920"/>
        <c:scaling>
          <c:orientation val="minMax"/>
        </c:scaling>
        <c:axPos val="l"/>
        <c:majorGridlines/>
        <c:numFmt formatCode="#,##0\ &quot;€&quot;;[Red]\-#,##0\ &quot;€&quot;" sourceLinked="1"/>
        <c:majorTickMark val="none"/>
        <c:tickLblPos val="nextTo"/>
        <c:spPr>
          <a:ln w="9525">
            <a:noFill/>
          </a:ln>
        </c:spPr>
        <c:crossAx val="124432384"/>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alla kostnader totalt, fördelade årsvis </a:t>
            </a:r>
          </a:p>
        </c:rich>
      </c:tx>
      <c:layout/>
    </c:title>
    <c:plotArea>
      <c:layout/>
      <c:barChart>
        <c:barDir val="col"/>
        <c:grouping val="stacked"/>
        <c:ser>
          <c:idx val="0"/>
          <c:order val="0"/>
          <c:tx>
            <c:strRef>
              <c:f>'Alla kostnader'!$B$7</c:f>
              <c:strCache>
                <c:ptCount val="1"/>
                <c:pt idx="0">
                  <c:v>Utvecklingskostnader</c:v>
                </c:pt>
              </c:strCache>
            </c:strRef>
          </c:tx>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kostnader'!$C$72:$K$72</c:f>
              <c:numCache>
                <c:formatCode>#,##0\ "€";[Red]\-#,##0\ "€"</c:formatCode>
                <c:ptCount val="9"/>
                <c:pt idx="0">
                  <c:v>0</c:v>
                </c:pt>
                <c:pt idx="1">
                  <c:v>0</c:v>
                </c:pt>
                <c:pt idx="2">
                  <c:v>0</c:v>
                </c:pt>
                <c:pt idx="3">
                  <c:v>0</c:v>
                </c:pt>
                <c:pt idx="4">
                  <c:v>0</c:v>
                </c:pt>
                <c:pt idx="5">
                  <c:v>0</c:v>
                </c:pt>
                <c:pt idx="6">
                  <c:v>0</c:v>
                </c:pt>
                <c:pt idx="7">
                  <c:v>0</c:v>
                </c:pt>
                <c:pt idx="8">
                  <c:v>0</c:v>
                </c:pt>
              </c:numCache>
            </c:numRef>
          </c:val>
        </c:ser>
        <c:ser>
          <c:idx val="1"/>
          <c:order val="1"/>
          <c:tx>
            <c:strRef>
              <c:f>'Alla kostnader'!$B$8</c:f>
              <c:strCache>
                <c:ptCount val="1"/>
                <c:pt idx="0">
                  <c:v>Ibruktagningskostnader</c:v>
                </c:pt>
              </c:strCache>
            </c:strRef>
          </c:tx>
          <c:spPr>
            <a:solidFill>
              <a:srgbClr val="C72B2B"/>
            </a:solidFill>
          </c:spPr>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kostnader'!$C$73:$K$73</c:f>
              <c:numCache>
                <c:formatCode>#,##0\ "€";[Red]\-#,##0\ "€"</c:formatCode>
                <c:ptCount val="9"/>
                <c:pt idx="0">
                  <c:v>0</c:v>
                </c:pt>
                <c:pt idx="1">
                  <c:v>0</c:v>
                </c:pt>
                <c:pt idx="2">
                  <c:v>0</c:v>
                </c:pt>
                <c:pt idx="3">
                  <c:v>0</c:v>
                </c:pt>
                <c:pt idx="4">
                  <c:v>0</c:v>
                </c:pt>
                <c:pt idx="5">
                  <c:v>0</c:v>
                </c:pt>
                <c:pt idx="6">
                  <c:v>0</c:v>
                </c:pt>
                <c:pt idx="7">
                  <c:v>0</c:v>
                </c:pt>
                <c:pt idx="8">
                  <c:v>0</c:v>
                </c:pt>
              </c:numCache>
            </c:numRef>
          </c:val>
        </c:ser>
        <c:ser>
          <c:idx val="2"/>
          <c:order val="2"/>
          <c:tx>
            <c:strRef>
              <c:f>'Alla kostnader'!$B$9</c:f>
              <c:strCache>
                <c:ptCount val="1"/>
                <c:pt idx="0">
                  <c:v>Underhållskostnader</c:v>
                </c:pt>
              </c:strCache>
            </c:strRef>
          </c:tx>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kostnader'!$C$74:$K$74</c:f>
              <c:numCache>
                <c:formatCode>#,##0\ "€";[Red]\-#,##0\ "€"</c:formatCode>
                <c:ptCount val="9"/>
                <c:pt idx="0">
                  <c:v>0</c:v>
                </c:pt>
                <c:pt idx="1">
                  <c:v>0</c:v>
                </c:pt>
                <c:pt idx="2">
                  <c:v>0</c:v>
                </c:pt>
                <c:pt idx="3">
                  <c:v>0</c:v>
                </c:pt>
                <c:pt idx="4">
                  <c:v>0</c:v>
                </c:pt>
                <c:pt idx="5">
                  <c:v>0</c:v>
                </c:pt>
                <c:pt idx="6">
                  <c:v>0</c:v>
                </c:pt>
                <c:pt idx="7">
                  <c:v>0</c:v>
                </c:pt>
                <c:pt idx="8">
                  <c:v>0</c:v>
                </c:pt>
              </c:numCache>
            </c:numRef>
          </c:val>
        </c:ser>
        <c:ser>
          <c:idx val="3"/>
          <c:order val="3"/>
          <c:tx>
            <c:strRef>
              <c:f>'Alla kostnader'!$B$10</c:f>
              <c:strCache>
                <c:ptCount val="1"/>
                <c:pt idx="0">
                  <c:v>Övriga kostnader</c:v>
                </c:pt>
              </c:strCache>
            </c:strRef>
          </c:tx>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kostnader'!$C$75:$K$75</c:f>
              <c:numCache>
                <c:formatCode>#,##0\ "€";[Red]\-#,##0\ "€"</c:formatCode>
                <c:ptCount val="9"/>
                <c:pt idx="0">
                  <c:v>0</c:v>
                </c:pt>
                <c:pt idx="1">
                  <c:v>0</c:v>
                </c:pt>
                <c:pt idx="2">
                  <c:v>0</c:v>
                </c:pt>
                <c:pt idx="3">
                  <c:v>0</c:v>
                </c:pt>
                <c:pt idx="4">
                  <c:v>0</c:v>
                </c:pt>
                <c:pt idx="5">
                  <c:v>0</c:v>
                </c:pt>
                <c:pt idx="6">
                  <c:v>0</c:v>
                </c:pt>
                <c:pt idx="7">
                  <c:v>0</c:v>
                </c:pt>
                <c:pt idx="8">
                  <c:v>0</c:v>
                </c:pt>
              </c:numCache>
            </c:numRef>
          </c:val>
        </c:ser>
        <c:dLbls/>
        <c:gapWidth val="75"/>
        <c:overlap val="100"/>
        <c:axId val="124482688"/>
        <c:axId val="124484224"/>
      </c:barChart>
      <c:catAx>
        <c:axId val="124482688"/>
        <c:scaling>
          <c:orientation val="minMax"/>
        </c:scaling>
        <c:axPos val="b"/>
        <c:numFmt formatCode="General" sourceLinked="1"/>
        <c:majorTickMark val="none"/>
        <c:tickLblPos val="nextTo"/>
        <c:crossAx val="124484224"/>
        <c:crosses val="autoZero"/>
        <c:auto val="1"/>
        <c:lblAlgn val="ctr"/>
        <c:lblOffset val="100"/>
      </c:catAx>
      <c:valAx>
        <c:axId val="124484224"/>
        <c:scaling>
          <c:orientation val="minMax"/>
        </c:scaling>
        <c:axPos val="l"/>
        <c:majorGridlines/>
        <c:numFmt formatCode="#,##0\ &quot;€&quot;;[Red]\-#,##0\ &quot;€&quot;" sourceLinked="1"/>
        <c:majorTickMark val="none"/>
        <c:tickLblPos val="nextTo"/>
        <c:spPr>
          <a:ln w="9525">
            <a:noFill/>
          </a:ln>
        </c:spPr>
        <c:crossAx val="124482688"/>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alla kumulativa kostnader fördelade årsvis </a:t>
            </a:r>
          </a:p>
        </c:rich>
      </c:tx>
      <c:layout/>
    </c:title>
    <c:plotArea>
      <c:layout/>
      <c:barChart>
        <c:barDir val="col"/>
        <c:grouping val="stacked"/>
        <c:ser>
          <c:idx val="0"/>
          <c:order val="0"/>
          <c:tx>
            <c:strRef>
              <c:f>'Alla kostnader'!$B$7</c:f>
              <c:strCache>
                <c:ptCount val="1"/>
                <c:pt idx="0">
                  <c:v>Utvecklingskostnader</c:v>
                </c:pt>
              </c:strCache>
            </c:strRef>
          </c:tx>
          <c:cat>
            <c:numRef>
              <c:f>'Alla kostnader'!$C$96:$K$96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kostnader'!$C$98:$K$98</c:f>
              <c:numCache>
                <c:formatCode>#,##0\ "€";[Red]\-#,##0\ "€"</c:formatCode>
                <c:ptCount val="9"/>
                <c:pt idx="0">
                  <c:v>0</c:v>
                </c:pt>
                <c:pt idx="1">
                  <c:v>0</c:v>
                </c:pt>
                <c:pt idx="2">
                  <c:v>0</c:v>
                </c:pt>
                <c:pt idx="3">
                  <c:v>0</c:v>
                </c:pt>
                <c:pt idx="4">
                  <c:v>0</c:v>
                </c:pt>
                <c:pt idx="5">
                  <c:v>0</c:v>
                </c:pt>
                <c:pt idx="6">
                  <c:v>0</c:v>
                </c:pt>
                <c:pt idx="7">
                  <c:v>0</c:v>
                </c:pt>
                <c:pt idx="8">
                  <c:v>0</c:v>
                </c:pt>
              </c:numCache>
            </c:numRef>
          </c:val>
        </c:ser>
        <c:ser>
          <c:idx val="1"/>
          <c:order val="1"/>
          <c:tx>
            <c:strRef>
              <c:f>'Alla kostnader'!$B$8</c:f>
              <c:strCache>
                <c:ptCount val="1"/>
                <c:pt idx="0">
                  <c:v>Ibruktagningskostnader</c:v>
                </c:pt>
              </c:strCache>
            </c:strRef>
          </c:tx>
          <c:spPr>
            <a:solidFill>
              <a:srgbClr val="C72B2B"/>
            </a:solidFill>
          </c:spPr>
          <c:cat>
            <c:numRef>
              <c:f>'Alla kostnader'!$C$96:$K$96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kostnader'!$C$99:$K$99</c:f>
              <c:numCache>
                <c:formatCode>#,##0\ "€";[Red]\-#,##0\ "€"</c:formatCode>
                <c:ptCount val="9"/>
                <c:pt idx="0">
                  <c:v>0</c:v>
                </c:pt>
                <c:pt idx="1">
                  <c:v>0</c:v>
                </c:pt>
                <c:pt idx="2">
                  <c:v>0</c:v>
                </c:pt>
                <c:pt idx="3">
                  <c:v>0</c:v>
                </c:pt>
                <c:pt idx="4">
                  <c:v>0</c:v>
                </c:pt>
                <c:pt idx="5">
                  <c:v>0</c:v>
                </c:pt>
                <c:pt idx="6">
                  <c:v>0</c:v>
                </c:pt>
                <c:pt idx="7">
                  <c:v>0</c:v>
                </c:pt>
                <c:pt idx="8">
                  <c:v>0</c:v>
                </c:pt>
              </c:numCache>
            </c:numRef>
          </c:val>
        </c:ser>
        <c:ser>
          <c:idx val="2"/>
          <c:order val="2"/>
          <c:tx>
            <c:strRef>
              <c:f>'Alla kostnader'!$B$9</c:f>
              <c:strCache>
                <c:ptCount val="1"/>
                <c:pt idx="0">
                  <c:v>Underhållskostnader</c:v>
                </c:pt>
              </c:strCache>
            </c:strRef>
          </c:tx>
          <c:cat>
            <c:numRef>
              <c:f>'Alla kostnader'!$C$96:$K$96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kostnader'!$C$100:$K$100</c:f>
              <c:numCache>
                <c:formatCode>#,##0\ "€";[Red]\-#,##0\ "€"</c:formatCode>
                <c:ptCount val="9"/>
                <c:pt idx="0">
                  <c:v>0</c:v>
                </c:pt>
                <c:pt idx="1">
                  <c:v>0</c:v>
                </c:pt>
                <c:pt idx="2">
                  <c:v>0</c:v>
                </c:pt>
                <c:pt idx="3">
                  <c:v>0</c:v>
                </c:pt>
                <c:pt idx="4">
                  <c:v>0</c:v>
                </c:pt>
                <c:pt idx="5">
                  <c:v>0</c:v>
                </c:pt>
                <c:pt idx="6">
                  <c:v>0</c:v>
                </c:pt>
                <c:pt idx="7">
                  <c:v>0</c:v>
                </c:pt>
                <c:pt idx="8">
                  <c:v>0</c:v>
                </c:pt>
              </c:numCache>
            </c:numRef>
          </c:val>
        </c:ser>
        <c:ser>
          <c:idx val="3"/>
          <c:order val="3"/>
          <c:tx>
            <c:strRef>
              <c:f>'Alla kostnader'!$B$10</c:f>
              <c:strCache>
                <c:ptCount val="1"/>
                <c:pt idx="0">
                  <c:v>Övriga kostnader</c:v>
                </c:pt>
              </c:strCache>
            </c:strRef>
          </c:tx>
          <c:cat>
            <c:numRef>
              <c:f>'Alla kostnader'!$C$96:$K$96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kostnader'!$C$101:$K$101</c:f>
              <c:numCache>
                <c:formatCode>#,##0\ "€";[Red]\-#,##0\ "€"</c:formatCode>
                <c:ptCount val="9"/>
                <c:pt idx="0">
                  <c:v>0</c:v>
                </c:pt>
                <c:pt idx="1">
                  <c:v>0</c:v>
                </c:pt>
                <c:pt idx="2">
                  <c:v>0</c:v>
                </c:pt>
                <c:pt idx="3">
                  <c:v>0</c:v>
                </c:pt>
                <c:pt idx="4">
                  <c:v>0</c:v>
                </c:pt>
                <c:pt idx="5">
                  <c:v>0</c:v>
                </c:pt>
                <c:pt idx="6">
                  <c:v>0</c:v>
                </c:pt>
                <c:pt idx="7">
                  <c:v>0</c:v>
                </c:pt>
                <c:pt idx="8">
                  <c:v>0</c:v>
                </c:pt>
              </c:numCache>
            </c:numRef>
          </c:val>
        </c:ser>
        <c:dLbls/>
        <c:gapWidth val="75"/>
        <c:overlap val="100"/>
        <c:axId val="124606720"/>
        <c:axId val="124624896"/>
      </c:barChart>
      <c:catAx>
        <c:axId val="124606720"/>
        <c:scaling>
          <c:orientation val="minMax"/>
        </c:scaling>
        <c:axPos val="b"/>
        <c:numFmt formatCode="General" sourceLinked="1"/>
        <c:majorTickMark val="none"/>
        <c:tickLblPos val="nextTo"/>
        <c:crossAx val="124624896"/>
        <c:crosses val="autoZero"/>
        <c:auto val="1"/>
        <c:lblAlgn val="ctr"/>
        <c:lblOffset val="100"/>
      </c:catAx>
      <c:valAx>
        <c:axId val="124624896"/>
        <c:scaling>
          <c:orientation val="minMax"/>
        </c:scaling>
        <c:axPos val="l"/>
        <c:majorGridlines/>
        <c:numFmt formatCode="#,##0\ &quot;€&quot;;[Red]\-#,##0\ &quot;€&quot;" sourceLinked="1"/>
        <c:majorTickMark val="none"/>
        <c:tickLblPos val="nextTo"/>
        <c:spPr>
          <a:ln w="9525">
            <a:noFill/>
          </a:ln>
        </c:spPr>
        <c:crossAx val="124606720"/>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Utfall vs. prognos totalt</a:t>
            </a:r>
          </a:p>
        </c:rich>
      </c:tx>
    </c:title>
    <c:plotArea>
      <c:layout/>
      <c:barChart>
        <c:barDir val="col"/>
        <c:grouping val="clustered"/>
        <c:ser>
          <c:idx val="0"/>
          <c:order val="0"/>
          <c:tx>
            <c:strRef>
              <c:f>'Utfall vs. prognos'!$C$8</c:f>
              <c:strCache>
                <c:ptCount val="1"/>
                <c:pt idx="0">
                  <c:v>Prognos</c:v>
                </c:pt>
              </c:strCache>
            </c:strRef>
          </c:tx>
          <c:cat>
            <c:strRef>
              <c:f>'Utfall vs. prognos'!$BI$7</c:f>
              <c:strCache>
                <c:ptCount val="1"/>
                <c:pt idx="0">
                  <c:v>Totalt</c:v>
                </c:pt>
              </c:strCache>
            </c:strRef>
          </c:cat>
          <c:val>
            <c:numRef>
              <c:f>'Utfall vs. prognos'!$BI$31</c:f>
              <c:numCache>
                <c:formatCode>#,##0\ "€";[Red]\-#,##0\ "€"</c:formatCode>
                <c:ptCount val="1"/>
                <c:pt idx="0">
                  <c:v>0</c:v>
                </c:pt>
              </c:numCache>
            </c:numRef>
          </c:val>
        </c:ser>
        <c:ser>
          <c:idx val="1"/>
          <c:order val="1"/>
          <c:tx>
            <c:strRef>
              <c:f>'Utfall vs. prognos'!$D$8</c:f>
              <c:strCache>
                <c:ptCount val="1"/>
                <c:pt idx="0">
                  <c:v>Utfall</c:v>
                </c:pt>
              </c:strCache>
            </c:strRef>
          </c:tx>
          <c:cat>
            <c:strRef>
              <c:f>'Utfall vs. prognos'!$BI$7</c:f>
              <c:strCache>
                <c:ptCount val="1"/>
                <c:pt idx="0">
                  <c:v>Totalt</c:v>
                </c:pt>
              </c:strCache>
            </c:strRef>
          </c:cat>
          <c:val>
            <c:numRef>
              <c:f>'Utfall vs. prognos'!$BJ$31</c:f>
              <c:numCache>
                <c:formatCode>#,##0\ "€";[Red]\-#,##0\ "€"</c:formatCode>
                <c:ptCount val="1"/>
                <c:pt idx="0">
                  <c:v>0</c:v>
                </c:pt>
              </c:numCache>
            </c:numRef>
          </c:val>
        </c:ser>
        <c:dLbls/>
        <c:gapWidth val="30"/>
        <c:axId val="108840064"/>
        <c:axId val="108841600"/>
      </c:barChart>
      <c:catAx>
        <c:axId val="108840064"/>
        <c:scaling>
          <c:orientation val="minMax"/>
        </c:scaling>
        <c:axPos val="b"/>
        <c:numFmt formatCode="General" sourceLinked="1"/>
        <c:tickLblPos val="nextTo"/>
        <c:crossAx val="108841600"/>
        <c:crosses val="autoZero"/>
        <c:auto val="1"/>
        <c:lblAlgn val="ctr"/>
        <c:lblOffset val="100"/>
      </c:catAx>
      <c:valAx>
        <c:axId val="108841600"/>
        <c:scaling>
          <c:orientation val="minMax"/>
        </c:scaling>
        <c:axPos val="l"/>
        <c:majorGridlines/>
        <c:numFmt formatCode="#,##0\ &quot;€&quot;;[Red]\-#,##0\ &quot;€&quot;" sourceLinked="1"/>
        <c:tickLblPos val="nextTo"/>
        <c:crossAx val="108840064"/>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alla kostnader totalt, enligt kostnadsslag årsvis </a:t>
            </a:r>
          </a:p>
        </c:rich>
      </c:tx>
      <c:layout/>
    </c:title>
    <c:plotArea>
      <c:layout/>
      <c:barChart>
        <c:barDir val="col"/>
        <c:grouping val="stacked"/>
        <c:ser>
          <c:idx val="0"/>
          <c:order val="0"/>
          <c:tx>
            <c:strRef>
              <c:f>'Alla kostnader'!$B$111</c:f>
              <c:strCache>
                <c:ptCount val="1"/>
                <c:pt idx="0">
                  <c:v>Inköp</c:v>
                </c:pt>
              </c:strCache>
            </c:strRef>
          </c:tx>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kostnader'!$C$111:$K$111</c:f>
              <c:numCache>
                <c:formatCode>#,##0\ "€";[Red]\-#,##0\ "€"</c:formatCode>
                <c:ptCount val="9"/>
                <c:pt idx="0">
                  <c:v>0</c:v>
                </c:pt>
                <c:pt idx="1">
                  <c:v>0</c:v>
                </c:pt>
                <c:pt idx="2">
                  <c:v>0</c:v>
                </c:pt>
                <c:pt idx="3">
                  <c:v>0</c:v>
                </c:pt>
                <c:pt idx="4">
                  <c:v>0</c:v>
                </c:pt>
                <c:pt idx="5">
                  <c:v>0</c:v>
                </c:pt>
                <c:pt idx="6">
                  <c:v>0</c:v>
                </c:pt>
                <c:pt idx="7">
                  <c:v>0</c:v>
                </c:pt>
                <c:pt idx="8">
                  <c:v>0</c:v>
                </c:pt>
              </c:numCache>
            </c:numRef>
          </c:val>
        </c:ser>
        <c:ser>
          <c:idx val="1"/>
          <c:order val="1"/>
          <c:tx>
            <c:strRef>
              <c:f>'Alla kostnader'!$B$112</c:f>
              <c:strCache>
                <c:ptCount val="1"/>
                <c:pt idx="0">
                  <c:v>Eget arbete</c:v>
                </c:pt>
              </c:strCache>
            </c:strRef>
          </c:tx>
          <c:spPr>
            <a:solidFill>
              <a:srgbClr val="C72B2B"/>
            </a:solidFill>
          </c:spPr>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kostnader'!$C$112:$K$112</c:f>
              <c:numCache>
                <c:formatCode>#,##0\ "€";[Red]\-#,##0\ "€"</c:formatCode>
                <c:ptCount val="9"/>
                <c:pt idx="0">
                  <c:v>0</c:v>
                </c:pt>
                <c:pt idx="1">
                  <c:v>0</c:v>
                </c:pt>
                <c:pt idx="2">
                  <c:v>0</c:v>
                </c:pt>
                <c:pt idx="3">
                  <c:v>0</c:v>
                </c:pt>
                <c:pt idx="4">
                  <c:v>0</c:v>
                </c:pt>
                <c:pt idx="5">
                  <c:v>0</c:v>
                </c:pt>
                <c:pt idx="6">
                  <c:v>0</c:v>
                </c:pt>
                <c:pt idx="7">
                  <c:v>0</c:v>
                </c:pt>
                <c:pt idx="8">
                  <c:v>0</c:v>
                </c:pt>
              </c:numCache>
            </c:numRef>
          </c:val>
        </c:ser>
        <c:ser>
          <c:idx val="2"/>
          <c:order val="2"/>
          <c:tx>
            <c:strRef>
              <c:f>'Alla kostnader'!$B$113</c:f>
              <c:strCache>
                <c:ptCount val="1"/>
                <c:pt idx="0">
                  <c:v>Övriga</c:v>
                </c:pt>
              </c:strCache>
            </c:strRef>
          </c:tx>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kostnader'!$C$113:$K$113</c:f>
              <c:numCache>
                <c:formatCode>#,##0\ "€";[Red]\-#,##0\ "€"</c:formatCode>
                <c:ptCount val="9"/>
                <c:pt idx="0">
                  <c:v>0</c:v>
                </c:pt>
                <c:pt idx="1">
                  <c:v>0</c:v>
                </c:pt>
                <c:pt idx="2">
                  <c:v>0</c:v>
                </c:pt>
                <c:pt idx="3">
                  <c:v>0</c:v>
                </c:pt>
                <c:pt idx="4">
                  <c:v>0</c:v>
                </c:pt>
                <c:pt idx="5">
                  <c:v>0</c:v>
                </c:pt>
                <c:pt idx="6">
                  <c:v>0</c:v>
                </c:pt>
                <c:pt idx="7">
                  <c:v>0</c:v>
                </c:pt>
                <c:pt idx="8">
                  <c:v>0</c:v>
                </c:pt>
              </c:numCache>
            </c:numRef>
          </c:val>
        </c:ser>
        <c:ser>
          <c:idx val="3"/>
          <c:order val="3"/>
          <c:tx>
            <c:strRef>
              <c:f>'Alla kostnader'!$B$114</c:f>
              <c:strCache>
                <c:ptCount val="1"/>
                <c:pt idx="0">
                  <c:v>Indirekta</c:v>
                </c:pt>
              </c:strCache>
            </c:strRef>
          </c:tx>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kostnader'!$C$114:$K$114</c:f>
              <c:numCache>
                <c:formatCode>#,##0\ "€";[Red]\-#,##0\ "€"</c:formatCode>
                <c:ptCount val="9"/>
                <c:pt idx="0">
                  <c:v>0</c:v>
                </c:pt>
                <c:pt idx="1">
                  <c:v>0</c:v>
                </c:pt>
                <c:pt idx="2">
                  <c:v>0</c:v>
                </c:pt>
                <c:pt idx="3">
                  <c:v>0</c:v>
                </c:pt>
                <c:pt idx="4">
                  <c:v>0</c:v>
                </c:pt>
                <c:pt idx="5">
                  <c:v>0</c:v>
                </c:pt>
                <c:pt idx="6">
                  <c:v>0</c:v>
                </c:pt>
                <c:pt idx="7">
                  <c:v>0</c:v>
                </c:pt>
                <c:pt idx="8">
                  <c:v>0</c:v>
                </c:pt>
              </c:numCache>
            </c:numRef>
          </c:val>
        </c:ser>
        <c:dLbls/>
        <c:gapWidth val="75"/>
        <c:overlap val="100"/>
        <c:axId val="124534144"/>
        <c:axId val="124552320"/>
      </c:barChart>
      <c:catAx>
        <c:axId val="124534144"/>
        <c:scaling>
          <c:orientation val="minMax"/>
        </c:scaling>
        <c:axPos val="b"/>
        <c:numFmt formatCode="General" sourceLinked="1"/>
        <c:majorTickMark val="none"/>
        <c:tickLblPos val="nextTo"/>
        <c:crossAx val="124552320"/>
        <c:crosses val="autoZero"/>
        <c:auto val="1"/>
        <c:lblAlgn val="ctr"/>
        <c:lblOffset val="100"/>
      </c:catAx>
      <c:valAx>
        <c:axId val="124552320"/>
        <c:scaling>
          <c:orientation val="minMax"/>
        </c:scaling>
        <c:axPos val="l"/>
        <c:majorGridlines/>
        <c:numFmt formatCode="#,##0\ &quot;€&quot;;[Red]\-#,##0\ &quot;€&quot;" sourceLinked="1"/>
        <c:majorTickMark val="none"/>
        <c:tickLblPos val="nextTo"/>
        <c:spPr>
          <a:ln w="9525">
            <a:noFill/>
          </a:ln>
        </c:spPr>
        <c:crossAx val="124534144"/>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a:t>
            </a:r>
            <a:r>
              <a:rPr lang="fi-FI" sz="1400" baseline="0"/>
              <a:t> alla kumulativa kostnader enligt kostnadsslag årsvis </a:t>
            </a:r>
            <a:endParaRPr lang="fi-FI" sz="1400"/>
          </a:p>
        </c:rich>
      </c:tx>
      <c:layout/>
    </c:title>
    <c:plotArea>
      <c:layout/>
      <c:barChart>
        <c:barDir val="col"/>
        <c:grouping val="stacked"/>
        <c:ser>
          <c:idx val="0"/>
          <c:order val="0"/>
          <c:tx>
            <c:strRef>
              <c:f>'Alla kostnader'!$B$137</c:f>
              <c:strCache>
                <c:ptCount val="1"/>
                <c:pt idx="0">
                  <c:v>Inköp</c:v>
                </c:pt>
              </c:strCache>
            </c:strRef>
          </c:tx>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kostnader'!$C$137:$K$137</c:f>
              <c:numCache>
                <c:formatCode>#,##0\ "€";[Red]\-#,##0\ "€"</c:formatCode>
                <c:ptCount val="9"/>
                <c:pt idx="0">
                  <c:v>0</c:v>
                </c:pt>
                <c:pt idx="1">
                  <c:v>0</c:v>
                </c:pt>
                <c:pt idx="2">
                  <c:v>0</c:v>
                </c:pt>
                <c:pt idx="3">
                  <c:v>0</c:v>
                </c:pt>
                <c:pt idx="4">
                  <c:v>0</c:v>
                </c:pt>
                <c:pt idx="5">
                  <c:v>0</c:v>
                </c:pt>
                <c:pt idx="6">
                  <c:v>0</c:v>
                </c:pt>
                <c:pt idx="7">
                  <c:v>0</c:v>
                </c:pt>
                <c:pt idx="8">
                  <c:v>0</c:v>
                </c:pt>
              </c:numCache>
            </c:numRef>
          </c:val>
        </c:ser>
        <c:ser>
          <c:idx val="1"/>
          <c:order val="1"/>
          <c:tx>
            <c:strRef>
              <c:f>'Alla kostnader'!$B$138</c:f>
              <c:strCache>
                <c:ptCount val="1"/>
                <c:pt idx="0">
                  <c:v>Eget arbete</c:v>
                </c:pt>
              </c:strCache>
            </c:strRef>
          </c:tx>
          <c:spPr>
            <a:solidFill>
              <a:srgbClr val="C72B2B"/>
            </a:solidFill>
          </c:spPr>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kostnader'!$C$138:$K$138</c:f>
              <c:numCache>
                <c:formatCode>#,##0\ "€";[Red]\-#,##0\ "€"</c:formatCode>
                <c:ptCount val="9"/>
                <c:pt idx="0">
                  <c:v>0</c:v>
                </c:pt>
                <c:pt idx="1">
                  <c:v>0</c:v>
                </c:pt>
                <c:pt idx="2">
                  <c:v>0</c:v>
                </c:pt>
                <c:pt idx="3">
                  <c:v>0</c:v>
                </c:pt>
                <c:pt idx="4">
                  <c:v>0</c:v>
                </c:pt>
                <c:pt idx="5">
                  <c:v>0</c:v>
                </c:pt>
                <c:pt idx="6">
                  <c:v>0</c:v>
                </c:pt>
                <c:pt idx="7">
                  <c:v>0</c:v>
                </c:pt>
                <c:pt idx="8">
                  <c:v>0</c:v>
                </c:pt>
              </c:numCache>
            </c:numRef>
          </c:val>
        </c:ser>
        <c:ser>
          <c:idx val="2"/>
          <c:order val="2"/>
          <c:tx>
            <c:strRef>
              <c:f>'Alla kostnader'!$B$139</c:f>
              <c:strCache>
                <c:ptCount val="1"/>
                <c:pt idx="0">
                  <c:v>Övriga</c:v>
                </c:pt>
              </c:strCache>
            </c:strRef>
          </c:tx>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kostnader'!$C$139:$K$139</c:f>
              <c:numCache>
                <c:formatCode>#,##0\ "€";[Red]\-#,##0\ "€"</c:formatCode>
                <c:ptCount val="9"/>
                <c:pt idx="0">
                  <c:v>0</c:v>
                </c:pt>
                <c:pt idx="1">
                  <c:v>0</c:v>
                </c:pt>
                <c:pt idx="2">
                  <c:v>0</c:v>
                </c:pt>
                <c:pt idx="3">
                  <c:v>0</c:v>
                </c:pt>
                <c:pt idx="4">
                  <c:v>0</c:v>
                </c:pt>
                <c:pt idx="5">
                  <c:v>0</c:v>
                </c:pt>
                <c:pt idx="6">
                  <c:v>0</c:v>
                </c:pt>
                <c:pt idx="7">
                  <c:v>0</c:v>
                </c:pt>
                <c:pt idx="8">
                  <c:v>0</c:v>
                </c:pt>
              </c:numCache>
            </c:numRef>
          </c:val>
        </c:ser>
        <c:ser>
          <c:idx val="3"/>
          <c:order val="3"/>
          <c:tx>
            <c:strRef>
              <c:f>'Alla kostnader'!$B$140</c:f>
              <c:strCache>
                <c:ptCount val="1"/>
                <c:pt idx="0">
                  <c:v>Indirekta</c:v>
                </c:pt>
              </c:strCache>
            </c:strRef>
          </c:tx>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kostnader'!$C$140:$K$140</c:f>
              <c:numCache>
                <c:formatCode>#,##0\ "€";[Red]\-#,##0\ "€"</c:formatCode>
                <c:ptCount val="9"/>
                <c:pt idx="0">
                  <c:v>0</c:v>
                </c:pt>
                <c:pt idx="1">
                  <c:v>0</c:v>
                </c:pt>
                <c:pt idx="2">
                  <c:v>0</c:v>
                </c:pt>
                <c:pt idx="3">
                  <c:v>0</c:v>
                </c:pt>
                <c:pt idx="4">
                  <c:v>0</c:v>
                </c:pt>
                <c:pt idx="5">
                  <c:v>0</c:v>
                </c:pt>
                <c:pt idx="6">
                  <c:v>0</c:v>
                </c:pt>
                <c:pt idx="7">
                  <c:v>0</c:v>
                </c:pt>
                <c:pt idx="8">
                  <c:v>0</c:v>
                </c:pt>
              </c:numCache>
            </c:numRef>
          </c:val>
        </c:ser>
        <c:dLbls/>
        <c:gapWidth val="75"/>
        <c:overlap val="100"/>
        <c:axId val="124662528"/>
        <c:axId val="124664064"/>
      </c:barChart>
      <c:catAx>
        <c:axId val="124662528"/>
        <c:scaling>
          <c:orientation val="minMax"/>
        </c:scaling>
        <c:axPos val="b"/>
        <c:numFmt formatCode="General" sourceLinked="1"/>
        <c:majorTickMark val="none"/>
        <c:tickLblPos val="nextTo"/>
        <c:crossAx val="124664064"/>
        <c:crosses val="autoZero"/>
        <c:auto val="1"/>
        <c:lblAlgn val="ctr"/>
        <c:lblOffset val="100"/>
      </c:catAx>
      <c:valAx>
        <c:axId val="124664064"/>
        <c:scaling>
          <c:orientation val="minMax"/>
        </c:scaling>
        <c:axPos val="l"/>
        <c:majorGridlines/>
        <c:numFmt formatCode="#,##0\ &quot;€&quot;;[Red]\-#,##0\ &quot;€&quot;" sourceLinked="1"/>
        <c:majorTickMark val="none"/>
        <c:tickLblPos val="nextTo"/>
        <c:spPr>
          <a:ln w="9525">
            <a:noFill/>
          </a:ln>
        </c:spPr>
        <c:crossAx val="124662528"/>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Beviljad KAPA-finansiering vs. icke </a:t>
            </a:r>
            <a:r>
              <a:rPr lang="fi-FI" sz="1400" baseline="0"/>
              <a:t>KAPA- finansiering</a:t>
            </a:r>
            <a:endParaRPr lang="fi-FI" sz="1400"/>
          </a:p>
        </c:rich>
      </c:tx>
      <c:layout/>
    </c:title>
    <c:plotArea>
      <c:layout/>
      <c:barChart>
        <c:barDir val="col"/>
        <c:grouping val="stacked"/>
        <c:ser>
          <c:idx val="0"/>
          <c:order val="0"/>
          <c:tx>
            <c:strRef>
              <c:f>'KAPA-finansiering'!$S$5</c:f>
              <c:strCache>
                <c:ptCount val="1"/>
                <c:pt idx="0">
                  <c:v>KAPA-finansiering</c:v>
                </c:pt>
              </c:strCache>
            </c:strRef>
          </c:tx>
          <c:dLbls>
            <c:spPr>
              <a:noFill/>
              <a:ln>
                <a:noFill/>
              </a:ln>
              <a:effectLst/>
            </c:spPr>
            <c:dLblPos val="ctr"/>
            <c:showVal val="1"/>
            <c:extLst>
              <c:ext xmlns:c15="http://schemas.microsoft.com/office/drawing/2012/chart" uri="{CE6537A1-D6FC-4f65-9D91-7224C49458BB}">
                <c15:showLeaderLines val="1"/>
              </c:ext>
            </c:extLst>
          </c:dLbls>
          <c:cat>
            <c:strRef>
              <c:f>Kostnadsgrafer!$B$119</c:f>
              <c:strCache>
                <c:ptCount val="1"/>
                <c:pt idx="0">
                  <c:v>Kostnader under den 9-åriga livscykeln (2014-2022)</c:v>
                </c:pt>
              </c:strCache>
            </c:strRef>
          </c:cat>
          <c:val>
            <c:numRef>
              <c:f>'KAPA-finansiering'!$S$12</c:f>
              <c:numCache>
                <c:formatCode>#,##0\ "€";[Red]\-#,##0\ "€"</c:formatCode>
                <c:ptCount val="1"/>
                <c:pt idx="0">
                  <c:v>0</c:v>
                </c:pt>
              </c:numCache>
            </c:numRef>
          </c:val>
        </c:ser>
        <c:ser>
          <c:idx val="1"/>
          <c:order val="1"/>
          <c:tx>
            <c:strRef>
              <c:f>'KAPA-finansiering'!$U$5</c:f>
              <c:strCache>
                <c:ptCount val="1"/>
                <c:pt idx="0">
                  <c:v>Icke KAPA-finansiering (2014-2022)</c:v>
                </c:pt>
              </c:strCache>
            </c:strRef>
          </c:tx>
          <c:spPr>
            <a:solidFill>
              <a:srgbClr val="C72B2B"/>
            </a:solidFill>
          </c:spPr>
          <c:dLbls>
            <c:spPr>
              <a:noFill/>
              <a:ln>
                <a:noFill/>
              </a:ln>
              <a:effectLst/>
            </c:spPr>
            <c:dLblPos val="ctr"/>
            <c:showVal val="1"/>
            <c:extLst>
              <c:ext xmlns:c15="http://schemas.microsoft.com/office/drawing/2012/chart" uri="{CE6537A1-D6FC-4f65-9D91-7224C49458BB}">
                <c15:showLeaderLines val="1"/>
              </c:ext>
            </c:extLst>
          </c:dLbls>
          <c:cat>
            <c:strRef>
              <c:f>Kostnadsgrafer!$B$119</c:f>
              <c:strCache>
                <c:ptCount val="1"/>
                <c:pt idx="0">
                  <c:v>Kostnader under den 9-åriga livscykeln (2014-2022)</c:v>
                </c:pt>
              </c:strCache>
            </c:strRef>
          </c:cat>
          <c:val>
            <c:numRef>
              <c:f>'KAPA-finansiering'!$U$12</c:f>
              <c:numCache>
                <c:formatCode>#,##0\ "€";[Red]\-#,##0\ "€"</c:formatCode>
                <c:ptCount val="1"/>
                <c:pt idx="0">
                  <c:v>0</c:v>
                </c:pt>
              </c:numCache>
            </c:numRef>
          </c:val>
        </c:ser>
        <c:dLbls>
          <c:showVal val="1"/>
        </c:dLbls>
        <c:gapWidth val="75"/>
        <c:overlap val="100"/>
        <c:axId val="124711296"/>
        <c:axId val="124712832"/>
        <c:extLst/>
      </c:barChart>
      <c:catAx>
        <c:axId val="124711296"/>
        <c:scaling>
          <c:orientation val="minMax"/>
        </c:scaling>
        <c:axPos val="b"/>
        <c:numFmt formatCode="General" sourceLinked="1"/>
        <c:majorTickMark val="none"/>
        <c:tickLblPos val="nextTo"/>
        <c:crossAx val="124712832"/>
        <c:crosses val="autoZero"/>
        <c:auto val="1"/>
        <c:lblAlgn val="ctr"/>
        <c:lblOffset val="100"/>
      </c:catAx>
      <c:valAx>
        <c:axId val="124712832"/>
        <c:scaling>
          <c:orientation val="minMax"/>
        </c:scaling>
        <c:axPos val="l"/>
        <c:majorGridlines/>
        <c:numFmt formatCode="#,##0\ &quot;€&quot;;[Red]\-#,##0\ &quot;€&quot;" sourceLinked="1"/>
        <c:majorTickMark val="none"/>
        <c:tickLblPos val="nextTo"/>
        <c:spPr>
          <a:ln w="9525">
            <a:noFill/>
          </a:ln>
        </c:spPr>
        <c:crossAx val="124711296"/>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fi-FI"/>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fi-FI" sz="1400"/>
              <a:t>Ekonomiska nyttor totalt - enligt nyttoslag halvårsvis/årsvis</a:t>
            </a:r>
            <a:r>
              <a:rPr lang="fi-FI" sz="1400" baseline="0"/>
              <a:t> </a:t>
            </a:r>
            <a:endParaRPr lang="fi-FI" sz="1400"/>
          </a:p>
        </c:rich>
      </c:tx>
      <c:layout/>
      <c:spPr>
        <a:noFill/>
        <a:ln>
          <a:noFill/>
        </a:ln>
        <a:effectLst/>
      </c:spPr>
    </c:title>
    <c:plotArea>
      <c:layout/>
      <c:barChart>
        <c:barDir val="col"/>
        <c:grouping val="stacked"/>
        <c:ser>
          <c:idx val="1"/>
          <c:order val="0"/>
          <c:tx>
            <c:strRef>
              <c:f>'Alla nyttor'!$B$7</c:f>
              <c:strCache>
                <c:ptCount val="1"/>
                <c:pt idx="0">
                  <c:v>Direkta ekonomiska nyttor</c:v>
                </c:pt>
              </c:strCache>
            </c:strRef>
          </c:tx>
          <c:spPr>
            <a:solidFill>
              <a:schemeClr val="accent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cat>
            <c:strRef>
              <c:f>'Alla nyttor'!$C$5:$O$5</c:f>
              <c:strCache>
                <c:ptCount val="13"/>
                <c:pt idx="0">
                  <c:v>V1 2014</c:v>
                </c:pt>
                <c:pt idx="1">
                  <c:v>V2 2014</c:v>
                </c:pt>
                <c:pt idx="2">
                  <c:v>V1 2015</c:v>
                </c:pt>
                <c:pt idx="3">
                  <c:v>V2 2015</c:v>
                </c:pt>
                <c:pt idx="4">
                  <c:v>V1 2016</c:v>
                </c:pt>
                <c:pt idx="5">
                  <c:v>V2 2016</c:v>
                </c:pt>
                <c:pt idx="6">
                  <c:v>V1 2017</c:v>
                </c:pt>
                <c:pt idx="7">
                  <c:v>V2 2017</c:v>
                </c:pt>
                <c:pt idx="8">
                  <c:v>2018</c:v>
                </c:pt>
                <c:pt idx="9">
                  <c:v>2019</c:v>
                </c:pt>
                <c:pt idx="10">
                  <c:v>2020</c:v>
                </c:pt>
                <c:pt idx="11">
                  <c:v>2021</c:v>
                </c:pt>
                <c:pt idx="12">
                  <c:v>2022</c:v>
                </c:pt>
              </c:strCache>
            </c:strRef>
          </c:cat>
          <c:val>
            <c:numRef>
              <c:f>'Alla nyttor'!$C$7:$O$7</c:f>
              <c:numCache>
                <c:formatCode>#,##0\ "€";[Red]\-#,##0\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1"/>
          <c:tx>
            <c:strRef>
              <c:f>'Alla nyttor'!$B$8</c:f>
              <c:strCache>
                <c:ptCount val="1"/>
                <c:pt idx="0">
                  <c:v>Indirekta ekonomiska nyttor</c:v>
                </c:pt>
              </c:strCache>
            </c:strRef>
          </c:tx>
          <c:spPr>
            <a:solidFill>
              <a:schemeClr val="accent3"/>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idx val="11"/>
          </c:dPt>
          <c:cat>
            <c:strRef>
              <c:f>'Alla nyttor'!$C$5:$O$5</c:f>
              <c:strCache>
                <c:ptCount val="13"/>
                <c:pt idx="0">
                  <c:v>V1 2014</c:v>
                </c:pt>
                <c:pt idx="1">
                  <c:v>V2 2014</c:v>
                </c:pt>
                <c:pt idx="2">
                  <c:v>V1 2015</c:v>
                </c:pt>
                <c:pt idx="3">
                  <c:v>V2 2015</c:v>
                </c:pt>
                <c:pt idx="4">
                  <c:v>V1 2016</c:v>
                </c:pt>
                <c:pt idx="5">
                  <c:v>V2 2016</c:v>
                </c:pt>
                <c:pt idx="6">
                  <c:v>V1 2017</c:v>
                </c:pt>
                <c:pt idx="7">
                  <c:v>V2 2017</c:v>
                </c:pt>
                <c:pt idx="8">
                  <c:v>2018</c:v>
                </c:pt>
                <c:pt idx="9">
                  <c:v>2019</c:v>
                </c:pt>
                <c:pt idx="10">
                  <c:v>2020</c:v>
                </c:pt>
                <c:pt idx="11">
                  <c:v>2021</c:v>
                </c:pt>
                <c:pt idx="12">
                  <c:v>2022</c:v>
                </c:pt>
              </c:strCache>
            </c:strRef>
          </c:cat>
          <c:val>
            <c:numRef>
              <c:f>'Alla nyttor'!$C$8:$O$8</c:f>
              <c:numCache>
                <c:formatCode>#,##0\ "€";[Red]\-#,##0\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gapWidth val="54"/>
        <c:overlap val="100"/>
        <c:axId val="124850944"/>
        <c:axId val="124852480"/>
      </c:barChart>
      <c:catAx>
        <c:axId val="124850944"/>
        <c:scaling>
          <c:orientation val="minMax"/>
        </c:scaling>
        <c:axPos val="b"/>
        <c:numFmt formatCode="General" sourceLinked="1"/>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crossAx val="124852480"/>
        <c:crosses val="autoZero"/>
        <c:auto val="1"/>
        <c:lblAlgn val="ctr"/>
        <c:lblOffset val="100"/>
      </c:catAx>
      <c:valAx>
        <c:axId val="124852480"/>
        <c:scaling>
          <c:orientation val="minMax"/>
        </c:scaling>
        <c:axPos val="l"/>
        <c:majorGridlines>
          <c:spPr>
            <a:ln w="9525" cap="flat" cmpd="sng" algn="ctr">
              <a:solidFill>
                <a:schemeClr val="tx1">
                  <a:tint val="75000"/>
                  <a:shade val="95000"/>
                  <a:satMod val="105000"/>
                </a:schemeClr>
              </a:solidFill>
              <a:prstDash val="solid"/>
              <a:round/>
            </a:ln>
            <a:effectLst/>
          </c:spPr>
        </c:majorGridlines>
        <c:numFmt formatCode="#,##0\ &quot;€&quot;;[Red]\-#,##0\ &quot;€&quot;" sourceLinked="1"/>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crossAx val="124850944"/>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a:ln>
          <a:noFill/>
        </a:ln>
        <a:effectLst/>
      </c:spPr>
    </c:plotArea>
    <c:legend>
      <c:legendPos val="b"/>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legend>
    <c:plotVisOnly val="1"/>
    <c:dispBlanksAs val="gap"/>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i-FI"/>
    </a:p>
  </c:txPr>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fi-FI"/>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fi-FI" sz="1400"/>
              <a:t>Ekonomiska nyttor totalt - enligt nyttoslag</a:t>
            </a:r>
            <a:r>
              <a:rPr lang="fi-FI" sz="1400" baseline="0"/>
              <a:t> årsvis</a:t>
            </a:r>
            <a:r>
              <a:rPr lang="fi-FI" sz="1400"/>
              <a:t> </a:t>
            </a:r>
          </a:p>
        </c:rich>
      </c:tx>
      <c:layout/>
      <c:spPr>
        <a:noFill/>
        <a:ln>
          <a:noFill/>
        </a:ln>
        <a:effectLst/>
      </c:spPr>
    </c:title>
    <c:plotArea>
      <c:layout/>
      <c:barChart>
        <c:barDir val="col"/>
        <c:grouping val="stacked"/>
        <c:ser>
          <c:idx val="1"/>
          <c:order val="0"/>
          <c:tx>
            <c:strRef>
              <c:f>'Alla nyttor'!$B$7</c:f>
              <c:strCache>
                <c:ptCount val="1"/>
                <c:pt idx="0">
                  <c:v>Direkta ekonomiska nyttor</c:v>
                </c:pt>
              </c:strCache>
            </c:strRef>
          </c:tx>
          <c:spPr>
            <a:solidFill>
              <a:schemeClr val="accent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cat>
            <c:numRef>
              <c:f>'Alla nyttor'!$C$16:$K$16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nyttor'!$C$18:$K$18</c:f>
              <c:numCache>
                <c:formatCode>#,##0\ "€";[Red]\-#,##0\ "€"</c:formatCode>
                <c:ptCount val="9"/>
                <c:pt idx="0">
                  <c:v>0</c:v>
                </c:pt>
                <c:pt idx="1">
                  <c:v>0</c:v>
                </c:pt>
                <c:pt idx="2">
                  <c:v>0</c:v>
                </c:pt>
                <c:pt idx="3">
                  <c:v>0</c:v>
                </c:pt>
                <c:pt idx="4">
                  <c:v>0</c:v>
                </c:pt>
                <c:pt idx="5">
                  <c:v>0</c:v>
                </c:pt>
                <c:pt idx="6">
                  <c:v>0</c:v>
                </c:pt>
                <c:pt idx="7">
                  <c:v>0</c:v>
                </c:pt>
                <c:pt idx="8">
                  <c:v>0</c:v>
                </c:pt>
              </c:numCache>
            </c:numRef>
          </c:val>
        </c:ser>
        <c:ser>
          <c:idx val="2"/>
          <c:order val="1"/>
          <c:tx>
            <c:strRef>
              <c:f>'Alla nyttor'!$B$8</c:f>
              <c:strCache>
                <c:ptCount val="1"/>
                <c:pt idx="0">
                  <c:v>Indirekta ekonomiska nyttor</c:v>
                </c:pt>
              </c:strCache>
            </c:strRef>
          </c:tx>
          <c:spPr>
            <a:solidFill>
              <a:schemeClr val="accent3"/>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idx val="11"/>
          </c:dPt>
          <c:cat>
            <c:numRef>
              <c:f>'Alla nyttor'!$C$16:$K$16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nyttor'!$C$19:$K$19</c:f>
              <c:numCache>
                <c:formatCode>#,##0\ "€";[Red]\-#,##0\ "€"</c:formatCode>
                <c:ptCount val="9"/>
                <c:pt idx="0">
                  <c:v>0</c:v>
                </c:pt>
                <c:pt idx="1">
                  <c:v>0</c:v>
                </c:pt>
                <c:pt idx="2">
                  <c:v>0</c:v>
                </c:pt>
                <c:pt idx="3">
                  <c:v>0</c:v>
                </c:pt>
                <c:pt idx="4">
                  <c:v>0</c:v>
                </c:pt>
                <c:pt idx="5">
                  <c:v>0</c:v>
                </c:pt>
                <c:pt idx="6">
                  <c:v>0</c:v>
                </c:pt>
                <c:pt idx="7">
                  <c:v>0</c:v>
                </c:pt>
                <c:pt idx="8">
                  <c:v>0</c:v>
                </c:pt>
              </c:numCache>
            </c:numRef>
          </c:val>
        </c:ser>
        <c:dLbls/>
        <c:gapWidth val="54"/>
        <c:overlap val="100"/>
        <c:axId val="124906880"/>
        <c:axId val="124916864"/>
      </c:barChart>
      <c:catAx>
        <c:axId val="124906880"/>
        <c:scaling>
          <c:orientation val="minMax"/>
        </c:scaling>
        <c:axPos val="b"/>
        <c:numFmt formatCode="General" sourceLinked="1"/>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crossAx val="124916864"/>
        <c:crosses val="autoZero"/>
        <c:auto val="1"/>
        <c:lblAlgn val="ctr"/>
        <c:lblOffset val="100"/>
      </c:catAx>
      <c:valAx>
        <c:axId val="124916864"/>
        <c:scaling>
          <c:orientation val="minMax"/>
        </c:scaling>
        <c:axPos val="l"/>
        <c:majorGridlines>
          <c:spPr>
            <a:ln w="9525" cap="flat" cmpd="sng" algn="ctr">
              <a:solidFill>
                <a:schemeClr val="tx1">
                  <a:tint val="75000"/>
                  <a:shade val="95000"/>
                  <a:satMod val="105000"/>
                </a:schemeClr>
              </a:solidFill>
              <a:prstDash val="solid"/>
              <a:round/>
            </a:ln>
            <a:effectLst/>
          </c:spPr>
        </c:majorGridlines>
        <c:numFmt formatCode="#,##0\ &quot;€&quot;;[Red]\-#,##0\ &quot;€&quot;" sourceLinked="1"/>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crossAx val="124906880"/>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a:ln>
          <a:noFill/>
        </a:ln>
        <a:effectLst/>
      </c:spPr>
    </c:plotArea>
    <c:legend>
      <c:legendPos val="b"/>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legend>
    <c:plotVisOnly val="1"/>
    <c:dispBlanksAs val="gap"/>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i-FI"/>
    </a:p>
  </c:txPr>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fi-FI"/>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fi-FI" sz="1400"/>
              <a:t>Kumulativa ekonomiska nyttor - enligt nyttoslag halvårsvis/årsvis </a:t>
            </a:r>
          </a:p>
        </c:rich>
      </c:tx>
      <c:layout/>
      <c:spPr>
        <a:noFill/>
        <a:ln>
          <a:noFill/>
        </a:ln>
        <a:effectLst/>
      </c:spPr>
    </c:title>
    <c:plotArea>
      <c:layout/>
      <c:barChart>
        <c:barDir val="col"/>
        <c:grouping val="stacked"/>
        <c:ser>
          <c:idx val="1"/>
          <c:order val="0"/>
          <c:tx>
            <c:strRef>
              <c:f>'Alla nyttor'!$B$7</c:f>
              <c:strCache>
                <c:ptCount val="1"/>
                <c:pt idx="0">
                  <c:v>Direkta ekonomiska nyttor</c:v>
                </c:pt>
              </c:strCache>
            </c:strRef>
          </c:tx>
          <c:spPr>
            <a:solidFill>
              <a:schemeClr val="accent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cat>
            <c:strRef>
              <c:f>'Alla nyttor'!$C$5:$O$5</c:f>
              <c:strCache>
                <c:ptCount val="13"/>
                <c:pt idx="0">
                  <c:v>V1 2014</c:v>
                </c:pt>
                <c:pt idx="1">
                  <c:v>V2 2014</c:v>
                </c:pt>
                <c:pt idx="2">
                  <c:v>V1 2015</c:v>
                </c:pt>
                <c:pt idx="3">
                  <c:v>V2 2015</c:v>
                </c:pt>
                <c:pt idx="4">
                  <c:v>V1 2016</c:v>
                </c:pt>
                <c:pt idx="5">
                  <c:v>V2 2016</c:v>
                </c:pt>
                <c:pt idx="6">
                  <c:v>V1 2017</c:v>
                </c:pt>
                <c:pt idx="7">
                  <c:v>V2 2017</c:v>
                </c:pt>
                <c:pt idx="8">
                  <c:v>2018</c:v>
                </c:pt>
                <c:pt idx="9">
                  <c:v>2019</c:v>
                </c:pt>
                <c:pt idx="10">
                  <c:v>2020</c:v>
                </c:pt>
                <c:pt idx="11">
                  <c:v>2021</c:v>
                </c:pt>
                <c:pt idx="12">
                  <c:v>2022</c:v>
                </c:pt>
              </c:strCache>
            </c:strRef>
          </c:cat>
          <c:val>
            <c:numRef>
              <c:f>'Alla nyttor'!$C$29:$O$29</c:f>
              <c:numCache>
                <c:formatCode>#,##0\ "€";[Red]\-#,##0\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1"/>
          <c:tx>
            <c:strRef>
              <c:f>'Alla nyttor'!$B$8</c:f>
              <c:strCache>
                <c:ptCount val="1"/>
                <c:pt idx="0">
                  <c:v>Indirekta ekonomiska nyttor</c:v>
                </c:pt>
              </c:strCache>
            </c:strRef>
          </c:tx>
          <c:spPr>
            <a:solidFill>
              <a:schemeClr val="accent3"/>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idx val="11"/>
          </c:dPt>
          <c:cat>
            <c:strRef>
              <c:f>'Alla nyttor'!$C$5:$O$5</c:f>
              <c:strCache>
                <c:ptCount val="13"/>
                <c:pt idx="0">
                  <c:v>V1 2014</c:v>
                </c:pt>
                <c:pt idx="1">
                  <c:v>V2 2014</c:v>
                </c:pt>
                <c:pt idx="2">
                  <c:v>V1 2015</c:v>
                </c:pt>
                <c:pt idx="3">
                  <c:v>V2 2015</c:v>
                </c:pt>
                <c:pt idx="4">
                  <c:v>V1 2016</c:v>
                </c:pt>
                <c:pt idx="5">
                  <c:v>V2 2016</c:v>
                </c:pt>
                <c:pt idx="6">
                  <c:v>V1 2017</c:v>
                </c:pt>
                <c:pt idx="7">
                  <c:v>V2 2017</c:v>
                </c:pt>
                <c:pt idx="8">
                  <c:v>2018</c:v>
                </c:pt>
                <c:pt idx="9">
                  <c:v>2019</c:v>
                </c:pt>
                <c:pt idx="10">
                  <c:v>2020</c:v>
                </c:pt>
                <c:pt idx="11">
                  <c:v>2021</c:v>
                </c:pt>
                <c:pt idx="12">
                  <c:v>2022</c:v>
                </c:pt>
              </c:strCache>
            </c:strRef>
          </c:cat>
          <c:val>
            <c:numRef>
              <c:f>'Alla nyttor'!$C$30:$O$30</c:f>
              <c:numCache>
                <c:formatCode>#,##0\ "€";[Red]\-#,##0\ "€"</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gapWidth val="54"/>
        <c:overlap val="100"/>
        <c:axId val="124971264"/>
        <c:axId val="124985344"/>
      </c:barChart>
      <c:catAx>
        <c:axId val="124971264"/>
        <c:scaling>
          <c:orientation val="minMax"/>
        </c:scaling>
        <c:axPos val="b"/>
        <c:numFmt formatCode="General" sourceLinked="1"/>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crossAx val="124985344"/>
        <c:crosses val="autoZero"/>
        <c:auto val="1"/>
        <c:lblAlgn val="ctr"/>
        <c:lblOffset val="100"/>
      </c:catAx>
      <c:valAx>
        <c:axId val="124985344"/>
        <c:scaling>
          <c:orientation val="minMax"/>
        </c:scaling>
        <c:axPos val="l"/>
        <c:majorGridlines>
          <c:spPr>
            <a:ln w="9525" cap="flat" cmpd="sng" algn="ctr">
              <a:solidFill>
                <a:schemeClr val="tx1">
                  <a:tint val="75000"/>
                  <a:shade val="95000"/>
                  <a:satMod val="105000"/>
                </a:schemeClr>
              </a:solidFill>
              <a:prstDash val="solid"/>
              <a:round/>
            </a:ln>
            <a:effectLst/>
          </c:spPr>
        </c:majorGridlines>
        <c:numFmt formatCode="#,##0\ &quot;€&quot;;[Red]\-#,##0\ &quot;€&quot;" sourceLinked="1"/>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crossAx val="124971264"/>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a:ln>
          <a:noFill/>
        </a:ln>
        <a:effectLst/>
      </c:spPr>
    </c:plotArea>
    <c:legend>
      <c:legendPos val="b"/>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legend>
    <c:plotVisOnly val="1"/>
    <c:dispBlanksAs val="gap"/>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i-FI"/>
    </a:p>
  </c:txPr>
  <c:printSettings>
    <c:headerFooter/>
    <c:pageMargins b="0.75000000000000022" l="0.70000000000000018" r="0.70000000000000018" t="0.75000000000000022" header="0.3000000000000001" footer="0.30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fi-FI"/>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fi-FI" sz="1400"/>
              <a:t>Kumulativa ekonomiska nyttor - enligt</a:t>
            </a:r>
            <a:r>
              <a:rPr lang="fi-FI" sz="1400" baseline="0"/>
              <a:t> nyttoslag årsvis </a:t>
            </a:r>
            <a:endParaRPr lang="fi-FI" sz="1400"/>
          </a:p>
        </c:rich>
      </c:tx>
      <c:layout>
        <c:manualLayout>
          <c:xMode val="edge"/>
          <c:yMode val="edge"/>
          <c:x val="0.15392670157068067"/>
          <c:y val="3.333333333333334E-2"/>
        </c:manualLayout>
      </c:layout>
      <c:spPr>
        <a:noFill/>
        <a:ln>
          <a:noFill/>
        </a:ln>
        <a:effectLst/>
      </c:spPr>
    </c:title>
    <c:plotArea>
      <c:layout/>
      <c:barChart>
        <c:barDir val="col"/>
        <c:grouping val="stacked"/>
        <c:ser>
          <c:idx val="1"/>
          <c:order val="0"/>
          <c:tx>
            <c:strRef>
              <c:f>'Alla nyttor'!$B$7</c:f>
              <c:strCache>
                <c:ptCount val="1"/>
                <c:pt idx="0">
                  <c:v>Direkta ekonomiska nyttor</c:v>
                </c:pt>
              </c:strCache>
            </c:strRef>
          </c:tx>
          <c:spPr>
            <a:solidFill>
              <a:schemeClr val="accent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cat>
            <c:numRef>
              <c:f>'Alla nyttor'!$C$16:$K$16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nyttor'!$C$40:$K$40</c:f>
              <c:numCache>
                <c:formatCode>#,##0\ "€";[Red]\-#,##0\ "€"</c:formatCode>
                <c:ptCount val="9"/>
                <c:pt idx="0">
                  <c:v>0</c:v>
                </c:pt>
                <c:pt idx="1">
                  <c:v>0</c:v>
                </c:pt>
                <c:pt idx="2">
                  <c:v>0</c:v>
                </c:pt>
                <c:pt idx="3">
                  <c:v>0</c:v>
                </c:pt>
                <c:pt idx="4">
                  <c:v>0</c:v>
                </c:pt>
                <c:pt idx="5">
                  <c:v>0</c:v>
                </c:pt>
                <c:pt idx="6">
                  <c:v>0</c:v>
                </c:pt>
                <c:pt idx="7">
                  <c:v>0</c:v>
                </c:pt>
                <c:pt idx="8">
                  <c:v>0</c:v>
                </c:pt>
              </c:numCache>
            </c:numRef>
          </c:val>
        </c:ser>
        <c:ser>
          <c:idx val="2"/>
          <c:order val="1"/>
          <c:tx>
            <c:strRef>
              <c:f>'Alla nyttor'!$B$8</c:f>
              <c:strCache>
                <c:ptCount val="1"/>
                <c:pt idx="0">
                  <c:v>Indirekta ekonomiska nyttor</c:v>
                </c:pt>
              </c:strCache>
            </c:strRef>
          </c:tx>
          <c:spPr>
            <a:solidFill>
              <a:schemeClr val="accent3"/>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idx val="11"/>
          </c:dPt>
          <c:cat>
            <c:numRef>
              <c:f>'Alla nyttor'!$C$16:$K$16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nyttor'!$C$41:$K$41</c:f>
              <c:numCache>
                <c:formatCode>#,##0\ "€";[Red]\-#,##0\ "€"</c:formatCode>
                <c:ptCount val="9"/>
                <c:pt idx="0">
                  <c:v>0</c:v>
                </c:pt>
                <c:pt idx="1">
                  <c:v>0</c:v>
                </c:pt>
                <c:pt idx="2">
                  <c:v>0</c:v>
                </c:pt>
                <c:pt idx="3">
                  <c:v>0</c:v>
                </c:pt>
                <c:pt idx="4">
                  <c:v>0</c:v>
                </c:pt>
                <c:pt idx="5">
                  <c:v>0</c:v>
                </c:pt>
                <c:pt idx="6">
                  <c:v>0</c:v>
                </c:pt>
                <c:pt idx="7">
                  <c:v>0</c:v>
                </c:pt>
                <c:pt idx="8">
                  <c:v>0</c:v>
                </c:pt>
              </c:numCache>
            </c:numRef>
          </c:val>
        </c:ser>
        <c:dLbls/>
        <c:gapWidth val="54"/>
        <c:overlap val="100"/>
        <c:axId val="125015168"/>
        <c:axId val="125016704"/>
      </c:barChart>
      <c:catAx>
        <c:axId val="125015168"/>
        <c:scaling>
          <c:orientation val="minMax"/>
        </c:scaling>
        <c:axPos val="b"/>
        <c:numFmt formatCode="General" sourceLinked="1"/>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crossAx val="125016704"/>
        <c:crosses val="autoZero"/>
        <c:auto val="1"/>
        <c:lblAlgn val="ctr"/>
        <c:lblOffset val="100"/>
      </c:catAx>
      <c:valAx>
        <c:axId val="125016704"/>
        <c:scaling>
          <c:orientation val="minMax"/>
        </c:scaling>
        <c:axPos val="l"/>
        <c:majorGridlines>
          <c:spPr>
            <a:ln w="9525" cap="flat" cmpd="sng" algn="ctr">
              <a:solidFill>
                <a:schemeClr val="tx1">
                  <a:tint val="75000"/>
                  <a:shade val="95000"/>
                  <a:satMod val="105000"/>
                </a:schemeClr>
              </a:solidFill>
              <a:prstDash val="solid"/>
              <a:round/>
            </a:ln>
            <a:effectLst/>
          </c:spPr>
        </c:majorGridlines>
        <c:numFmt formatCode="#,##0\ &quot;€&quot;;[Red]\-#,##0\ &quot;€&quot;" sourceLinked="1"/>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crossAx val="125015168"/>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a:ln>
          <a:noFill/>
        </a:ln>
        <a:effectLst/>
      </c:spPr>
    </c:plotArea>
    <c:legend>
      <c:legendPos val="b"/>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legend>
    <c:plotVisOnly val="1"/>
    <c:dispBlanksAs val="gap"/>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i-FI"/>
    </a:p>
  </c:txPr>
  <c:printSettings>
    <c:headerFooter/>
    <c:pageMargins b="0.75000000000000022" l="0.70000000000000018" r="0.70000000000000018" t="0.75000000000000022" header="0.3000000000000001" footer="0.30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fi-FI"/>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fi-FI" sz="1400"/>
              <a:t>Ekonomiska nyttor totalt - enligt nyttoslag </a:t>
            </a:r>
          </a:p>
        </c:rich>
      </c:tx>
      <c:layout/>
      <c:spPr>
        <a:noFill/>
        <a:ln>
          <a:noFill/>
        </a:ln>
        <a:effectLst/>
      </c:spPr>
    </c:title>
    <c:plotArea>
      <c:layout/>
      <c:barChart>
        <c:barDir val="col"/>
        <c:grouping val="stacked"/>
        <c:ser>
          <c:idx val="1"/>
          <c:order val="0"/>
          <c:tx>
            <c:strRef>
              <c:f>'Alla nyttor'!$B$7</c:f>
              <c:strCache>
                <c:ptCount val="1"/>
                <c:pt idx="0">
                  <c:v>Direkta ekonomiska nyttor</c:v>
                </c:pt>
              </c:strCache>
            </c:strRef>
          </c:tx>
          <c:spPr>
            <a:solidFill>
              <a:schemeClr val="accent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cat>
            <c:strRef>
              <c:f>Nyttografer!$AA$3</c:f>
              <c:strCache>
                <c:ptCount val="1"/>
                <c:pt idx="0">
                  <c:v>2014-2022</c:v>
                </c:pt>
              </c:strCache>
            </c:strRef>
          </c:cat>
          <c:val>
            <c:numRef>
              <c:f>'Alla nyttor'!$Q$7</c:f>
              <c:numCache>
                <c:formatCode>#,##0\ "€";[Red]\-#,##0\ "€"</c:formatCode>
                <c:ptCount val="1"/>
                <c:pt idx="0">
                  <c:v>0</c:v>
                </c:pt>
              </c:numCache>
            </c:numRef>
          </c:val>
        </c:ser>
        <c:ser>
          <c:idx val="2"/>
          <c:order val="1"/>
          <c:tx>
            <c:strRef>
              <c:f>'Alla nyttor'!$B$8</c:f>
              <c:strCache>
                <c:ptCount val="1"/>
                <c:pt idx="0">
                  <c:v>Indirekta ekonomiska nyttor</c:v>
                </c:pt>
              </c:strCache>
            </c:strRef>
          </c:tx>
          <c:spPr>
            <a:solidFill>
              <a:schemeClr val="accent3"/>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idx val="11"/>
          </c:dPt>
          <c:cat>
            <c:strRef>
              <c:f>Nyttografer!$AA$3</c:f>
              <c:strCache>
                <c:ptCount val="1"/>
                <c:pt idx="0">
                  <c:v>2014-2022</c:v>
                </c:pt>
              </c:strCache>
            </c:strRef>
          </c:cat>
          <c:val>
            <c:numRef>
              <c:f>'Alla nyttor'!$Q$8</c:f>
              <c:numCache>
                <c:formatCode>#,##0\ "€";[Red]\-#,##0\ "€"</c:formatCode>
                <c:ptCount val="1"/>
                <c:pt idx="0">
                  <c:v>0</c:v>
                </c:pt>
              </c:numCache>
            </c:numRef>
          </c:val>
        </c:ser>
        <c:dLbls/>
        <c:gapWidth val="54"/>
        <c:overlap val="100"/>
        <c:axId val="127619072"/>
        <c:axId val="127620608"/>
      </c:barChart>
      <c:catAx>
        <c:axId val="127619072"/>
        <c:scaling>
          <c:orientation val="minMax"/>
        </c:scaling>
        <c:axPos val="b"/>
        <c:numFmt formatCode="General" sourceLinked="1"/>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crossAx val="127620608"/>
        <c:crosses val="autoZero"/>
        <c:auto val="1"/>
        <c:lblAlgn val="ctr"/>
        <c:lblOffset val="100"/>
      </c:catAx>
      <c:valAx>
        <c:axId val="127620608"/>
        <c:scaling>
          <c:orientation val="minMax"/>
        </c:scaling>
        <c:axPos val="l"/>
        <c:majorGridlines>
          <c:spPr>
            <a:ln w="9525" cap="flat" cmpd="sng" algn="ctr">
              <a:solidFill>
                <a:schemeClr val="tx1">
                  <a:tint val="75000"/>
                  <a:shade val="95000"/>
                  <a:satMod val="105000"/>
                </a:schemeClr>
              </a:solidFill>
              <a:prstDash val="solid"/>
              <a:round/>
            </a:ln>
            <a:effectLst/>
          </c:spPr>
        </c:majorGridlines>
        <c:numFmt formatCode="#,##0\ &quot;€&quot;;[Red]\-#,##0\ &quot;€&quot;" sourceLinked="1"/>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crossAx val="127619072"/>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a:ln>
          <a:noFill/>
        </a:ln>
        <a:effectLst/>
      </c:spPr>
    </c:plotArea>
    <c:legend>
      <c:legendPos val="b"/>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legend>
    <c:plotVisOnly val="1"/>
    <c:dispBlanksAs val="gap"/>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i-FI"/>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tid</a:t>
            </a:r>
            <a:r>
              <a:rPr lang="fi-FI" sz="1400" baseline="0"/>
              <a:t>: kostnader och nyttor</a:t>
            </a:r>
            <a:endParaRPr lang="fi-FI" sz="1400"/>
          </a:p>
        </c:rich>
      </c:tx>
      <c:layout/>
    </c:title>
    <c:plotArea>
      <c:layout/>
      <c:barChart>
        <c:barDir val="col"/>
        <c:grouping val="stacked"/>
        <c:ser>
          <c:idx val="0"/>
          <c:order val="0"/>
          <c:tx>
            <c:strRef>
              <c:f>'Rapportsammandr.'!$C$28</c:f>
              <c:strCache>
                <c:ptCount val="1"/>
                <c:pt idx="0">
                  <c:v>Ekonomiska nyttor</c:v>
                </c:pt>
              </c:strCache>
            </c:strRef>
          </c:tx>
          <c:cat>
            <c:numRef>
              <c:f>'Rapportsammandr.'!$D$26:$G$26</c:f>
              <c:numCache>
                <c:formatCode>General</c:formatCode>
                <c:ptCount val="4"/>
                <c:pt idx="0">
                  <c:v>2014</c:v>
                </c:pt>
                <c:pt idx="1">
                  <c:v>2015</c:v>
                </c:pt>
                <c:pt idx="2">
                  <c:v>2016</c:v>
                </c:pt>
                <c:pt idx="3">
                  <c:v>2017</c:v>
                </c:pt>
              </c:numCache>
            </c:numRef>
          </c:cat>
          <c:val>
            <c:numRef>
              <c:f>'Rapportsammandr.'!$D$28:$G$28</c:f>
              <c:numCache>
                <c:formatCode>#,##0\ "€";[Red]\-#,##0\ "€"</c:formatCode>
                <c:ptCount val="4"/>
                <c:pt idx="0">
                  <c:v>0</c:v>
                </c:pt>
                <c:pt idx="1">
                  <c:v>0</c:v>
                </c:pt>
                <c:pt idx="2">
                  <c:v>0</c:v>
                </c:pt>
                <c:pt idx="3">
                  <c:v>0</c:v>
                </c:pt>
              </c:numCache>
            </c:numRef>
          </c:val>
        </c:ser>
        <c:ser>
          <c:idx val="1"/>
          <c:order val="1"/>
          <c:tx>
            <c:strRef>
              <c:f>'Rapportsammandr.'!$C$29</c:f>
              <c:strCache>
                <c:ptCount val="1"/>
                <c:pt idx="0">
                  <c:v>Kostnader</c:v>
                </c:pt>
              </c:strCache>
            </c:strRef>
          </c:tx>
          <c:spPr>
            <a:solidFill>
              <a:schemeClr val="accent6">
                <a:lumMod val="75000"/>
              </a:schemeClr>
            </a:solidFill>
          </c:spPr>
          <c:cat>
            <c:numRef>
              <c:f>'Rapportsammandr.'!$D$26:$G$26</c:f>
              <c:numCache>
                <c:formatCode>General</c:formatCode>
                <c:ptCount val="4"/>
                <c:pt idx="0">
                  <c:v>2014</c:v>
                </c:pt>
                <c:pt idx="1">
                  <c:v>2015</c:v>
                </c:pt>
                <c:pt idx="2">
                  <c:v>2016</c:v>
                </c:pt>
                <c:pt idx="3">
                  <c:v>2017</c:v>
                </c:pt>
              </c:numCache>
            </c:numRef>
          </c:cat>
          <c:val>
            <c:numRef>
              <c:f>'Rapportsammandr.'!$D$29:$G$29</c:f>
              <c:numCache>
                <c:formatCode>#,##0\ "€";[Red]\-#,##0\ "€"</c:formatCode>
                <c:ptCount val="4"/>
                <c:pt idx="0">
                  <c:v>0</c:v>
                </c:pt>
                <c:pt idx="1">
                  <c:v>0</c:v>
                </c:pt>
                <c:pt idx="2">
                  <c:v>0</c:v>
                </c:pt>
                <c:pt idx="3">
                  <c:v>0</c:v>
                </c:pt>
              </c:numCache>
            </c:numRef>
          </c:val>
        </c:ser>
        <c:dLbls/>
        <c:gapWidth val="54"/>
        <c:overlap val="100"/>
        <c:axId val="112797952"/>
        <c:axId val="112812032"/>
      </c:barChart>
      <c:catAx>
        <c:axId val="112797952"/>
        <c:scaling>
          <c:orientation val="minMax"/>
        </c:scaling>
        <c:axPos val="b"/>
        <c:numFmt formatCode="General" sourceLinked="1"/>
        <c:tickLblPos val="nextTo"/>
        <c:crossAx val="112812032"/>
        <c:crosses val="autoZero"/>
        <c:auto val="1"/>
        <c:lblAlgn val="ctr"/>
        <c:lblOffset val="100"/>
      </c:catAx>
      <c:valAx>
        <c:axId val="112812032"/>
        <c:scaling>
          <c:orientation val="minMax"/>
        </c:scaling>
        <c:axPos val="l"/>
        <c:majorGridlines/>
        <c:numFmt formatCode="#,##0\ &quot;€&quot;;[Red]\-#,##0\ &quot;€&quot;" sourceLinked="1"/>
        <c:tickLblPos val="nextTo"/>
        <c:crossAx val="112797952"/>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a:t>
            </a:r>
            <a:r>
              <a:rPr lang="fi-FI" sz="1400" baseline="0"/>
              <a:t> tid</a:t>
            </a:r>
            <a:r>
              <a:rPr lang="fi-FI" sz="1400"/>
              <a:t>: lönsamhet </a:t>
            </a:r>
          </a:p>
        </c:rich>
      </c:tx>
      <c:layout/>
    </c:title>
    <c:plotArea>
      <c:layout/>
      <c:lineChart>
        <c:grouping val="standard"/>
        <c:ser>
          <c:idx val="2"/>
          <c:order val="0"/>
          <c:tx>
            <c:strRef>
              <c:f>'Rapportsammandr.'!$C$31</c:f>
              <c:strCache>
                <c:ptCount val="1"/>
                <c:pt idx="0">
                  <c:v>Lönsamhet på årsnivå</c:v>
                </c:pt>
              </c:strCache>
            </c:strRef>
          </c:tx>
          <c:spPr>
            <a:ln w="25400">
              <a:solidFill>
                <a:schemeClr val="tx1"/>
              </a:solidFill>
            </a:ln>
          </c:spPr>
          <c:marker>
            <c:spPr>
              <a:solidFill>
                <a:schemeClr val="tx1"/>
              </a:solidFill>
            </c:spPr>
          </c:marker>
          <c:cat>
            <c:numRef>
              <c:f>'Rapportsammandr.'!$D$26:$G$26</c:f>
              <c:numCache>
                <c:formatCode>General</c:formatCode>
                <c:ptCount val="4"/>
                <c:pt idx="0">
                  <c:v>2014</c:v>
                </c:pt>
                <c:pt idx="1">
                  <c:v>2015</c:v>
                </c:pt>
                <c:pt idx="2">
                  <c:v>2016</c:v>
                </c:pt>
                <c:pt idx="3">
                  <c:v>2017</c:v>
                </c:pt>
              </c:numCache>
            </c:numRef>
          </c:cat>
          <c:val>
            <c:numRef>
              <c:f>'Rapportsammandr.'!$D$31:$G$31</c:f>
              <c:numCache>
                <c:formatCode>#,##0\ "€";[Red]\-#,##0\ "€"</c:formatCode>
                <c:ptCount val="4"/>
                <c:pt idx="0">
                  <c:v>0</c:v>
                </c:pt>
                <c:pt idx="1">
                  <c:v>0</c:v>
                </c:pt>
                <c:pt idx="2">
                  <c:v>0</c:v>
                </c:pt>
                <c:pt idx="3">
                  <c:v>0</c:v>
                </c:pt>
              </c:numCache>
            </c:numRef>
          </c:val>
        </c:ser>
        <c:ser>
          <c:idx val="3"/>
          <c:order val="1"/>
          <c:tx>
            <c:strRef>
              <c:f>'Rapportsammandr.'!$C$33</c:f>
              <c:strCache>
                <c:ptCount val="1"/>
                <c:pt idx="0">
                  <c:v>Kumulativ lönsamhet</c:v>
                </c:pt>
              </c:strCache>
            </c:strRef>
          </c:tx>
          <c:spPr>
            <a:ln w="31750">
              <a:solidFill>
                <a:srgbClr val="FFC000"/>
              </a:solidFill>
            </a:ln>
          </c:spPr>
          <c:marker>
            <c:symbol val="circle"/>
            <c:size val="7"/>
            <c:spPr>
              <a:solidFill>
                <a:srgbClr val="FFFF00"/>
              </a:solidFill>
              <a:ln w="12700">
                <a:solidFill>
                  <a:srgbClr val="FF0000"/>
                </a:solidFill>
              </a:ln>
            </c:spPr>
          </c:marker>
          <c:cat>
            <c:numRef>
              <c:f>'Rapportsammandr.'!$D$26:$G$26</c:f>
              <c:numCache>
                <c:formatCode>General</c:formatCode>
                <c:ptCount val="4"/>
                <c:pt idx="0">
                  <c:v>2014</c:v>
                </c:pt>
                <c:pt idx="1">
                  <c:v>2015</c:v>
                </c:pt>
                <c:pt idx="2">
                  <c:v>2016</c:v>
                </c:pt>
                <c:pt idx="3">
                  <c:v>2017</c:v>
                </c:pt>
              </c:numCache>
            </c:numRef>
          </c:cat>
          <c:val>
            <c:numRef>
              <c:f>'Rapportsammandr.'!$D$33:$G$33</c:f>
              <c:numCache>
                <c:formatCode>#,##0\ "€";[Red]\-#,##0\ "€"</c:formatCode>
                <c:ptCount val="4"/>
                <c:pt idx="0">
                  <c:v>0</c:v>
                </c:pt>
                <c:pt idx="1">
                  <c:v>0</c:v>
                </c:pt>
                <c:pt idx="2">
                  <c:v>0</c:v>
                </c:pt>
                <c:pt idx="3">
                  <c:v>0</c:v>
                </c:pt>
              </c:numCache>
            </c:numRef>
          </c:val>
        </c:ser>
        <c:dLbls/>
        <c:marker val="1"/>
        <c:axId val="112841856"/>
        <c:axId val="112843392"/>
      </c:lineChart>
      <c:catAx>
        <c:axId val="112841856"/>
        <c:scaling>
          <c:orientation val="minMax"/>
        </c:scaling>
        <c:axPos val="b"/>
        <c:numFmt formatCode="General" sourceLinked="1"/>
        <c:tickLblPos val="nextTo"/>
        <c:spPr>
          <a:ln w="25400"/>
        </c:spPr>
        <c:crossAx val="112843392"/>
        <c:crossesAt val="0"/>
        <c:auto val="1"/>
        <c:lblAlgn val="ctr"/>
        <c:lblOffset val="100"/>
      </c:catAx>
      <c:valAx>
        <c:axId val="112843392"/>
        <c:scaling>
          <c:orientation val="minMax"/>
        </c:scaling>
        <c:axPos val="l"/>
        <c:majorGridlines/>
        <c:numFmt formatCode="#,##0\ &quot;€&quot;;[Red]\-#,##0\ &quot;€&quot;" sourceLinked="1"/>
        <c:tickLblPos val="nextTo"/>
        <c:crossAx val="112841856"/>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alla kostnader totalt,</a:t>
            </a:r>
            <a:r>
              <a:rPr lang="fi-FI" sz="1400" baseline="0"/>
              <a:t> </a:t>
            </a:r>
            <a:r>
              <a:rPr lang="fi-FI" sz="1400"/>
              <a:t>fördelade årsvis </a:t>
            </a:r>
          </a:p>
        </c:rich>
      </c:tx>
      <c:layout/>
    </c:title>
    <c:plotArea>
      <c:layout/>
      <c:barChart>
        <c:barDir val="col"/>
        <c:grouping val="stacked"/>
        <c:ser>
          <c:idx val="0"/>
          <c:order val="0"/>
          <c:tx>
            <c:strRef>
              <c:f>'Alla kostnader'!$B$7</c:f>
              <c:strCache>
                <c:ptCount val="1"/>
                <c:pt idx="0">
                  <c:v>Utvecklingskostnader</c:v>
                </c:pt>
              </c:strCache>
            </c:strRef>
          </c:tx>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kostnader'!$C$72:$K$72</c:f>
              <c:numCache>
                <c:formatCode>#,##0\ "€";[Red]\-#,##0\ "€"</c:formatCode>
                <c:ptCount val="9"/>
                <c:pt idx="0">
                  <c:v>0</c:v>
                </c:pt>
                <c:pt idx="1">
                  <c:v>0</c:v>
                </c:pt>
                <c:pt idx="2">
                  <c:v>0</c:v>
                </c:pt>
                <c:pt idx="3">
                  <c:v>0</c:v>
                </c:pt>
                <c:pt idx="4">
                  <c:v>0</c:v>
                </c:pt>
                <c:pt idx="5">
                  <c:v>0</c:v>
                </c:pt>
                <c:pt idx="6">
                  <c:v>0</c:v>
                </c:pt>
                <c:pt idx="7">
                  <c:v>0</c:v>
                </c:pt>
                <c:pt idx="8">
                  <c:v>0</c:v>
                </c:pt>
              </c:numCache>
            </c:numRef>
          </c:val>
        </c:ser>
        <c:ser>
          <c:idx val="1"/>
          <c:order val="1"/>
          <c:tx>
            <c:strRef>
              <c:f>'Alla kostnader'!$B$8</c:f>
              <c:strCache>
                <c:ptCount val="1"/>
                <c:pt idx="0">
                  <c:v>Ibruktagningskostnader</c:v>
                </c:pt>
              </c:strCache>
            </c:strRef>
          </c:tx>
          <c:spPr>
            <a:solidFill>
              <a:srgbClr val="C72B2B"/>
            </a:solidFill>
          </c:spPr>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kostnader'!$C$73:$K$73</c:f>
              <c:numCache>
                <c:formatCode>#,##0\ "€";[Red]\-#,##0\ "€"</c:formatCode>
                <c:ptCount val="9"/>
                <c:pt idx="0">
                  <c:v>0</c:v>
                </c:pt>
                <c:pt idx="1">
                  <c:v>0</c:v>
                </c:pt>
                <c:pt idx="2">
                  <c:v>0</c:v>
                </c:pt>
                <c:pt idx="3">
                  <c:v>0</c:v>
                </c:pt>
                <c:pt idx="4">
                  <c:v>0</c:v>
                </c:pt>
                <c:pt idx="5">
                  <c:v>0</c:v>
                </c:pt>
                <c:pt idx="6">
                  <c:v>0</c:v>
                </c:pt>
                <c:pt idx="7">
                  <c:v>0</c:v>
                </c:pt>
                <c:pt idx="8">
                  <c:v>0</c:v>
                </c:pt>
              </c:numCache>
            </c:numRef>
          </c:val>
        </c:ser>
        <c:ser>
          <c:idx val="2"/>
          <c:order val="2"/>
          <c:tx>
            <c:strRef>
              <c:f>'Alla kostnader'!$B$9</c:f>
              <c:strCache>
                <c:ptCount val="1"/>
                <c:pt idx="0">
                  <c:v>Underhållskostnader</c:v>
                </c:pt>
              </c:strCache>
            </c:strRef>
          </c:tx>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kostnader'!$C$74:$K$74</c:f>
              <c:numCache>
                <c:formatCode>#,##0\ "€";[Red]\-#,##0\ "€"</c:formatCode>
                <c:ptCount val="9"/>
                <c:pt idx="0">
                  <c:v>0</c:v>
                </c:pt>
                <c:pt idx="1">
                  <c:v>0</c:v>
                </c:pt>
                <c:pt idx="2">
                  <c:v>0</c:v>
                </c:pt>
                <c:pt idx="3">
                  <c:v>0</c:v>
                </c:pt>
                <c:pt idx="4">
                  <c:v>0</c:v>
                </c:pt>
                <c:pt idx="5">
                  <c:v>0</c:v>
                </c:pt>
                <c:pt idx="6">
                  <c:v>0</c:v>
                </c:pt>
                <c:pt idx="7">
                  <c:v>0</c:v>
                </c:pt>
                <c:pt idx="8">
                  <c:v>0</c:v>
                </c:pt>
              </c:numCache>
            </c:numRef>
          </c:val>
        </c:ser>
        <c:ser>
          <c:idx val="3"/>
          <c:order val="3"/>
          <c:tx>
            <c:strRef>
              <c:f>'Alla kostnader'!$B$10</c:f>
              <c:strCache>
                <c:ptCount val="1"/>
                <c:pt idx="0">
                  <c:v>Övriga kostnader</c:v>
                </c:pt>
              </c:strCache>
            </c:strRef>
          </c:tx>
          <c:cat>
            <c:numRef>
              <c:f>'Alla kostnader'!$C$70:$K$70</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kostnader'!$C$75:$K$75</c:f>
              <c:numCache>
                <c:formatCode>#,##0\ "€";[Red]\-#,##0\ "€"</c:formatCode>
                <c:ptCount val="9"/>
                <c:pt idx="0">
                  <c:v>0</c:v>
                </c:pt>
                <c:pt idx="1">
                  <c:v>0</c:v>
                </c:pt>
                <c:pt idx="2">
                  <c:v>0</c:v>
                </c:pt>
                <c:pt idx="3">
                  <c:v>0</c:v>
                </c:pt>
                <c:pt idx="4">
                  <c:v>0</c:v>
                </c:pt>
                <c:pt idx="5">
                  <c:v>0</c:v>
                </c:pt>
                <c:pt idx="6">
                  <c:v>0</c:v>
                </c:pt>
                <c:pt idx="7">
                  <c:v>0</c:v>
                </c:pt>
                <c:pt idx="8">
                  <c:v>0</c:v>
                </c:pt>
              </c:numCache>
            </c:numRef>
          </c:val>
        </c:ser>
        <c:dLbls/>
        <c:gapWidth val="75"/>
        <c:overlap val="100"/>
        <c:axId val="112872064"/>
        <c:axId val="112894336"/>
      </c:barChart>
      <c:catAx>
        <c:axId val="112872064"/>
        <c:scaling>
          <c:orientation val="minMax"/>
        </c:scaling>
        <c:axPos val="b"/>
        <c:numFmt formatCode="General" sourceLinked="1"/>
        <c:majorTickMark val="none"/>
        <c:tickLblPos val="nextTo"/>
        <c:crossAx val="112894336"/>
        <c:crosses val="autoZero"/>
        <c:auto val="1"/>
        <c:lblAlgn val="ctr"/>
        <c:lblOffset val="100"/>
      </c:catAx>
      <c:valAx>
        <c:axId val="112894336"/>
        <c:scaling>
          <c:orientation val="minMax"/>
        </c:scaling>
        <c:axPos val="l"/>
        <c:majorGridlines/>
        <c:numFmt formatCode="#,##0\ &quot;€&quot;;[Red]\-#,##0\ &quot;€&quot;" sourceLinked="1"/>
        <c:majorTickMark val="none"/>
        <c:tickLblPos val="nextTo"/>
        <c:spPr>
          <a:ln w="9525">
            <a:noFill/>
          </a:ln>
        </c:spPr>
        <c:crossAx val="112872064"/>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kumulativa totalkostnader fördelade årsvis </a:t>
            </a:r>
          </a:p>
        </c:rich>
      </c:tx>
      <c:layout/>
    </c:title>
    <c:plotArea>
      <c:layout/>
      <c:barChart>
        <c:barDir val="col"/>
        <c:grouping val="stacked"/>
        <c:ser>
          <c:idx val="0"/>
          <c:order val="0"/>
          <c:tx>
            <c:strRef>
              <c:f>'Alla kostnader'!$B$7</c:f>
              <c:strCache>
                <c:ptCount val="1"/>
                <c:pt idx="0">
                  <c:v>Utvecklingskostnader</c:v>
                </c:pt>
              </c:strCache>
            </c:strRef>
          </c:tx>
          <c:cat>
            <c:numRef>
              <c:f>'Alla kostnader'!$C$96:$K$96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kostnader'!$C$98:$K$98</c:f>
              <c:numCache>
                <c:formatCode>#,##0\ "€";[Red]\-#,##0\ "€"</c:formatCode>
                <c:ptCount val="9"/>
                <c:pt idx="0">
                  <c:v>0</c:v>
                </c:pt>
                <c:pt idx="1">
                  <c:v>0</c:v>
                </c:pt>
                <c:pt idx="2">
                  <c:v>0</c:v>
                </c:pt>
                <c:pt idx="3">
                  <c:v>0</c:v>
                </c:pt>
                <c:pt idx="4">
                  <c:v>0</c:v>
                </c:pt>
                <c:pt idx="5">
                  <c:v>0</c:v>
                </c:pt>
                <c:pt idx="6">
                  <c:v>0</c:v>
                </c:pt>
                <c:pt idx="7">
                  <c:v>0</c:v>
                </c:pt>
                <c:pt idx="8">
                  <c:v>0</c:v>
                </c:pt>
              </c:numCache>
            </c:numRef>
          </c:val>
        </c:ser>
        <c:ser>
          <c:idx val="1"/>
          <c:order val="1"/>
          <c:tx>
            <c:strRef>
              <c:f>'Alla kostnader'!$B$8</c:f>
              <c:strCache>
                <c:ptCount val="1"/>
                <c:pt idx="0">
                  <c:v>Ibruktagningskostnader</c:v>
                </c:pt>
              </c:strCache>
            </c:strRef>
          </c:tx>
          <c:spPr>
            <a:solidFill>
              <a:srgbClr val="C72B2B"/>
            </a:solidFill>
          </c:spPr>
          <c:cat>
            <c:numRef>
              <c:f>'Alla kostnader'!$C$96:$K$96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kostnader'!$C$99:$K$99</c:f>
              <c:numCache>
                <c:formatCode>#,##0\ "€";[Red]\-#,##0\ "€"</c:formatCode>
                <c:ptCount val="9"/>
                <c:pt idx="0">
                  <c:v>0</c:v>
                </c:pt>
                <c:pt idx="1">
                  <c:v>0</c:v>
                </c:pt>
                <c:pt idx="2">
                  <c:v>0</c:v>
                </c:pt>
                <c:pt idx="3">
                  <c:v>0</c:v>
                </c:pt>
                <c:pt idx="4">
                  <c:v>0</c:v>
                </c:pt>
                <c:pt idx="5">
                  <c:v>0</c:v>
                </c:pt>
                <c:pt idx="6">
                  <c:v>0</c:v>
                </c:pt>
                <c:pt idx="7">
                  <c:v>0</c:v>
                </c:pt>
                <c:pt idx="8">
                  <c:v>0</c:v>
                </c:pt>
              </c:numCache>
            </c:numRef>
          </c:val>
        </c:ser>
        <c:ser>
          <c:idx val="2"/>
          <c:order val="2"/>
          <c:tx>
            <c:strRef>
              <c:f>'Alla kostnader'!$B$9</c:f>
              <c:strCache>
                <c:ptCount val="1"/>
                <c:pt idx="0">
                  <c:v>Underhållskostnader</c:v>
                </c:pt>
              </c:strCache>
            </c:strRef>
          </c:tx>
          <c:cat>
            <c:numRef>
              <c:f>'Alla kostnader'!$C$96:$K$96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kostnader'!$C$100:$K$100</c:f>
              <c:numCache>
                <c:formatCode>#,##0\ "€";[Red]\-#,##0\ "€"</c:formatCode>
                <c:ptCount val="9"/>
                <c:pt idx="0">
                  <c:v>0</c:v>
                </c:pt>
                <c:pt idx="1">
                  <c:v>0</c:v>
                </c:pt>
                <c:pt idx="2">
                  <c:v>0</c:v>
                </c:pt>
                <c:pt idx="3">
                  <c:v>0</c:v>
                </c:pt>
                <c:pt idx="4">
                  <c:v>0</c:v>
                </c:pt>
                <c:pt idx="5">
                  <c:v>0</c:v>
                </c:pt>
                <c:pt idx="6">
                  <c:v>0</c:v>
                </c:pt>
                <c:pt idx="7">
                  <c:v>0</c:v>
                </c:pt>
                <c:pt idx="8">
                  <c:v>0</c:v>
                </c:pt>
              </c:numCache>
            </c:numRef>
          </c:val>
        </c:ser>
        <c:ser>
          <c:idx val="3"/>
          <c:order val="3"/>
          <c:tx>
            <c:strRef>
              <c:f>'Alla kostnader'!$B$10</c:f>
              <c:strCache>
                <c:ptCount val="1"/>
                <c:pt idx="0">
                  <c:v>Övriga kostnader</c:v>
                </c:pt>
              </c:strCache>
            </c:strRef>
          </c:tx>
          <c:cat>
            <c:numRef>
              <c:f>'Alla kostnader'!$C$96:$K$96</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'Alla kostnader'!$C$101:$K$101</c:f>
              <c:numCache>
                <c:formatCode>#,##0\ "€";[Red]\-#,##0\ "€"</c:formatCode>
                <c:ptCount val="9"/>
                <c:pt idx="0">
                  <c:v>0</c:v>
                </c:pt>
                <c:pt idx="1">
                  <c:v>0</c:v>
                </c:pt>
                <c:pt idx="2">
                  <c:v>0</c:v>
                </c:pt>
                <c:pt idx="3">
                  <c:v>0</c:v>
                </c:pt>
                <c:pt idx="4">
                  <c:v>0</c:v>
                </c:pt>
                <c:pt idx="5">
                  <c:v>0</c:v>
                </c:pt>
                <c:pt idx="6">
                  <c:v>0</c:v>
                </c:pt>
                <c:pt idx="7">
                  <c:v>0</c:v>
                </c:pt>
                <c:pt idx="8">
                  <c:v>0</c:v>
                </c:pt>
              </c:numCache>
            </c:numRef>
          </c:val>
        </c:ser>
        <c:dLbls/>
        <c:gapWidth val="75"/>
        <c:overlap val="100"/>
        <c:axId val="112541696"/>
        <c:axId val="112543232"/>
      </c:barChart>
      <c:catAx>
        <c:axId val="112541696"/>
        <c:scaling>
          <c:orientation val="minMax"/>
        </c:scaling>
        <c:axPos val="b"/>
        <c:numFmt formatCode="General" sourceLinked="1"/>
        <c:majorTickMark val="none"/>
        <c:tickLblPos val="nextTo"/>
        <c:crossAx val="112543232"/>
        <c:crosses val="autoZero"/>
        <c:auto val="1"/>
        <c:lblAlgn val="ctr"/>
        <c:lblOffset val="100"/>
      </c:catAx>
      <c:valAx>
        <c:axId val="112543232"/>
        <c:scaling>
          <c:orientation val="minMax"/>
        </c:scaling>
        <c:axPos val="l"/>
        <c:majorGridlines/>
        <c:numFmt formatCode="#,##0\ &quot;€&quot;;[Red]\-#,##0\ &quot;€&quot;" sourceLinked="1"/>
        <c:majorTickMark val="none"/>
        <c:tickLblPos val="nextTo"/>
        <c:spPr>
          <a:ln w="9525">
            <a:noFill/>
          </a:ln>
        </c:spPr>
        <c:crossAx val="112541696"/>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i-FI"/>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fi-FI" sz="1400"/>
              <a:t>De ekonomiska nyttorna totalt - enligt typ av nytta </a:t>
            </a:r>
          </a:p>
        </c:rich>
      </c:tx>
      <c:layout/>
      <c:spPr>
        <a:noFill/>
        <a:ln>
          <a:noFill/>
        </a:ln>
        <a:effectLst/>
      </c:spPr>
    </c:title>
    <c:plotArea>
      <c:layout/>
      <c:barChart>
        <c:barDir val="col"/>
        <c:grouping val="stacked"/>
        <c:ser>
          <c:idx val="1"/>
          <c:order val="0"/>
          <c:tx>
            <c:strRef>
              <c:f>'Alla nyttor'!$B$7</c:f>
              <c:strCache>
                <c:ptCount val="1"/>
                <c:pt idx="0">
                  <c:v>Direkta ekonomiska nyttor</c:v>
                </c:pt>
              </c:strCache>
            </c:strRef>
          </c:tx>
          <c:spPr>
            <a:solidFill>
              <a:schemeClr val="accent2"/>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cat>
            <c:strRef>
              <c:f>Nyttografer!$AA$3</c:f>
              <c:strCache>
                <c:ptCount val="1"/>
                <c:pt idx="0">
                  <c:v>2014-2022</c:v>
                </c:pt>
              </c:strCache>
            </c:strRef>
          </c:cat>
          <c:val>
            <c:numRef>
              <c:f>'Alla nyttor'!$Q$7</c:f>
              <c:numCache>
                <c:formatCode>#,##0\ "€";[Red]\-#,##0\ "€"</c:formatCode>
                <c:ptCount val="1"/>
                <c:pt idx="0">
                  <c:v>0</c:v>
                </c:pt>
              </c:numCache>
            </c:numRef>
          </c:val>
        </c:ser>
        <c:ser>
          <c:idx val="2"/>
          <c:order val="1"/>
          <c:tx>
            <c:strRef>
              <c:f>'Alla nyttor'!$B$8</c:f>
              <c:strCache>
                <c:ptCount val="1"/>
                <c:pt idx="0">
                  <c:v>Indirekta ekonomiska nyttor</c:v>
                </c:pt>
              </c:strCache>
            </c:strRef>
          </c:tx>
          <c:spPr>
            <a:solidFill>
              <a:schemeClr val="accent3"/>
            </a:solidFill>
            <a:ln w="9525" cap="flat" cmpd="sng" algn="ctr">
              <a:solidFill>
                <a:schemeClr val="lt1">
                  <a:shade val="95000"/>
                  <a:satMod val="105000"/>
                </a:schemeClr>
              </a:solidFill>
              <a:prstDash val="solid"/>
              <a:round/>
            </a:ln>
            <a:effectLst>
              <a:outerShdw blurRad="40000" dist="20000" dir="5400000" rotWithShape="0">
                <a:srgbClr val="000000">
                  <a:alpha val="38000"/>
                </a:srgbClr>
              </a:outerShdw>
            </a:effectLst>
          </c:spPr>
          <c:dPt>
            <c:idx val="11"/>
          </c:dPt>
          <c:cat>
            <c:strRef>
              <c:f>Nyttografer!$AA$3</c:f>
              <c:strCache>
                <c:ptCount val="1"/>
                <c:pt idx="0">
                  <c:v>2014-2022</c:v>
                </c:pt>
              </c:strCache>
            </c:strRef>
          </c:cat>
          <c:val>
            <c:numRef>
              <c:f>'Alla nyttor'!$Q$8</c:f>
              <c:numCache>
                <c:formatCode>#,##0\ "€";[Red]\-#,##0\ "€"</c:formatCode>
                <c:ptCount val="1"/>
                <c:pt idx="0">
                  <c:v>0</c:v>
                </c:pt>
              </c:numCache>
            </c:numRef>
          </c:val>
        </c:ser>
        <c:dLbls/>
        <c:gapWidth val="54"/>
        <c:overlap val="100"/>
        <c:axId val="113033216"/>
        <c:axId val="113034752"/>
      </c:barChart>
      <c:catAx>
        <c:axId val="113033216"/>
        <c:scaling>
          <c:orientation val="minMax"/>
        </c:scaling>
        <c:axPos val="b"/>
        <c:numFmt formatCode="General" sourceLinked="1"/>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crossAx val="113034752"/>
        <c:crosses val="autoZero"/>
        <c:auto val="1"/>
        <c:lblAlgn val="ctr"/>
        <c:lblOffset val="100"/>
      </c:catAx>
      <c:valAx>
        <c:axId val="113034752"/>
        <c:scaling>
          <c:orientation val="minMax"/>
        </c:scaling>
        <c:axPos val="l"/>
        <c:majorGridlines>
          <c:spPr>
            <a:ln w="9525" cap="flat" cmpd="sng" algn="ctr">
              <a:solidFill>
                <a:schemeClr val="tx1">
                  <a:tint val="75000"/>
                  <a:shade val="95000"/>
                  <a:satMod val="105000"/>
                </a:schemeClr>
              </a:solidFill>
              <a:prstDash val="solid"/>
              <a:round/>
            </a:ln>
            <a:effectLst/>
          </c:spPr>
        </c:majorGridlines>
        <c:numFmt formatCode="#,##0\ &quot;€&quot;;[Red]\-#,##0\ &quot;€&quot;" sourceLinked="1"/>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crossAx val="113033216"/>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a:ln>
          <a:noFill/>
        </a:ln>
        <a:effectLst/>
      </c:spPr>
    </c:plotArea>
    <c:legend>
      <c:legendPos val="b"/>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i-FI"/>
        </a:p>
      </c:txPr>
    </c:legend>
    <c:plotVisOnly val="1"/>
    <c:dispBlanksAs val="gap"/>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fi-FI"/>
    </a:p>
  </c:txPr>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Utfall vs. prognos, totalt</a:t>
            </a:r>
          </a:p>
        </c:rich>
      </c:tx>
      <c:layout/>
    </c:title>
    <c:plotArea>
      <c:layout/>
      <c:barChart>
        <c:barDir val="col"/>
        <c:grouping val="clustered"/>
        <c:ser>
          <c:idx val="0"/>
          <c:order val="0"/>
          <c:tx>
            <c:strRef>
              <c:f>'Utfall vs. prognos'!$C$8</c:f>
              <c:strCache>
                <c:ptCount val="1"/>
                <c:pt idx="0">
                  <c:v>Prognos</c:v>
                </c:pt>
              </c:strCache>
            </c:strRef>
          </c:tx>
          <c:cat>
            <c:strRef>
              <c:f>'Utfall vs. prognos'!$BI$7</c:f>
              <c:strCache>
                <c:ptCount val="1"/>
                <c:pt idx="0">
                  <c:v>Totalt</c:v>
                </c:pt>
              </c:strCache>
            </c:strRef>
          </c:cat>
          <c:val>
            <c:numRef>
              <c:f>'Utfall vs. prognos'!$BI$31</c:f>
              <c:numCache>
                <c:formatCode>#,##0\ "€";[Red]\-#,##0\ "€"</c:formatCode>
                <c:ptCount val="1"/>
                <c:pt idx="0">
                  <c:v>0</c:v>
                </c:pt>
              </c:numCache>
            </c:numRef>
          </c:val>
        </c:ser>
        <c:ser>
          <c:idx val="1"/>
          <c:order val="1"/>
          <c:tx>
            <c:strRef>
              <c:f>'Utfall vs. prognos'!$D$8</c:f>
              <c:strCache>
                <c:ptCount val="1"/>
                <c:pt idx="0">
                  <c:v>Utfall</c:v>
                </c:pt>
              </c:strCache>
            </c:strRef>
          </c:tx>
          <c:cat>
            <c:strRef>
              <c:f>'Utfall vs. prognos'!$BI$7</c:f>
              <c:strCache>
                <c:ptCount val="1"/>
                <c:pt idx="0">
                  <c:v>Totalt</c:v>
                </c:pt>
              </c:strCache>
            </c:strRef>
          </c:cat>
          <c:val>
            <c:numRef>
              <c:f>'Utfall vs. prognos'!$BJ$31</c:f>
              <c:numCache>
                <c:formatCode>#,##0\ "€";[Red]\-#,##0\ "€"</c:formatCode>
                <c:ptCount val="1"/>
                <c:pt idx="0">
                  <c:v>0</c:v>
                </c:pt>
              </c:numCache>
            </c:numRef>
          </c:val>
        </c:ser>
        <c:dLbls/>
        <c:gapWidth val="30"/>
        <c:axId val="112919680"/>
        <c:axId val="112921216"/>
      </c:barChart>
      <c:catAx>
        <c:axId val="112919680"/>
        <c:scaling>
          <c:orientation val="minMax"/>
        </c:scaling>
        <c:axPos val="b"/>
        <c:numFmt formatCode="General" sourceLinked="1"/>
        <c:tickLblPos val="nextTo"/>
        <c:crossAx val="112921216"/>
        <c:crosses val="autoZero"/>
        <c:auto val="1"/>
        <c:lblAlgn val="ctr"/>
        <c:lblOffset val="100"/>
      </c:catAx>
      <c:valAx>
        <c:axId val="112921216"/>
        <c:scaling>
          <c:orientation val="minMax"/>
        </c:scaling>
        <c:axPos val="l"/>
        <c:majorGridlines/>
        <c:numFmt formatCode="#,##0\ &quot;€&quot;;[Red]\-#,##0\ &quot;€&quot;" sourceLinked="1"/>
        <c:tickLblPos val="nextTo"/>
        <c:crossAx val="112919680"/>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i-FI"/>
  <c:style val="10"/>
  <c:chart>
    <c:title>
      <c:tx>
        <c:rich>
          <a:bodyPr/>
          <a:lstStyle/>
          <a:p>
            <a:pPr>
              <a:defRPr/>
            </a:pPr>
            <a:r>
              <a:rPr lang="fi-FI" sz="1400"/>
              <a:t>KAPA-projektets alla</a:t>
            </a:r>
            <a:r>
              <a:rPr lang="fi-FI" sz="1400" baseline="0"/>
              <a:t> kostnader totalt, fördelade  halvårsvis</a:t>
            </a:r>
            <a:endParaRPr lang="fi-FI" sz="1400"/>
          </a:p>
        </c:rich>
      </c:tx>
      <c:layout/>
    </c:title>
    <c:plotArea>
      <c:layout/>
      <c:barChart>
        <c:barDir val="col"/>
        <c:grouping val="stacked"/>
        <c:ser>
          <c:idx val="0"/>
          <c:order val="0"/>
          <c:tx>
            <c:strRef>
              <c:f>'Alla kostnader'!$B$7</c:f>
              <c:strCache>
                <c:ptCount val="1"/>
                <c:pt idx="0">
                  <c:v>Utvecklingskostnader</c:v>
                </c:pt>
              </c:strCache>
            </c:strRef>
          </c:tx>
          <c:cat>
            <c:strRef>
              <c:f>'Alla kostnader'!$C$5:$J$5</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kostnader'!$C$7:$J$7</c:f>
              <c:numCache>
                <c:formatCode>#,##0\ "€";[Red]\-#,##0\ "€"</c:formatCode>
                <c:ptCount val="8"/>
                <c:pt idx="0">
                  <c:v>0</c:v>
                </c:pt>
                <c:pt idx="1">
                  <c:v>0</c:v>
                </c:pt>
                <c:pt idx="2">
                  <c:v>0</c:v>
                </c:pt>
                <c:pt idx="3">
                  <c:v>0</c:v>
                </c:pt>
                <c:pt idx="4">
                  <c:v>0</c:v>
                </c:pt>
                <c:pt idx="5">
                  <c:v>0</c:v>
                </c:pt>
                <c:pt idx="6">
                  <c:v>0</c:v>
                </c:pt>
                <c:pt idx="7">
                  <c:v>0</c:v>
                </c:pt>
              </c:numCache>
            </c:numRef>
          </c:val>
        </c:ser>
        <c:ser>
          <c:idx val="1"/>
          <c:order val="1"/>
          <c:tx>
            <c:strRef>
              <c:f>'Alla kostnader'!$B$8</c:f>
              <c:strCache>
                <c:ptCount val="1"/>
                <c:pt idx="0">
                  <c:v>Ibruktagningskostnader</c:v>
                </c:pt>
              </c:strCache>
            </c:strRef>
          </c:tx>
          <c:spPr>
            <a:solidFill>
              <a:srgbClr val="C72B2B"/>
            </a:solidFill>
          </c:spPr>
          <c:cat>
            <c:strRef>
              <c:f>'Alla kostnader'!$C$5:$J$5</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kostnader'!$C$8:$J$8</c:f>
              <c:numCache>
                <c:formatCode>#,##0\ "€";[Red]\-#,##0\ "€"</c:formatCode>
                <c:ptCount val="8"/>
                <c:pt idx="0">
                  <c:v>0</c:v>
                </c:pt>
                <c:pt idx="1">
                  <c:v>0</c:v>
                </c:pt>
                <c:pt idx="2">
                  <c:v>0</c:v>
                </c:pt>
                <c:pt idx="3">
                  <c:v>0</c:v>
                </c:pt>
                <c:pt idx="4">
                  <c:v>0</c:v>
                </c:pt>
                <c:pt idx="5">
                  <c:v>0</c:v>
                </c:pt>
                <c:pt idx="6">
                  <c:v>0</c:v>
                </c:pt>
                <c:pt idx="7">
                  <c:v>0</c:v>
                </c:pt>
              </c:numCache>
            </c:numRef>
          </c:val>
        </c:ser>
        <c:ser>
          <c:idx val="2"/>
          <c:order val="2"/>
          <c:tx>
            <c:strRef>
              <c:f>'Alla kostnader'!$B$9</c:f>
              <c:strCache>
                <c:ptCount val="1"/>
                <c:pt idx="0">
                  <c:v>Underhållskostnader</c:v>
                </c:pt>
              </c:strCache>
            </c:strRef>
          </c:tx>
          <c:cat>
            <c:strRef>
              <c:f>'Alla kostnader'!$C$5:$J$5</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kostnader'!$C$9:$J$9</c:f>
              <c:numCache>
                <c:formatCode>#,##0\ "€";[Red]\-#,##0\ "€"</c:formatCode>
                <c:ptCount val="8"/>
                <c:pt idx="0">
                  <c:v>0</c:v>
                </c:pt>
                <c:pt idx="1">
                  <c:v>0</c:v>
                </c:pt>
                <c:pt idx="2">
                  <c:v>0</c:v>
                </c:pt>
                <c:pt idx="3">
                  <c:v>0</c:v>
                </c:pt>
                <c:pt idx="4">
                  <c:v>0</c:v>
                </c:pt>
                <c:pt idx="5">
                  <c:v>0</c:v>
                </c:pt>
                <c:pt idx="6">
                  <c:v>0</c:v>
                </c:pt>
                <c:pt idx="7">
                  <c:v>0</c:v>
                </c:pt>
              </c:numCache>
            </c:numRef>
          </c:val>
        </c:ser>
        <c:ser>
          <c:idx val="3"/>
          <c:order val="3"/>
          <c:tx>
            <c:strRef>
              <c:f>'Alla kostnader'!$B$10</c:f>
              <c:strCache>
                <c:ptCount val="1"/>
                <c:pt idx="0">
                  <c:v>Övriga kostnader</c:v>
                </c:pt>
              </c:strCache>
            </c:strRef>
          </c:tx>
          <c:cat>
            <c:strRef>
              <c:f>'Alla kostnader'!$C$5:$J$5</c:f>
              <c:strCache>
                <c:ptCount val="8"/>
                <c:pt idx="0">
                  <c:v>V1 2014</c:v>
                </c:pt>
                <c:pt idx="1">
                  <c:v>V2 2014</c:v>
                </c:pt>
                <c:pt idx="2">
                  <c:v>V1 2015</c:v>
                </c:pt>
                <c:pt idx="3">
                  <c:v>V2 2015</c:v>
                </c:pt>
                <c:pt idx="4">
                  <c:v>V1 2016</c:v>
                </c:pt>
                <c:pt idx="5">
                  <c:v>V2 2016</c:v>
                </c:pt>
                <c:pt idx="6">
                  <c:v>V1 2017</c:v>
                </c:pt>
                <c:pt idx="7">
                  <c:v>V2 2017</c:v>
                </c:pt>
              </c:strCache>
            </c:strRef>
          </c:cat>
          <c:val>
            <c:numRef>
              <c:f>'Alla kostnader'!$C$10:$J$10</c:f>
              <c:numCache>
                <c:formatCode>#,##0\ "€";[Red]\-#,##0\ "€"</c:formatCode>
                <c:ptCount val="8"/>
                <c:pt idx="0">
                  <c:v>0</c:v>
                </c:pt>
                <c:pt idx="1">
                  <c:v>0</c:v>
                </c:pt>
                <c:pt idx="2">
                  <c:v>0</c:v>
                </c:pt>
                <c:pt idx="3">
                  <c:v>0</c:v>
                </c:pt>
                <c:pt idx="4">
                  <c:v>0</c:v>
                </c:pt>
                <c:pt idx="5">
                  <c:v>0</c:v>
                </c:pt>
                <c:pt idx="6">
                  <c:v>0</c:v>
                </c:pt>
                <c:pt idx="7">
                  <c:v>0</c:v>
                </c:pt>
              </c:numCache>
            </c:numRef>
          </c:val>
        </c:ser>
        <c:dLbls/>
        <c:gapWidth val="75"/>
        <c:overlap val="100"/>
        <c:axId val="121840384"/>
        <c:axId val="121841920"/>
      </c:barChart>
      <c:catAx>
        <c:axId val="121840384"/>
        <c:scaling>
          <c:orientation val="minMax"/>
        </c:scaling>
        <c:axPos val="b"/>
        <c:numFmt formatCode="General" sourceLinked="1"/>
        <c:majorTickMark val="none"/>
        <c:tickLblPos val="nextTo"/>
        <c:crossAx val="121841920"/>
        <c:crosses val="autoZero"/>
        <c:auto val="1"/>
        <c:lblAlgn val="ctr"/>
        <c:lblOffset val="100"/>
      </c:catAx>
      <c:valAx>
        <c:axId val="121841920"/>
        <c:scaling>
          <c:orientation val="minMax"/>
        </c:scaling>
        <c:axPos val="l"/>
        <c:majorGridlines/>
        <c:numFmt formatCode="#,##0\ &quot;€&quot;;[Red]\-#,##0\ &quot;€&quot;" sourceLinked="1"/>
        <c:majorTickMark val="none"/>
        <c:tickLblPos val="nextTo"/>
        <c:spPr>
          <a:ln w="9525">
            <a:noFill/>
          </a:ln>
        </c:spPr>
        <c:crossAx val="121840384"/>
        <c:crosses val="autoZero"/>
        <c:crossBetween val="between"/>
      </c:valAx>
      <c:spPr>
        <a:gradFill>
          <a:gsLst>
            <a:gs pos="0">
              <a:schemeClr val="tx2">
                <a:lumMod val="20000"/>
                <a:lumOff val="80000"/>
              </a:schemeClr>
            </a:gs>
            <a:gs pos="50000">
              <a:schemeClr val="accent1">
                <a:lumMod val="20000"/>
                <a:lumOff val="80000"/>
              </a:schemeClr>
            </a:gs>
            <a:gs pos="100000">
              <a:schemeClr val="bg1"/>
            </a:gs>
          </a:gsLst>
          <a:lin ang="5400000" scaled="1"/>
        </a:gradFill>
      </c:spPr>
    </c:plotArea>
    <c:legend>
      <c:legendPos val="b"/>
      <c:layout/>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10">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1">
      <a:schemeClr val="lt1"/>
    </cs:lnRef>
    <cs:fillRef idx="1">
      <cs:styleClr val="auto"/>
    </cs:fillRef>
    <cs:effectRef idx="1">
      <a:schemeClr val="dk1"/>
    </cs:effectRef>
    <cs:fontRef idx="minor">
      <a:schemeClr val="tx1"/>
    </cs:fontRef>
    <cs:spPr>
      <a:ln>
        <a:round/>
      </a:ln>
    </cs:spPr>
  </cs:dataPoint>
  <cs:dataPoint3D>
    <cs:lnRef idx="1">
      <a:schemeClr val="lt1"/>
    </cs:lnRef>
    <cs:fillRef idx="1">
      <cs:styleClr val="auto"/>
    </cs:fillRef>
    <cs:effectRef idx="1">
      <a:schemeClr val="dk1"/>
    </cs:effectRef>
    <cs:fontRef idx="minor">
      <a:schemeClr val="tx1"/>
    </cs:fontRef>
    <cs:spPr>
      <a:ln>
        <a:round/>
      </a:ln>
    </cs:spPr>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1">
      <cs:styleClr val="auto"/>
    </cs:fillRef>
    <cs:effectRef idx="1">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1">
      <a:schemeClr val="dk1"/>
    </cs:effectRef>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1">
      <a:schemeClr val="dk1"/>
    </cs:effectRef>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13" Type="http://schemas.openxmlformats.org/officeDocument/2006/relationships/chart" Target="../charts/chart21.xml"/><Relationship Id="rId3" Type="http://schemas.openxmlformats.org/officeDocument/2006/relationships/chart" Target="../charts/chart11.xml"/><Relationship Id="rId7" Type="http://schemas.openxmlformats.org/officeDocument/2006/relationships/chart" Target="../charts/chart15.xml"/><Relationship Id="rId12" Type="http://schemas.openxmlformats.org/officeDocument/2006/relationships/chart" Target="../charts/chart20.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11" Type="http://schemas.openxmlformats.org/officeDocument/2006/relationships/chart" Target="../charts/chart19.xml"/><Relationship Id="rId5" Type="http://schemas.openxmlformats.org/officeDocument/2006/relationships/chart" Target="../charts/chart13.xml"/><Relationship Id="rId10" Type="http://schemas.openxmlformats.org/officeDocument/2006/relationships/chart" Target="../charts/chart18.xml"/><Relationship Id="rId4" Type="http://schemas.openxmlformats.org/officeDocument/2006/relationships/chart" Target="../charts/chart12.xml"/><Relationship Id="rId9" Type="http://schemas.openxmlformats.org/officeDocument/2006/relationships/chart" Target="../charts/chart17.xml"/><Relationship Id="rId14"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28575</xdr:colOff>
      <xdr:row>2</xdr:row>
      <xdr:rowOff>3343275</xdr:rowOff>
    </xdr:to>
    <xdr:graphicFrame macro="">
      <xdr:nvGraphicFramePr>
        <xdr:cNvPr id="5325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119063</xdr:colOff>
      <xdr:row>2</xdr:row>
      <xdr:rowOff>0</xdr:rowOff>
    </xdr:from>
    <xdr:to>
      <xdr:col>19</xdr:col>
      <xdr:colOff>4763</xdr:colOff>
      <xdr:row>2</xdr:row>
      <xdr:rowOff>3343275</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135176</xdr:colOff>
      <xdr:row>4</xdr:row>
      <xdr:rowOff>23856</xdr:rowOff>
    </xdr:from>
    <xdr:to>
      <xdr:col>11</xdr:col>
      <xdr:colOff>596348</xdr:colOff>
      <xdr:row>4</xdr:row>
      <xdr:rowOff>978009</xdr:rowOff>
    </xdr:to>
    <xdr:sp macro="" textlink="">
      <xdr:nvSpPr>
        <xdr:cNvPr id="2" name="TextBox 1"/>
        <xdr:cNvSpPr txBox="1"/>
      </xdr:nvSpPr>
      <xdr:spPr>
        <a:xfrm>
          <a:off x="206738" y="644058"/>
          <a:ext cx="7466271" cy="954153"/>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En</a:t>
          </a:r>
          <a:r>
            <a:rPr lang="fi-FI" sz="1100" baseline="0">
              <a:solidFill>
                <a:schemeClr val="dk1"/>
              </a:solidFill>
              <a:effectLst/>
              <a:latin typeface="+mn-lt"/>
              <a:ea typeface="+mn-ea"/>
              <a:cs typeface="+mn-cs"/>
            </a:rPr>
            <a:t> preciserad k</a:t>
          </a:r>
          <a:r>
            <a:rPr lang="fi-FI" sz="1100">
              <a:solidFill>
                <a:schemeClr val="dk1"/>
              </a:solidFill>
              <a:effectLst/>
              <a:latin typeface="+mn-lt"/>
              <a:ea typeface="+mn-ea"/>
              <a:cs typeface="+mn-cs"/>
            </a:rPr>
            <a:t>ostnads-nyttoanalys har upprättats på</a:t>
          </a:r>
          <a:r>
            <a:rPr lang="fi-FI" sz="1100" baseline="0">
              <a:solidFill>
                <a:schemeClr val="dk1"/>
              </a:solidFill>
              <a:effectLst/>
              <a:latin typeface="+mn-lt"/>
              <a:ea typeface="+mn-ea"/>
              <a:cs typeface="+mn-cs"/>
            </a:rPr>
            <a:t> basis av bifogade excelberäkningaa i enlighet med KAPA-programmets modell för kostnads- nyttoanalyser. </a:t>
          </a:r>
          <a:br>
            <a:rPr lang="fi-FI" sz="1100" baseline="0">
              <a:solidFill>
                <a:schemeClr val="dk1"/>
              </a:solidFill>
              <a:effectLst/>
              <a:latin typeface="+mn-lt"/>
              <a:ea typeface="+mn-ea"/>
              <a:cs typeface="+mn-cs"/>
            </a:rPr>
          </a:br>
          <a:r>
            <a:rPr lang="fi-FI" sz="1100" baseline="0">
              <a:solidFill>
                <a:schemeClr val="dk1"/>
              </a:solidFill>
              <a:effectLst/>
              <a:latin typeface="+mn-lt"/>
              <a:ea typeface="+mn-ea"/>
              <a:cs typeface="+mn-cs"/>
            </a:rPr>
            <a:t>Här följer en sammanställning av de viktigaste resultaten.</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Totalkostnaderna</a:t>
          </a:r>
          <a:r>
            <a:rPr lang="fi-FI" sz="1100" baseline="0">
              <a:solidFill>
                <a:schemeClr val="dk1"/>
              </a:solidFill>
              <a:effectLst/>
              <a:latin typeface="+mn-lt"/>
              <a:ea typeface="+mn-ea"/>
              <a:cs typeface="+mn-cs"/>
            </a:rPr>
            <a:t> och nyttorna har under KAPA-projektet beräknats som följer:  </a:t>
          </a:r>
          <a:endParaRPr lang="fi-FI" sz="1100">
            <a:solidFill>
              <a:schemeClr val="dk1"/>
            </a:solidFill>
            <a:effectLst/>
            <a:latin typeface="+mn-lt"/>
            <a:ea typeface="+mn-ea"/>
            <a:cs typeface="+mn-cs"/>
          </a:endParaRPr>
        </a:p>
        <a:p>
          <a:endParaRPr lang="fi-FI" sz="1100"/>
        </a:p>
      </xdr:txBody>
    </xdr:sp>
    <xdr:clientData/>
  </xdr:twoCellAnchor>
  <xdr:twoCellAnchor>
    <xdr:from>
      <xdr:col>1</xdr:col>
      <xdr:colOff>95416</xdr:colOff>
      <xdr:row>33</xdr:row>
      <xdr:rowOff>63611</xdr:rowOff>
    </xdr:from>
    <xdr:to>
      <xdr:col>11</xdr:col>
      <xdr:colOff>556588</xdr:colOff>
      <xdr:row>42</xdr:row>
      <xdr:rowOff>127221</xdr:rowOff>
    </xdr:to>
    <xdr:sp macro="" textlink="">
      <xdr:nvSpPr>
        <xdr:cNvPr id="5" name="TextBox 4"/>
        <xdr:cNvSpPr txBox="1"/>
      </xdr:nvSpPr>
      <xdr:spPr>
        <a:xfrm>
          <a:off x="166978" y="5756745"/>
          <a:ext cx="7466271" cy="1494845"/>
        </a:xfrm>
        <a:prstGeom prst="rect">
          <a:avLst/>
        </a:prstGeom>
        <a:solidFill>
          <a:schemeClr val="lt1"/>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&lt;Ge här en verbal beskrivning av projektets lönsamhet och karaktär, exempelvis:</a:t>
          </a:r>
          <a:r>
            <a:rPr lang="fi-FI" sz="1100" baseline="0">
              <a:solidFill>
                <a:schemeClr val="dk1"/>
              </a:solidFill>
              <a:effectLst/>
              <a:latin typeface="+mn-lt"/>
              <a:ea typeface="+mn-ea"/>
              <a:cs typeface="+mn-cs"/>
            </a:rPr>
            <a:t> </a:t>
          </a:r>
          <a:r>
            <a:rPr lang="fi-FI" sz="1100">
              <a:solidFill>
                <a:schemeClr val="dk1"/>
              </a:solidFill>
              <a:effectLst/>
              <a:latin typeface="+mn-lt"/>
              <a:ea typeface="+mn-ea"/>
              <a:cs typeface="+mn-cs"/>
            </a:rPr>
            <a:t> till en början förlustbringande</a:t>
          </a:r>
          <a:r>
            <a:rPr lang="fi-FI" sz="1100" baseline="0">
              <a:solidFill>
                <a:schemeClr val="dk1"/>
              </a:solidFill>
              <a:effectLst/>
              <a:latin typeface="+mn-lt"/>
              <a:ea typeface="+mn-ea"/>
              <a:cs typeface="+mn-cs"/>
            </a:rPr>
            <a:t> men blir lönsamt år X .</a:t>
          </a:r>
          <a:r>
            <a:rPr lang="fi-FI" sz="1100">
              <a:solidFill>
                <a:schemeClr val="dk1"/>
              </a:solidFill>
              <a:effectLst/>
              <a:latin typeface="+mn-lt"/>
              <a:ea typeface="+mn-ea"/>
              <a:cs typeface="+mn-cs"/>
            </a:rPr>
            <a:t>&gt;</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Den</a:t>
          </a:r>
          <a:r>
            <a:rPr lang="fi-FI" sz="1100" baseline="0">
              <a:solidFill>
                <a:schemeClr val="dk1"/>
              </a:solidFill>
              <a:effectLst/>
              <a:latin typeface="+mn-lt"/>
              <a:ea typeface="+mn-ea"/>
              <a:cs typeface="+mn-cs"/>
            </a:rPr>
            <a:t> lösning </a:t>
          </a:r>
          <a:r>
            <a:rPr lang="fi-FI" sz="1100">
              <a:solidFill>
                <a:schemeClr val="dk1"/>
              </a:solidFill>
              <a:effectLst/>
              <a:latin typeface="+mn-lt"/>
              <a:ea typeface="+mn-ea"/>
              <a:cs typeface="+mn-cs"/>
            </a:rPr>
            <a:t>som genomförs inom ramen för projektet kan anses vara synnerligen nyttig.</a:t>
          </a:r>
          <a:r>
            <a:rPr lang="fi-FI" sz="1100" baseline="0">
              <a:solidFill>
                <a:schemeClr val="dk1"/>
              </a:solidFill>
              <a:effectLst/>
              <a:latin typeface="+mn-lt"/>
              <a:ea typeface="+mn-ea"/>
              <a:cs typeface="+mn-cs"/>
            </a:rPr>
            <a:t> De ekonomiska nyttorna av lösningen har bedömts vara betydligt större än utvecklingskostnaderna. De viktigaste nyttorna är</a:t>
          </a:r>
          <a:r>
            <a:rPr lang="fi-FI" sz="1100">
              <a:solidFill>
                <a:schemeClr val="dk1"/>
              </a:solidFill>
              <a:effectLst/>
              <a:latin typeface="+mn-lt"/>
              <a:ea typeface="+mn-ea"/>
              <a:cs typeface="+mn-cs"/>
            </a:rPr>
            <a:t>:</a:t>
          </a:r>
        </a:p>
        <a:p>
          <a:r>
            <a:rPr lang="fi-FI" sz="1100">
              <a:solidFill>
                <a:schemeClr val="dk1"/>
              </a:solidFill>
              <a:effectLst/>
              <a:latin typeface="+mn-lt"/>
              <a:ea typeface="+mn-ea"/>
              <a:cs typeface="+mn-cs"/>
              <a:sym typeface="Symbol"/>
            </a:rPr>
            <a:t> &lt;central nytta</a:t>
          </a:r>
          <a:r>
            <a:rPr lang="fi-FI" sz="1100" baseline="0">
              <a:solidFill>
                <a:schemeClr val="dk1"/>
              </a:solidFill>
              <a:effectLst/>
              <a:latin typeface="+mn-lt"/>
              <a:ea typeface="+mn-ea"/>
              <a:cs typeface="+mn-cs"/>
              <a:sym typeface="Symbol"/>
            </a:rPr>
            <a:t>&gt;</a:t>
          </a:r>
          <a:r>
            <a:rPr lang="fi-FI" sz="1100">
              <a:solidFill>
                <a:schemeClr val="dk1"/>
              </a:solidFill>
              <a:effectLst/>
              <a:latin typeface="+mn-lt"/>
              <a:ea typeface="+mn-ea"/>
              <a:cs typeface="+mn-cs"/>
            </a:rPr>
            <a:t> </a:t>
          </a:r>
        </a:p>
        <a:p>
          <a:r>
            <a:rPr lang="fi-FI" sz="1100">
              <a:solidFill>
                <a:schemeClr val="dk1"/>
              </a:solidFill>
              <a:effectLst/>
              <a:latin typeface="+mn-lt"/>
              <a:ea typeface="+mn-ea"/>
              <a:cs typeface="+mn-cs"/>
              <a:sym typeface="Symbol"/>
            </a:rPr>
            <a:t></a:t>
          </a:r>
          <a:r>
            <a:rPr lang="fi-FI" sz="1100">
              <a:solidFill>
                <a:schemeClr val="dk1"/>
              </a:solidFill>
              <a:effectLst/>
              <a:latin typeface="+mn-lt"/>
              <a:ea typeface="+mn-ea"/>
              <a:cs typeface="+mn-cs"/>
            </a:rPr>
            <a:t> &lt;central nytta</a:t>
          </a:r>
          <a:r>
            <a:rPr lang="fi-FI" sz="1100" baseline="0">
              <a:solidFill>
                <a:schemeClr val="dk1"/>
              </a:solidFill>
              <a:effectLst/>
              <a:latin typeface="+mn-lt"/>
              <a:ea typeface="+mn-ea"/>
              <a:cs typeface="+mn-cs"/>
            </a:rPr>
            <a:t>&gt;</a:t>
          </a:r>
          <a:r>
            <a:rPr lang="fi-FI" sz="1100">
              <a:solidFill>
                <a:schemeClr val="dk1"/>
              </a:solidFill>
              <a:effectLst/>
              <a:latin typeface="+mn-lt"/>
              <a:ea typeface="+mn-ea"/>
              <a:cs typeface="+mn-cs"/>
            </a:rPr>
            <a:t> </a:t>
          </a:r>
        </a:p>
      </xdr:txBody>
    </xdr:sp>
    <xdr:clientData/>
  </xdr:twoCellAnchor>
  <xdr:twoCellAnchor>
    <xdr:from>
      <xdr:col>1</xdr:col>
      <xdr:colOff>95416</xdr:colOff>
      <xdr:row>43</xdr:row>
      <xdr:rowOff>95398</xdr:rowOff>
    </xdr:from>
    <xdr:to>
      <xdr:col>11</xdr:col>
      <xdr:colOff>556588</xdr:colOff>
      <xdr:row>48</xdr:row>
      <xdr:rowOff>95416</xdr:rowOff>
    </xdr:to>
    <xdr:sp macro="" textlink="">
      <xdr:nvSpPr>
        <xdr:cNvPr id="6" name="TextBox 5"/>
        <xdr:cNvSpPr txBox="1"/>
      </xdr:nvSpPr>
      <xdr:spPr>
        <a:xfrm>
          <a:off x="166978" y="7378793"/>
          <a:ext cx="7466271" cy="795148"/>
        </a:xfrm>
        <a:prstGeom prst="rect">
          <a:avLst/>
        </a:prstGeom>
        <a:solidFill>
          <a:schemeClr val="accent1">
            <a:lumMod val="20000"/>
            <a:lumOff val="80000"/>
          </a:schemeClr>
        </a:solidFill>
        <a:ln w="9525" cmpd="sng">
          <a:solidFill>
            <a:schemeClr val="bg1">
              <a:lumMod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Den allra viktigaste nyttan av lösningen är </a:t>
          </a:r>
          <a:endParaRPr lang="fi-FI" sz="1100"/>
        </a:p>
      </xdr:txBody>
    </xdr:sp>
    <xdr:clientData/>
  </xdr:twoCellAnchor>
  <xdr:twoCellAnchor>
    <xdr:from>
      <xdr:col>1</xdr:col>
      <xdr:colOff>95416</xdr:colOff>
      <xdr:row>49</xdr:row>
      <xdr:rowOff>47708</xdr:rowOff>
    </xdr:from>
    <xdr:to>
      <xdr:col>11</xdr:col>
      <xdr:colOff>556588</xdr:colOff>
      <xdr:row>53</xdr:row>
      <xdr:rowOff>15902</xdr:rowOff>
    </xdr:to>
    <xdr:sp macro="" textlink="">
      <xdr:nvSpPr>
        <xdr:cNvPr id="7" name="TextBox 6"/>
        <xdr:cNvSpPr txBox="1"/>
      </xdr:nvSpPr>
      <xdr:spPr>
        <a:xfrm>
          <a:off x="166978" y="8285259"/>
          <a:ext cx="7466271" cy="604299"/>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I kostnads-nyttoanalysen har beaktats tidsaspekten när det gäller realiseringen av</a:t>
          </a:r>
          <a:r>
            <a:rPr lang="fi-FI" sz="1100" baseline="0">
              <a:solidFill>
                <a:schemeClr val="dk1"/>
              </a:solidFill>
              <a:effectLst/>
              <a:latin typeface="+mn-lt"/>
              <a:ea typeface="+mn-ea"/>
              <a:cs typeface="+mn-cs"/>
            </a:rPr>
            <a:t> nyttorna och kostnaderna samt den nya verksamhetsmodellens maximala genomslagskraft (=  hur stor del av ärendehanteringen och uppgifterna kommer över huvud taget att kunna ske med den nyutvecklade metoden. Detta beskrivs närmare i de egentliga beräkningarna. </a:t>
          </a:r>
          <a:endParaRPr lang="fi-FI" sz="1100">
            <a:solidFill>
              <a:schemeClr val="dk1"/>
            </a:solidFill>
            <a:effectLst/>
            <a:latin typeface="+mn-lt"/>
            <a:ea typeface="+mn-ea"/>
            <a:cs typeface="+mn-cs"/>
          </a:endParaRPr>
        </a:p>
      </xdr:txBody>
    </xdr:sp>
    <xdr:clientData/>
  </xdr:twoCellAnchor>
  <xdr:twoCellAnchor>
    <xdr:from>
      <xdr:col>1</xdr:col>
      <xdr:colOff>87464</xdr:colOff>
      <xdr:row>55</xdr:row>
      <xdr:rowOff>71560</xdr:rowOff>
    </xdr:from>
    <xdr:to>
      <xdr:col>11</xdr:col>
      <xdr:colOff>548636</xdr:colOff>
      <xdr:row>63</xdr:row>
      <xdr:rowOff>143123</xdr:rowOff>
    </xdr:to>
    <xdr:sp macro="" textlink="">
      <xdr:nvSpPr>
        <xdr:cNvPr id="8" name="TextBox 7"/>
        <xdr:cNvSpPr txBox="1"/>
      </xdr:nvSpPr>
      <xdr:spPr>
        <a:xfrm>
          <a:off x="159026" y="9295073"/>
          <a:ext cx="7466271" cy="1343772"/>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Totalkostnaderna för projektets  lösning har beräknats för KAPA-perioden samt som en livscykelkalkyl</a:t>
          </a:r>
          <a:r>
            <a:rPr lang="fi-FI" sz="1100" baseline="0">
              <a:solidFill>
                <a:schemeClr val="dk1"/>
              </a:solidFill>
              <a:effectLst/>
              <a:latin typeface="+mn-lt"/>
              <a:ea typeface="+mn-ea"/>
              <a:cs typeface="+mn-cs"/>
            </a:rPr>
            <a:t> på 9 år. Beräkningen har således gjorts stegvis med beaktande av naturliga helheter och uppgifter, börjande från den preliminära planeringen och ända till underhållet. Kostnaderna har i fråga om varje skede av livscykeln delats upp på olika år, i enlighet med den planerade tidtabellen för utvecklingen. </a:t>
          </a:r>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
          </a:r>
          <a:br>
            <a:rPr lang="fi-FI" sz="1100">
              <a:solidFill>
                <a:schemeClr val="dk1"/>
              </a:solidFill>
              <a:effectLst/>
              <a:latin typeface="+mn-lt"/>
              <a:ea typeface="+mn-ea"/>
              <a:cs typeface="+mn-cs"/>
            </a:rPr>
          </a:br>
          <a:r>
            <a:rPr lang="fi-FI" sz="1100">
              <a:solidFill>
                <a:schemeClr val="dk1"/>
              </a:solidFill>
              <a:effectLst/>
              <a:latin typeface="+mn-lt"/>
              <a:ea typeface="+mn-ea"/>
              <a:cs typeface="+mn-cs"/>
            </a:rPr>
            <a:t>Kostnadskalkylen innehåller både inköp från utomstående och eget arbete.</a:t>
          </a:r>
          <a:r>
            <a:rPr lang="fi-FI" sz="1100" baseline="0">
              <a:solidFill>
                <a:schemeClr val="dk1"/>
              </a:solidFill>
              <a:effectLst/>
              <a:latin typeface="+mn-lt"/>
              <a:ea typeface="+mn-ea"/>
              <a:cs typeface="+mn-cs"/>
            </a:rPr>
            <a:t> Kostnadskalkylen och -fördelningen under projekttiden är följande:</a:t>
          </a:r>
          <a:endParaRPr lang="fi-FI" sz="1100">
            <a:solidFill>
              <a:schemeClr val="dk1"/>
            </a:solidFill>
            <a:effectLst/>
            <a:latin typeface="+mn-lt"/>
            <a:ea typeface="+mn-ea"/>
            <a:cs typeface="+mn-cs"/>
          </a:endParaRPr>
        </a:p>
      </xdr:txBody>
    </xdr:sp>
    <xdr:clientData/>
  </xdr:twoCellAnchor>
  <xdr:twoCellAnchor>
    <xdr:from>
      <xdr:col>2</xdr:col>
      <xdr:colOff>0</xdr:colOff>
      <xdr:row>99</xdr:row>
      <xdr:rowOff>0</xdr:rowOff>
    </xdr:from>
    <xdr:to>
      <xdr:col>11</xdr:col>
      <xdr:colOff>612249</xdr:colOff>
      <xdr:row>107</xdr:row>
      <xdr:rowOff>71563</xdr:rowOff>
    </xdr:to>
    <xdr:sp macro="" textlink="">
      <xdr:nvSpPr>
        <xdr:cNvPr id="10" name="TextBox 9"/>
        <xdr:cNvSpPr txBox="1"/>
      </xdr:nvSpPr>
      <xdr:spPr>
        <a:xfrm>
          <a:off x="262393" y="16101391"/>
          <a:ext cx="7426517" cy="1343772"/>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&lt;ge här en beskrivning av de mest centrala kostnadsfaktorerna</a:t>
          </a:r>
          <a:r>
            <a:rPr lang="fi-FI" sz="1100" baseline="0">
              <a:solidFill>
                <a:schemeClr val="dk1"/>
              </a:solidFill>
              <a:effectLst/>
              <a:latin typeface="+mn-lt"/>
              <a:ea typeface="+mn-ea"/>
              <a:cs typeface="+mn-cs"/>
            </a:rPr>
            <a:t>&gt;</a:t>
          </a:r>
          <a:endParaRPr lang="fi-FI" sz="1100">
            <a:solidFill>
              <a:schemeClr val="dk1"/>
            </a:solidFill>
            <a:effectLst/>
            <a:latin typeface="+mn-lt"/>
            <a:ea typeface="+mn-ea"/>
            <a:cs typeface="+mn-cs"/>
          </a:endParaRPr>
        </a:p>
      </xdr:txBody>
    </xdr:sp>
    <xdr:clientData/>
  </xdr:twoCellAnchor>
  <xdr:twoCellAnchor>
    <xdr:from>
      <xdr:col>2</xdr:col>
      <xdr:colOff>0</xdr:colOff>
      <xdr:row>5</xdr:row>
      <xdr:rowOff>0</xdr:rowOff>
    </xdr:from>
    <xdr:to>
      <xdr:col>9</xdr:col>
      <xdr:colOff>304575</xdr:colOff>
      <xdr:row>23</xdr:row>
      <xdr:rowOff>48825</xdr:rowOff>
    </xdr:to>
    <xdr:graphicFrame macro="">
      <xdr:nvGraphicFramePr>
        <xdr:cNvPr id="328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381000</xdr:colOff>
      <xdr:row>5</xdr:row>
      <xdr:rowOff>0</xdr:rowOff>
    </xdr:from>
    <xdr:to>
      <xdr:col>19</xdr:col>
      <xdr:colOff>514125</xdr:colOff>
      <xdr:row>23</xdr:row>
      <xdr:rowOff>48825</xdr:rowOff>
    </xdr:to>
    <xdr:graphicFrame macro="">
      <xdr:nvGraphicFramePr>
        <xdr:cNvPr id="328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109</xdr:row>
      <xdr:rowOff>1</xdr:rowOff>
    </xdr:from>
    <xdr:to>
      <xdr:col>11</xdr:col>
      <xdr:colOff>628153</xdr:colOff>
      <xdr:row>111</xdr:row>
      <xdr:rowOff>135173</xdr:rowOff>
    </xdr:to>
    <xdr:sp macro="" textlink="">
      <xdr:nvSpPr>
        <xdr:cNvPr id="22" name="TextBox 21"/>
        <xdr:cNvSpPr txBox="1"/>
      </xdr:nvSpPr>
      <xdr:spPr>
        <a:xfrm>
          <a:off x="262393" y="29435730"/>
          <a:ext cx="7442421" cy="453224"/>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aseline="0">
              <a:solidFill>
                <a:schemeClr val="dk1"/>
              </a:solidFill>
              <a:effectLst/>
              <a:latin typeface="+mn-lt"/>
              <a:ea typeface="+mn-ea"/>
              <a:cs typeface="+mn-cs"/>
            </a:rPr>
            <a:t>Projektets nyttor har utvärderats enligt KAPA-värderingsmodellen så att de har indelats i ekonomiska respektive icke-ekonomiska nyttor, enligt följande:</a:t>
          </a:r>
          <a:endParaRPr lang="fi-FI" sz="1100">
            <a:solidFill>
              <a:schemeClr val="dk1"/>
            </a:solidFill>
            <a:effectLst/>
            <a:latin typeface="+mn-lt"/>
            <a:ea typeface="+mn-ea"/>
            <a:cs typeface="+mn-cs"/>
          </a:endParaRPr>
        </a:p>
      </xdr:txBody>
    </xdr:sp>
    <xdr:clientData/>
  </xdr:twoCellAnchor>
  <xdr:twoCellAnchor>
    <xdr:from>
      <xdr:col>2</xdr:col>
      <xdr:colOff>0</xdr:colOff>
      <xdr:row>113</xdr:row>
      <xdr:rowOff>166976</xdr:rowOff>
    </xdr:from>
    <xdr:to>
      <xdr:col>11</xdr:col>
      <xdr:colOff>596348</xdr:colOff>
      <xdr:row>130</xdr:row>
      <xdr:rowOff>111319</xdr:rowOff>
    </xdr:to>
    <xdr:sp macro="" textlink="">
      <xdr:nvSpPr>
        <xdr:cNvPr id="24" name="TextBox 23"/>
        <xdr:cNvSpPr txBox="1"/>
      </xdr:nvSpPr>
      <xdr:spPr>
        <a:xfrm>
          <a:off x="262393" y="32942253"/>
          <a:ext cx="7410616" cy="2655737"/>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&lt;Beskriv här hur de ekonomiska nyttorna har värderats.&gt;</a:t>
          </a:r>
        </a:p>
      </xdr:txBody>
    </xdr:sp>
    <xdr:clientData/>
  </xdr:twoCellAnchor>
  <xdr:twoCellAnchor>
    <xdr:from>
      <xdr:col>2</xdr:col>
      <xdr:colOff>1</xdr:colOff>
      <xdr:row>132</xdr:row>
      <xdr:rowOff>1</xdr:rowOff>
    </xdr:from>
    <xdr:to>
      <xdr:col>11</xdr:col>
      <xdr:colOff>612251</xdr:colOff>
      <xdr:row>133</xdr:row>
      <xdr:rowOff>87465</xdr:rowOff>
    </xdr:to>
    <xdr:sp macro="" textlink="">
      <xdr:nvSpPr>
        <xdr:cNvPr id="25" name="TextBox 24"/>
        <xdr:cNvSpPr txBox="1"/>
      </xdr:nvSpPr>
      <xdr:spPr>
        <a:xfrm>
          <a:off x="262394" y="35812676"/>
          <a:ext cx="7426518" cy="246490"/>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De ekonomiska nyttorna (alla typer) av  den utvecklade lösningen under hela livscykeln (9 år) har beräknats:</a:t>
          </a:r>
        </a:p>
      </xdr:txBody>
    </xdr:sp>
    <xdr:clientData/>
  </xdr:twoCellAnchor>
  <xdr:twoCellAnchor>
    <xdr:from>
      <xdr:col>2</xdr:col>
      <xdr:colOff>1</xdr:colOff>
      <xdr:row>153</xdr:row>
      <xdr:rowOff>111317</xdr:rowOff>
    </xdr:from>
    <xdr:to>
      <xdr:col>11</xdr:col>
      <xdr:colOff>612251</xdr:colOff>
      <xdr:row>159</xdr:row>
      <xdr:rowOff>63610</xdr:rowOff>
    </xdr:to>
    <xdr:sp macro="" textlink="">
      <xdr:nvSpPr>
        <xdr:cNvPr id="28" name="TextBox 27"/>
        <xdr:cNvSpPr txBox="1"/>
      </xdr:nvSpPr>
      <xdr:spPr>
        <a:xfrm>
          <a:off x="262394" y="39263540"/>
          <a:ext cx="7426518" cy="858741"/>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&lt;en verbal beskrivning av de mest centrala nyttofaktorer som uppkommit under projektet och vad som genererar den största nyttan</a:t>
          </a:r>
          <a:r>
            <a:rPr lang="fi-FI" sz="1100" baseline="0">
              <a:solidFill>
                <a:schemeClr val="dk1"/>
              </a:solidFill>
              <a:effectLst/>
              <a:latin typeface="+mn-lt"/>
              <a:ea typeface="+mn-ea"/>
              <a:cs typeface="+mn-cs"/>
            </a:rPr>
            <a:t>&gt;</a:t>
          </a:r>
          <a:endParaRPr lang="fi-FI" sz="1100">
            <a:solidFill>
              <a:schemeClr val="dk1"/>
            </a:solidFill>
            <a:effectLst/>
            <a:latin typeface="+mn-lt"/>
            <a:ea typeface="+mn-ea"/>
            <a:cs typeface="+mn-cs"/>
          </a:endParaRPr>
        </a:p>
      </xdr:txBody>
    </xdr:sp>
    <xdr:clientData/>
  </xdr:twoCellAnchor>
  <xdr:twoCellAnchor>
    <xdr:from>
      <xdr:col>2</xdr:col>
      <xdr:colOff>0</xdr:colOff>
      <xdr:row>162</xdr:row>
      <xdr:rowOff>1</xdr:rowOff>
    </xdr:from>
    <xdr:to>
      <xdr:col>11</xdr:col>
      <xdr:colOff>612250</xdr:colOff>
      <xdr:row>170</xdr:row>
      <xdr:rowOff>47708</xdr:rowOff>
    </xdr:to>
    <xdr:sp macro="" textlink="">
      <xdr:nvSpPr>
        <xdr:cNvPr id="37" name="TextBox 36"/>
        <xdr:cNvSpPr txBox="1"/>
      </xdr:nvSpPr>
      <xdr:spPr>
        <a:xfrm>
          <a:off x="262393" y="53154471"/>
          <a:ext cx="7426518" cy="1319915"/>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&lt;Beskriv här de mest centrala icke-ekonomiska nyttorna</a:t>
          </a:r>
          <a:r>
            <a:rPr lang="fi-FI" sz="1100" baseline="0">
              <a:solidFill>
                <a:schemeClr val="dk1"/>
              </a:solidFill>
              <a:effectLst/>
              <a:latin typeface="+mn-lt"/>
              <a:ea typeface="+mn-ea"/>
              <a:cs typeface="+mn-cs"/>
            </a:rPr>
            <a:t>&gt;.</a:t>
          </a:r>
          <a:endParaRPr lang="fi-FI" sz="1100">
            <a:solidFill>
              <a:schemeClr val="dk1"/>
            </a:solidFill>
            <a:effectLst/>
            <a:latin typeface="+mn-lt"/>
            <a:ea typeface="+mn-ea"/>
            <a:cs typeface="+mn-cs"/>
          </a:endParaRPr>
        </a:p>
      </xdr:txBody>
    </xdr:sp>
    <xdr:clientData/>
  </xdr:twoCellAnchor>
  <xdr:twoCellAnchor>
    <xdr:from>
      <xdr:col>2</xdr:col>
      <xdr:colOff>0</xdr:colOff>
      <xdr:row>173</xdr:row>
      <xdr:rowOff>1</xdr:rowOff>
    </xdr:from>
    <xdr:to>
      <xdr:col>11</xdr:col>
      <xdr:colOff>612250</xdr:colOff>
      <xdr:row>177</xdr:row>
      <xdr:rowOff>39757</xdr:rowOff>
    </xdr:to>
    <xdr:sp macro="" textlink="">
      <xdr:nvSpPr>
        <xdr:cNvPr id="38" name="TextBox 37"/>
        <xdr:cNvSpPr txBox="1"/>
      </xdr:nvSpPr>
      <xdr:spPr>
        <a:xfrm>
          <a:off x="262393" y="56867730"/>
          <a:ext cx="7426518" cy="675860"/>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Här följer en jämförelse mellan projektets kostnadsutfall och den kostnadskalkyl som upprättades i samband med planeringen av projektet </a:t>
          </a:r>
          <a:r>
            <a:rPr lang="fi-FI" sz="1100" baseline="0">
              <a:solidFill>
                <a:schemeClr val="dk1"/>
              </a:solidFill>
              <a:effectLst/>
              <a:latin typeface="+mn-lt"/>
              <a:ea typeface="+mn-ea"/>
              <a:cs typeface="+mn-cs"/>
            </a:rPr>
            <a:t>.</a:t>
          </a:r>
        </a:p>
        <a:p>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I kostnadsutfallet har beaktats de kostnader som uppkommit senast X.  </a:t>
          </a:r>
          <a:endParaRPr lang="fi-FI" sz="1100">
            <a:solidFill>
              <a:schemeClr val="dk1"/>
            </a:solidFill>
            <a:effectLst/>
            <a:latin typeface="+mn-lt"/>
            <a:ea typeface="+mn-ea"/>
            <a:cs typeface="+mn-cs"/>
          </a:endParaRPr>
        </a:p>
      </xdr:txBody>
    </xdr:sp>
    <xdr:clientData/>
  </xdr:twoCellAnchor>
  <xdr:twoCellAnchor>
    <xdr:from>
      <xdr:col>2</xdr:col>
      <xdr:colOff>0</xdr:colOff>
      <xdr:row>199</xdr:row>
      <xdr:rowOff>159025</xdr:rowOff>
    </xdr:from>
    <xdr:to>
      <xdr:col>11</xdr:col>
      <xdr:colOff>612250</xdr:colOff>
      <xdr:row>209</xdr:row>
      <xdr:rowOff>143123</xdr:rowOff>
    </xdr:to>
    <xdr:sp macro="" textlink="">
      <xdr:nvSpPr>
        <xdr:cNvPr id="40" name="TextBox 39"/>
        <xdr:cNvSpPr txBox="1"/>
      </xdr:nvSpPr>
      <xdr:spPr>
        <a:xfrm>
          <a:off x="262393" y="61066016"/>
          <a:ext cx="7426518" cy="1574359"/>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Projektets kostnader</a:t>
          </a:r>
          <a:r>
            <a:rPr lang="fi-FI" sz="1100" baseline="0">
              <a:solidFill>
                <a:schemeClr val="dk1"/>
              </a:solidFill>
              <a:effectLst/>
              <a:latin typeface="+mn-lt"/>
              <a:ea typeface="+mn-ea"/>
              <a:cs typeface="+mn-cs"/>
            </a:rPr>
            <a:t> överskrider/underskrider de tidigare planerade kostnaderna med X €. </a:t>
          </a:r>
        </a:p>
        <a:p>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Avvikelsen beror huvudsakligen på följande faktorer :</a:t>
          </a:r>
        </a:p>
        <a:p>
          <a:r>
            <a:rPr lang="fi-FI" sz="1100" baseline="0">
              <a:solidFill>
                <a:schemeClr val="dk1"/>
              </a:solidFill>
              <a:effectLst/>
              <a:latin typeface="+mn-lt"/>
              <a:ea typeface="+mn-ea"/>
              <a:cs typeface="+mn-cs"/>
            </a:rPr>
            <a:t>- &lt;förklaring&gt;</a:t>
          </a:r>
        </a:p>
        <a:p>
          <a:r>
            <a:rPr lang="fi-FI" sz="1100" baseline="0">
              <a:solidFill>
                <a:schemeClr val="dk1"/>
              </a:solidFill>
              <a:effectLst/>
              <a:latin typeface="+mn-lt"/>
              <a:ea typeface="+mn-ea"/>
              <a:cs typeface="+mn-cs"/>
            </a:rPr>
            <a:t>- &lt;förklaring&gt;</a:t>
          </a:r>
        </a:p>
        <a:p>
          <a:r>
            <a:rPr lang="fi-FI" sz="1100" baseline="0">
              <a:solidFill>
                <a:schemeClr val="dk1"/>
              </a:solidFill>
              <a:effectLst/>
              <a:latin typeface="+mn-lt"/>
              <a:ea typeface="+mn-ea"/>
              <a:cs typeface="+mn-cs"/>
            </a:rPr>
            <a:t>- &lt;förklaring&gt;</a:t>
          </a:r>
        </a:p>
        <a:p>
          <a:r>
            <a:rPr lang="fi-FI" sz="1100" baseline="0">
              <a:solidFill>
                <a:schemeClr val="dk1"/>
              </a:solidFill>
              <a:effectLst/>
              <a:latin typeface="+mn-lt"/>
              <a:ea typeface="+mn-ea"/>
              <a:cs typeface="+mn-cs"/>
            </a:rPr>
            <a:t>- &lt;förklaring&gt;</a:t>
          </a:r>
        </a:p>
        <a:p>
          <a:r>
            <a:rPr lang="fi-FI" sz="1100" baseline="0">
              <a:solidFill>
                <a:schemeClr val="dk1"/>
              </a:solidFill>
              <a:effectLst/>
              <a:latin typeface="+mn-lt"/>
              <a:ea typeface="+mn-ea"/>
              <a:cs typeface="+mn-cs"/>
            </a:rPr>
            <a:t>- &lt;förklaring&gt;</a:t>
          </a:r>
          <a:endParaRPr lang="fi-FI" sz="1100">
            <a:solidFill>
              <a:schemeClr val="dk1"/>
            </a:solidFill>
            <a:effectLst/>
            <a:latin typeface="+mn-lt"/>
            <a:ea typeface="+mn-ea"/>
            <a:cs typeface="+mn-cs"/>
          </a:endParaRPr>
        </a:p>
      </xdr:txBody>
    </xdr:sp>
    <xdr:clientData/>
  </xdr:twoCellAnchor>
  <xdr:twoCellAnchor>
    <xdr:from>
      <xdr:col>2</xdr:col>
      <xdr:colOff>0</xdr:colOff>
      <xdr:row>210</xdr:row>
      <xdr:rowOff>1</xdr:rowOff>
    </xdr:from>
    <xdr:to>
      <xdr:col>11</xdr:col>
      <xdr:colOff>612250</xdr:colOff>
      <xdr:row>219</xdr:row>
      <xdr:rowOff>15904</xdr:rowOff>
    </xdr:to>
    <xdr:sp macro="" textlink="">
      <xdr:nvSpPr>
        <xdr:cNvPr id="41" name="TextBox 40"/>
        <xdr:cNvSpPr txBox="1"/>
      </xdr:nvSpPr>
      <xdr:spPr>
        <a:xfrm>
          <a:off x="262393" y="62656279"/>
          <a:ext cx="7426518" cy="1447138"/>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aseline="0">
              <a:solidFill>
                <a:schemeClr val="dk1"/>
              </a:solidFill>
              <a:effectLst/>
              <a:latin typeface="+mn-lt"/>
              <a:ea typeface="+mn-ea"/>
              <a:cs typeface="+mn-cs"/>
            </a:rPr>
            <a:t>Åtgärder i samband med hanteringen av projektets kostnader : </a:t>
          </a:r>
        </a:p>
        <a:p>
          <a:endParaRPr lang="fi-FI" sz="1100" baseline="0">
            <a:solidFill>
              <a:schemeClr val="dk1"/>
            </a:solidFill>
            <a:effectLst/>
            <a:latin typeface="+mn-lt"/>
            <a:ea typeface="+mn-ea"/>
            <a:cs typeface="+mn-cs"/>
          </a:endParaRPr>
        </a:p>
        <a:p>
          <a:r>
            <a:rPr lang="fi-FI" sz="1100" baseline="0">
              <a:solidFill>
                <a:schemeClr val="dk1"/>
              </a:solidFill>
              <a:effectLst/>
              <a:latin typeface="+mn-lt"/>
              <a:ea typeface="+mn-ea"/>
              <a:cs typeface="+mn-cs"/>
            </a:rPr>
            <a:t>För att förbättra hanteringen av projektkostnaderna har följande förebyggande åtgärder identifierats och definierats:</a:t>
          </a:r>
        </a:p>
        <a:p>
          <a:r>
            <a:rPr lang="fi-FI" sz="1100" baseline="0">
              <a:solidFill>
                <a:schemeClr val="dk1"/>
              </a:solidFill>
              <a:effectLst/>
              <a:latin typeface="+mn-lt"/>
              <a:ea typeface="+mn-ea"/>
              <a:cs typeface="+mn-cs"/>
            </a:rPr>
            <a:t>- &lt;förebyggande åtgärd&gt;</a:t>
          </a:r>
        </a:p>
        <a:p>
          <a:pPr marL="0" marR="0" indent="0" defTabSz="914400" eaLnBrk="1" fontAlgn="auto" latinLnBrk="0" hangingPunct="1">
            <a:lnSpc>
              <a:spcPct val="100000"/>
            </a:lnSpc>
            <a:spcBef>
              <a:spcPts val="0"/>
            </a:spcBef>
            <a:spcAft>
              <a:spcPts val="0"/>
            </a:spcAft>
            <a:buClrTx/>
            <a:buSzTx/>
            <a:buFontTx/>
            <a:buNone/>
            <a:tabLst/>
            <a:defRPr/>
          </a:pPr>
          <a:r>
            <a:rPr lang="fi-FI" sz="1100" baseline="0">
              <a:solidFill>
                <a:schemeClr val="dk1"/>
              </a:solidFill>
              <a:effectLst/>
              <a:latin typeface="+mn-lt"/>
              <a:ea typeface="+mn-ea"/>
              <a:cs typeface="+mn-cs"/>
            </a:rPr>
            <a:t>- &lt;förebyggande åtgärd&gt;</a:t>
          </a:r>
          <a:endParaRPr lang="fi-FI">
            <a:effectLst/>
          </a:endParaRPr>
        </a:p>
        <a:p>
          <a:pPr marL="0" marR="0" indent="0" defTabSz="914400" eaLnBrk="1" fontAlgn="auto" latinLnBrk="0" hangingPunct="1">
            <a:lnSpc>
              <a:spcPct val="100000"/>
            </a:lnSpc>
            <a:spcBef>
              <a:spcPts val="0"/>
            </a:spcBef>
            <a:spcAft>
              <a:spcPts val="0"/>
            </a:spcAft>
            <a:buClrTx/>
            <a:buSzTx/>
            <a:buFontTx/>
            <a:buNone/>
            <a:tabLst/>
            <a:defRPr/>
          </a:pPr>
          <a:r>
            <a:rPr lang="fi-FI" sz="1100" baseline="0">
              <a:solidFill>
                <a:schemeClr val="dk1"/>
              </a:solidFill>
              <a:effectLst/>
              <a:latin typeface="+mn-lt"/>
              <a:ea typeface="+mn-ea"/>
              <a:cs typeface="+mn-cs"/>
            </a:rPr>
            <a:t>- &lt;förebyggande åtgärd&gt; </a:t>
          </a:r>
          <a:endParaRPr lang="fi-FI">
            <a:effectLst/>
          </a:endParaRPr>
        </a:p>
      </xdr:txBody>
    </xdr:sp>
    <xdr:clientData/>
  </xdr:twoCellAnchor>
  <xdr:twoCellAnchor>
    <xdr:from>
      <xdr:col>2</xdr:col>
      <xdr:colOff>0</xdr:colOff>
      <xdr:row>221</xdr:row>
      <xdr:rowOff>0</xdr:rowOff>
    </xdr:from>
    <xdr:to>
      <xdr:col>11</xdr:col>
      <xdr:colOff>612250</xdr:colOff>
      <xdr:row>222</xdr:row>
      <xdr:rowOff>95416</xdr:rowOff>
    </xdr:to>
    <xdr:sp macro="" textlink="">
      <xdr:nvSpPr>
        <xdr:cNvPr id="42" name="TextBox 41"/>
        <xdr:cNvSpPr txBox="1"/>
      </xdr:nvSpPr>
      <xdr:spPr>
        <a:xfrm>
          <a:off x="262393" y="64119318"/>
          <a:ext cx="7426518" cy="254442"/>
        </a:xfrm>
        <a:prstGeom prst="rect">
          <a:avLst/>
        </a:prstGeom>
        <a:solidFill>
          <a:schemeClr val="lt1"/>
        </a:solidFill>
        <a:ln w="9525" cmpd="sng">
          <a:solidFill>
            <a:schemeClr val="bg1">
              <a:lumMod val="9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aseline="0">
              <a:solidFill>
                <a:schemeClr val="dk1"/>
              </a:solidFill>
              <a:effectLst/>
              <a:latin typeface="+mn-lt"/>
              <a:ea typeface="+mn-ea"/>
              <a:cs typeface="+mn-cs"/>
            </a:rPr>
            <a:t>Med beaktande av projektets målsättningar har följande centrala risker identifierats:</a:t>
          </a:r>
          <a:endParaRPr lang="fi-FI">
            <a:effectLst/>
          </a:endParaRPr>
        </a:p>
      </xdr:txBody>
    </xdr:sp>
    <xdr:clientData/>
  </xdr:twoCellAnchor>
  <xdr:twoCellAnchor>
    <xdr:from>
      <xdr:col>2</xdr:col>
      <xdr:colOff>0</xdr:colOff>
      <xdr:row>65</xdr:row>
      <xdr:rowOff>0</xdr:rowOff>
    </xdr:from>
    <xdr:to>
      <xdr:col>9</xdr:col>
      <xdr:colOff>47625</xdr:colOff>
      <xdr:row>87</xdr:row>
      <xdr:rowOff>76200</xdr:rowOff>
    </xdr:to>
    <xdr:graphicFrame macro="">
      <xdr:nvGraphicFramePr>
        <xdr:cNvPr id="4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157163</xdr:colOff>
      <xdr:row>65</xdr:row>
      <xdr:rowOff>1</xdr:rowOff>
    </xdr:from>
    <xdr:to>
      <xdr:col>19</xdr:col>
      <xdr:colOff>33338</xdr:colOff>
      <xdr:row>87</xdr:row>
      <xdr:rowOff>71438</xdr:rowOff>
    </xdr:to>
    <xdr:graphicFrame macro="">
      <xdr:nvGraphicFramePr>
        <xdr:cNvPr id="4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xdr:colOff>
      <xdr:row>134</xdr:row>
      <xdr:rowOff>28575</xdr:rowOff>
    </xdr:from>
    <xdr:to>
      <xdr:col>9</xdr:col>
      <xdr:colOff>342900</xdr:colOff>
      <xdr:row>153</xdr:row>
      <xdr:rowOff>0</xdr:rowOff>
    </xdr:to>
    <xdr:graphicFrame macro="">
      <xdr:nvGraphicFramePr>
        <xdr:cNvPr id="4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19050</xdr:colOff>
      <xdr:row>178</xdr:row>
      <xdr:rowOff>85725</xdr:rowOff>
    </xdr:from>
    <xdr:to>
      <xdr:col>10</xdr:col>
      <xdr:colOff>114300</xdr:colOff>
      <xdr:row>199</xdr:row>
      <xdr:rowOff>28575</xdr:rowOff>
    </xdr:to>
    <xdr:graphicFrame macro="">
      <xdr:nvGraphicFramePr>
        <xdr:cNvPr id="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438150</xdr:colOff>
      <xdr:row>25</xdr:row>
      <xdr:rowOff>133350</xdr:rowOff>
    </xdr:to>
    <xdr:graphicFrame macro="">
      <xdr:nvGraphicFramePr>
        <xdr:cNvPr id="8193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59531</xdr:rowOff>
    </xdr:from>
    <xdr:to>
      <xdr:col>9</xdr:col>
      <xdr:colOff>438150</xdr:colOff>
      <xdr:row>48</xdr:row>
      <xdr:rowOff>26194</xdr:rowOff>
    </xdr:to>
    <xdr:graphicFrame macro="">
      <xdr:nvGraphicFramePr>
        <xdr:cNvPr id="8193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523875</xdr:colOff>
      <xdr:row>3</xdr:row>
      <xdr:rowOff>190499</xdr:rowOff>
    </xdr:from>
    <xdr:to>
      <xdr:col>18</xdr:col>
      <xdr:colOff>366712</xdr:colOff>
      <xdr:row>25</xdr:row>
      <xdr:rowOff>133349</xdr:rowOff>
    </xdr:to>
    <xdr:graphicFrame macro="">
      <xdr:nvGraphicFramePr>
        <xdr:cNvPr id="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523876</xdr:colOff>
      <xdr:row>26</xdr:row>
      <xdr:rowOff>59532</xdr:rowOff>
    </xdr:from>
    <xdr:to>
      <xdr:col>18</xdr:col>
      <xdr:colOff>366713</xdr:colOff>
      <xdr:row>48</xdr:row>
      <xdr:rowOff>26194</xdr:rowOff>
    </xdr:to>
    <xdr:graphicFrame macro="">
      <xdr:nvGraphicFramePr>
        <xdr:cNvPr id="1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226219</xdr:colOff>
      <xdr:row>48</xdr:row>
      <xdr:rowOff>130971</xdr:rowOff>
    </xdr:from>
    <xdr:to>
      <xdr:col>9</xdr:col>
      <xdr:colOff>426244</xdr:colOff>
      <xdr:row>70</xdr:row>
      <xdr:rowOff>97634</xdr:rowOff>
    </xdr:to>
    <xdr:graphicFrame macro="">
      <xdr:nvGraphicFramePr>
        <xdr:cNvPr id="1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523875</xdr:colOff>
      <xdr:row>48</xdr:row>
      <xdr:rowOff>130969</xdr:rowOff>
    </xdr:from>
    <xdr:to>
      <xdr:col>18</xdr:col>
      <xdr:colOff>366712</xdr:colOff>
      <xdr:row>70</xdr:row>
      <xdr:rowOff>97632</xdr:rowOff>
    </xdr:to>
    <xdr:graphicFrame macro="">
      <xdr:nvGraphicFramePr>
        <xdr:cNvPr id="1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71</xdr:row>
      <xdr:rowOff>35720</xdr:rowOff>
    </xdr:from>
    <xdr:to>
      <xdr:col>9</xdr:col>
      <xdr:colOff>438150</xdr:colOff>
      <xdr:row>93</xdr:row>
      <xdr:rowOff>2383</xdr:rowOff>
    </xdr:to>
    <xdr:graphicFrame macro="">
      <xdr:nvGraphicFramePr>
        <xdr:cNvPr id="1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535781</xdr:colOff>
      <xdr:row>71</xdr:row>
      <xdr:rowOff>35718</xdr:rowOff>
    </xdr:from>
    <xdr:to>
      <xdr:col>18</xdr:col>
      <xdr:colOff>378618</xdr:colOff>
      <xdr:row>93</xdr:row>
      <xdr:rowOff>2381</xdr:rowOff>
    </xdr:to>
    <xdr:graphicFrame macro="">
      <xdr:nvGraphicFramePr>
        <xdr:cNvPr id="1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226219</xdr:colOff>
      <xdr:row>93</xdr:row>
      <xdr:rowOff>107158</xdr:rowOff>
    </xdr:from>
    <xdr:to>
      <xdr:col>9</xdr:col>
      <xdr:colOff>426244</xdr:colOff>
      <xdr:row>115</xdr:row>
      <xdr:rowOff>73821</xdr:rowOff>
    </xdr:to>
    <xdr:graphicFrame macro="">
      <xdr:nvGraphicFramePr>
        <xdr:cNvPr id="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226219</xdr:colOff>
      <xdr:row>120</xdr:row>
      <xdr:rowOff>23812</xdr:rowOff>
    </xdr:from>
    <xdr:to>
      <xdr:col>9</xdr:col>
      <xdr:colOff>426244</xdr:colOff>
      <xdr:row>141</xdr:row>
      <xdr:rowOff>161925</xdr:rowOff>
    </xdr:to>
    <xdr:graphicFrame macro="">
      <xdr:nvGraphicFramePr>
        <xdr:cNvPr id="1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535782</xdr:colOff>
      <xdr:row>120</xdr:row>
      <xdr:rowOff>23813</xdr:rowOff>
    </xdr:from>
    <xdr:to>
      <xdr:col>18</xdr:col>
      <xdr:colOff>378619</xdr:colOff>
      <xdr:row>141</xdr:row>
      <xdr:rowOff>157163</xdr:rowOff>
    </xdr:to>
    <xdr:graphicFrame macro="">
      <xdr:nvGraphicFramePr>
        <xdr:cNvPr id="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226218</xdr:colOff>
      <xdr:row>142</xdr:row>
      <xdr:rowOff>107156</xdr:rowOff>
    </xdr:from>
    <xdr:to>
      <xdr:col>9</xdr:col>
      <xdr:colOff>426243</xdr:colOff>
      <xdr:row>164</xdr:row>
      <xdr:rowOff>73819</xdr:rowOff>
    </xdr:to>
    <xdr:graphicFrame macro="">
      <xdr:nvGraphicFramePr>
        <xdr:cNvPr id="1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535781</xdr:colOff>
      <xdr:row>142</xdr:row>
      <xdr:rowOff>107155</xdr:rowOff>
    </xdr:from>
    <xdr:to>
      <xdr:col>18</xdr:col>
      <xdr:colOff>378618</xdr:colOff>
      <xdr:row>164</xdr:row>
      <xdr:rowOff>73818</xdr:rowOff>
    </xdr:to>
    <xdr:graphicFrame macro="">
      <xdr:nvGraphicFramePr>
        <xdr:cNvPr id="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226219</xdr:colOff>
      <xdr:row>165</xdr:row>
      <xdr:rowOff>23813</xdr:rowOff>
    </xdr:from>
    <xdr:to>
      <xdr:col>9</xdr:col>
      <xdr:colOff>426244</xdr:colOff>
      <xdr:row>186</xdr:row>
      <xdr:rowOff>157163</xdr:rowOff>
    </xdr:to>
    <xdr:graphicFrame macro="">
      <xdr:nvGraphicFramePr>
        <xdr:cNvPr id="2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2</xdr:row>
      <xdr:rowOff>19050</xdr:rowOff>
    </xdr:from>
    <xdr:to>
      <xdr:col>10</xdr:col>
      <xdr:colOff>171450</xdr:colOff>
      <xdr:row>18</xdr:row>
      <xdr:rowOff>171450</xdr:rowOff>
    </xdr:to>
    <xdr:graphicFrame macro="">
      <xdr:nvGraphicFramePr>
        <xdr:cNvPr id="563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238125</xdr:colOff>
      <xdr:row>2</xdr:row>
      <xdr:rowOff>19050</xdr:rowOff>
    </xdr:from>
    <xdr:to>
      <xdr:col>20</xdr:col>
      <xdr:colOff>28575</xdr:colOff>
      <xdr:row>18</xdr:row>
      <xdr:rowOff>171450</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19</xdr:row>
      <xdr:rowOff>57150</xdr:rowOff>
    </xdr:from>
    <xdr:to>
      <xdr:col>10</xdr:col>
      <xdr:colOff>171450</xdr:colOff>
      <xdr:row>36</xdr:row>
      <xdr:rowOff>28575</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238125</xdr:colOff>
      <xdr:row>19</xdr:row>
      <xdr:rowOff>57150</xdr:rowOff>
    </xdr:from>
    <xdr:to>
      <xdr:col>20</xdr:col>
      <xdr:colOff>28575</xdr:colOff>
      <xdr:row>36</xdr:row>
      <xdr:rowOff>28575</xdr:rowOff>
    </xdr:to>
    <xdr:graphicFrame macro="">
      <xdr:nvGraphicFramePr>
        <xdr:cNvPr id="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28575</xdr:colOff>
      <xdr:row>36</xdr:row>
      <xdr:rowOff>95250</xdr:rowOff>
    </xdr:from>
    <xdr:to>
      <xdr:col>10</xdr:col>
      <xdr:colOff>171450</xdr:colOff>
      <xdr:row>53</xdr:row>
      <xdr:rowOff>66675</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19"/>
  <sheetViews>
    <sheetView workbookViewId="0">
      <selection sqref="A1:C1"/>
    </sheetView>
  </sheetViews>
  <sheetFormatPr defaultRowHeight="14.4"/>
  <cols>
    <col min="2" max="2" width="21.5546875" bestFit="1" customWidth="1"/>
    <col min="3" max="3" width="102.88671875" bestFit="1" customWidth="1"/>
  </cols>
  <sheetData>
    <row r="1" spans="1:3">
      <c r="A1" s="188" t="s">
        <v>31</v>
      </c>
      <c r="B1" s="188"/>
      <c r="C1" s="188"/>
    </row>
    <row r="2" spans="1:3">
      <c r="A2" s="178"/>
      <c r="B2" s="178"/>
      <c r="C2" s="178"/>
    </row>
    <row r="3" spans="1:3">
      <c r="A3" s="176">
        <v>1</v>
      </c>
      <c r="B3" s="182" t="s">
        <v>32</v>
      </c>
      <c r="C3" s="177" t="s">
        <v>40</v>
      </c>
    </row>
    <row r="4" spans="1:3">
      <c r="A4" s="176">
        <v>2</v>
      </c>
      <c r="B4" s="182" t="s">
        <v>13</v>
      </c>
      <c r="C4" s="177" t="s">
        <v>46</v>
      </c>
    </row>
    <row r="5" spans="1:3">
      <c r="A5" s="176">
        <v>3</v>
      </c>
      <c r="B5" s="182" t="s">
        <v>29</v>
      </c>
      <c r="C5" s="177" t="s">
        <v>42</v>
      </c>
    </row>
    <row r="6" spans="1:3">
      <c r="A6" s="176">
        <v>4</v>
      </c>
      <c r="B6" s="182" t="s">
        <v>30</v>
      </c>
      <c r="C6" s="177" t="s">
        <v>43</v>
      </c>
    </row>
    <row r="7" spans="1:3" ht="15" customHeight="1">
      <c r="A7" s="176">
        <v>5</v>
      </c>
      <c r="B7" s="182" t="s">
        <v>36</v>
      </c>
      <c r="C7" s="177" t="s">
        <v>47</v>
      </c>
    </row>
    <row r="8" spans="1:3">
      <c r="A8" s="176">
        <v>6</v>
      </c>
      <c r="B8" s="182" t="s">
        <v>33</v>
      </c>
      <c r="C8" s="177" t="s">
        <v>41</v>
      </c>
    </row>
    <row r="10" spans="1:3">
      <c r="A10" s="176">
        <v>7</v>
      </c>
      <c r="B10" s="183" t="s">
        <v>37</v>
      </c>
      <c r="C10" s="177" t="s">
        <v>48</v>
      </c>
    </row>
    <row r="11" spans="1:3">
      <c r="A11" s="176">
        <v>8</v>
      </c>
      <c r="B11" s="183" t="s">
        <v>38</v>
      </c>
      <c r="C11" s="177" t="s">
        <v>49</v>
      </c>
    </row>
    <row r="12" spans="1:3">
      <c r="A12" s="176">
        <v>9</v>
      </c>
      <c r="B12" s="183" t="s">
        <v>34</v>
      </c>
      <c r="C12" s="177" t="s">
        <v>44</v>
      </c>
    </row>
    <row r="13" spans="1:3">
      <c r="A13" s="176">
        <v>10</v>
      </c>
      <c r="B13" s="183" t="s">
        <v>35</v>
      </c>
      <c r="C13" s="177" t="s">
        <v>45</v>
      </c>
    </row>
    <row r="14" spans="1:3">
      <c r="A14" s="176">
        <v>11</v>
      </c>
      <c r="B14" s="183" t="s">
        <v>39</v>
      </c>
      <c r="C14" s="177" t="s">
        <v>50</v>
      </c>
    </row>
    <row r="16" spans="1:3">
      <c r="A16" s="181" t="s">
        <v>51</v>
      </c>
    </row>
    <row r="17" spans="1:3">
      <c r="A17" s="180" t="s">
        <v>54</v>
      </c>
    </row>
    <row r="18" spans="1:3">
      <c r="A18" s="180" t="s">
        <v>53</v>
      </c>
      <c r="B18" s="176"/>
      <c r="C18" s="176"/>
    </row>
    <row r="19" spans="1:3">
      <c r="A19" t="s">
        <v>52</v>
      </c>
    </row>
  </sheetData>
  <sheetProtection sheet="1" objects="1" scenarios="1"/>
  <mergeCells count="1">
    <mergeCell ref="A1:C1"/>
  </mergeCells>
  <hyperlinks>
    <hyperlink ref="B3" location="Laskentaparametrit!A1" display="Laskentaparametrit"/>
    <hyperlink ref="B4" location="Kustannusarvio!A1" display="Kustannusarvio"/>
    <hyperlink ref="B5" location="'Taloudelliset hyödyt'!A1" display="Taloudelliset hyödyt"/>
    <hyperlink ref="B6" location="'Ei-taloudelliset hyödyt'!A1" display="Ei-taloudelliset hyödyt"/>
    <hyperlink ref="B7" location="'Toteuma vs. ennuste'!A1" display="Toteuma vs. ennuste"/>
    <hyperlink ref="B8" location="Yhteenvetoraportti!A1" display="Yhteenvetoraportti"/>
    <hyperlink ref="B10" location="'Kustannukset kaikki'!A1" display="Kustannukset kaikki"/>
    <hyperlink ref="B11" location="Kustannusgraafit!A1" display="Kustannusgraafit"/>
    <hyperlink ref="B12" location="'Hyödyt kaikki'!A1" display="Hyödyt kaikki"/>
    <hyperlink ref="B13" location="Hyötygraafit!A1" display="Hyötygraafi"/>
    <hyperlink ref="B14" location="'KAPA-rahoitus'!A1" display="KaPa-rahoitus"/>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AG45"/>
  <sheetViews>
    <sheetView zoomScaleNormal="100" workbookViewId="0">
      <selection activeCell="AI42" sqref="AI42"/>
    </sheetView>
  </sheetViews>
  <sheetFormatPr defaultColWidth="8.88671875" defaultRowHeight="13.2" outlineLevelCol="1"/>
  <cols>
    <col min="1" max="1" width="2.6640625" style="102" customWidth="1"/>
    <col min="2" max="2" width="44.33203125" style="102" customWidth="1"/>
    <col min="3" max="15" width="12.6640625" style="102" customWidth="1"/>
    <col min="16" max="16" width="2.33203125" style="102" customWidth="1"/>
    <col min="17" max="17" width="14.6640625" style="102" customWidth="1"/>
    <col min="18" max="18" width="10.33203125" style="102" bestFit="1" customWidth="1"/>
    <col min="19" max="19" width="19.6640625" style="102" hidden="1" customWidth="1"/>
    <col min="20" max="24" width="8.88671875" style="102" hidden="1" customWidth="1"/>
    <col min="25" max="31" width="8.88671875" style="102" hidden="1" customWidth="1" outlineLevel="1"/>
    <col min="32" max="32" width="2.33203125" style="102" hidden="1" customWidth="1"/>
    <col min="33" max="33" width="10.6640625" style="102" hidden="1" customWidth="1"/>
    <col min="34" max="35" width="8.88671875" style="102" customWidth="1"/>
    <col min="36" max="16384" width="8.88671875" style="102"/>
  </cols>
  <sheetData>
    <row r="1" spans="1:33" ht="15.6">
      <c r="A1" s="185" t="s">
        <v>55</v>
      </c>
      <c r="B1" s="13" t="s">
        <v>156</v>
      </c>
      <c r="H1" s="39" t="str">
        <f>Kalkylparametrar!D5</f>
        <v>&lt;KAPA-projekt X&gt;</v>
      </c>
      <c r="S1" s="13" t="s">
        <v>9</v>
      </c>
    </row>
    <row r="2" spans="1:33" ht="3.75" customHeight="1"/>
    <row r="3" spans="1:33">
      <c r="B3" s="12" t="s">
        <v>157</v>
      </c>
      <c r="S3" s="12" t="s">
        <v>8</v>
      </c>
    </row>
    <row r="4" spans="1:33" ht="5.0999999999999996" customHeight="1" thickBot="1"/>
    <row r="5" spans="1:33" ht="13.8">
      <c r="B5" s="139" t="s">
        <v>158</v>
      </c>
      <c r="C5" s="33" t="s">
        <v>17</v>
      </c>
      <c r="D5" s="33" t="s">
        <v>18</v>
      </c>
      <c r="E5" s="33" t="s">
        <v>19</v>
      </c>
      <c r="F5" s="33" t="s">
        <v>20</v>
      </c>
      <c r="G5" s="33" t="s">
        <v>21</v>
      </c>
      <c r="H5" s="33" t="s">
        <v>22</v>
      </c>
      <c r="I5" s="33" t="s">
        <v>23</v>
      </c>
      <c r="J5" s="33" t="s">
        <v>24</v>
      </c>
      <c r="K5" s="33">
        <v>2018</v>
      </c>
      <c r="L5" s="33">
        <v>2019</v>
      </c>
      <c r="M5" s="33">
        <v>2020</v>
      </c>
      <c r="N5" s="33">
        <v>2021</v>
      </c>
      <c r="O5" s="33">
        <v>2022</v>
      </c>
      <c r="P5" s="18"/>
      <c r="Q5" s="140" t="s">
        <v>84</v>
      </c>
      <c r="S5" s="139" t="s">
        <v>2</v>
      </c>
      <c r="T5" s="33" t="str">
        <f t="shared" ref="T5:AD5" si="0">C5</f>
        <v>V1 2014</v>
      </c>
      <c r="U5" s="33" t="str">
        <f t="shared" si="0"/>
        <v>V2 2014</v>
      </c>
      <c r="V5" s="33" t="str">
        <f t="shared" si="0"/>
        <v>V1 2015</v>
      </c>
      <c r="W5" s="33" t="str">
        <f t="shared" si="0"/>
        <v>V2 2015</v>
      </c>
      <c r="X5" s="33" t="str">
        <f t="shared" si="0"/>
        <v>V1 2016</v>
      </c>
      <c r="Y5" s="17" t="str">
        <f t="shared" si="0"/>
        <v>V2 2016</v>
      </c>
      <c r="Z5" s="16" t="str">
        <f t="shared" si="0"/>
        <v>V1 2017</v>
      </c>
      <c r="AA5" s="17" t="str">
        <f t="shared" si="0"/>
        <v>V2 2017</v>
      </c>
      <c r="AB5" s="16">
        <f t="shared" si="0"/>
        <v>2018</v>
      </c>
      <c r="AC5" s="17">
        <f t="shared" si="0"/>
        <v>2019</v>
      </c>
      <c r="AD5" s="16">
        <f t="shared" si="0"/>
        <v>2020</v>
      </c>
      <c r="AE5" s="17">
        <f t="shared" ref="AE5" si="1">O5</f>
        <v>2022</v>
      </c>
      <c r="AF5" s="18"/>
      <c r="AG5" s="140" t="s">
        <v>1</v>
      </c>
    </row>
    <row r="6" spans="1:33" ht="6.45" customHeight="1">
      <c r="B6" s="21"/>
      <c r="C6" s="21"/>
      <c r="D6" s="21"/>
      <c r="E6" s="21"/>
      <c r="F6" s="21"/>
      <c r="G6" s="21"/>
      <c r="H6" s="21"/>
      <c r="I6" s="21"/>
      <c r="J6" s="21"/>
      <c r="K6" s="21"/>
      <c r="L6" s="21"/>
      <c r="M6" s="21"/>
      <c r="N6" s="21"/>
      <c r="O6" s="21"/>
      <c r="P6" s="21"/>
      <c r="Q6" s="22"/>
      <c r="S6" s="53"/>
      <c r="T6" s="21"/>
      <c r="U6" s="21"/>
      <c r="V6" s="21"/>
      <c r="W6" s="21"/>
      <c r="X6" s="21"/>
      <c r="Y6" s="21"/>
      <c r="Z6" s="21"/>
      <c r="AA6" s="21"/>
      <c r="AB6" s="21"/>
      <c r="AC6" s="21"/>
      <c r="AD6" s="21"/>
      <c r="AE6" s="21"/>
      <c r="AF6" s="21"/>
      <c r="AG6" s="22"/>
    </row>
    <row r="7" spans="1:33">
      <c r="B7" s="53" t="s">
        <v>159</v>
      </c>
      <c r="C7" s="141">
        <f>SUM('Ekonomisk nytta'!D21,'Ekonomisk nytta'!D43,'Ekonomisk nytta'!D65,'Ekonomisk nytta'!D87,'Ekonomisk nytta'!D109,'Ekonomisk nytta'!D131,'Ekonomisk nytta'!D153,'Ekonomisk nytta'!D175,'Ekonomisk nytta'!D197,'Ekonomisk nytta'!D219)</f>
        <v>0</v>
      </c>
      <c r="D7" s="141">
        <f>SUM('Ekonomisk nytta'!E21,'Ekonomisk nytta'!E43,'Ekonomisk nytta'!E65,'Ekonomisk nytta'!E87,'Ekonomisk nytta'!E109,'Ekonomisk nytta'!E131,'Ekonomisk nytta'!E153,'Ekonomisk nytta'!E175,'Ekonomisk nytta'!E197,'Ekonomisk nytta'!E219)</f>
        <v>0</v>
      </c>
      <c r="E7" s="141">
        <f>SUM('Ekonomisk nytta'!F21,'Ekonomisk nytta'!F43,'Ekonomisk nytta'!F65,'Ekonomisk nytta'!F87,'Ekonomisk nytta'!F109,'Ekonomisk nytta'!F131,'Ekonomisk nytta'!F153,'Ekonomisk nytta'!F175,'Ekonomisk nytta'!F197,'Ekonomisk nytta'!F219)</f>
        <v>0</v>
      </c>
      <c r="F7" s="141">
        <f>SUM('Ekonomisk nytta'!G21,'Ekonomisk nytta'!G43,'Ekonomisk nytta'!G65,'Ekonomisk nytta'!G87,'Ekonomisk nytta'!G109,'Ekonomisk nytta'!G131,'Ekonomisk nytta'!G153,'Ekonomisk nytta'!G175,'Ekonomisk nytta'!G197,'Ekonomisk nytta'!G219)</f>
        <v>0</v>
      </c>
      <c r="G7" s="141">
        <f>SUM('Ekonomisk nytta'!H21,'Ekonomisk nytta'!H43,'Ekonomisk nytta'!H65,'Ekonomisk nytta'!H87,'Ekonomisk nytta'!H109,'Ekonomisk nytta'!H131,'Ekonomisk nytta'!H153,'Ekonomisk nytta'!H175,'Ekonomisk nytta'!H197,'Ekonomisk nytta'!H219)</f>
        <v>0</v>
      </c>
      <c r="H7" s="141">
        <f>SUM('Ekonomisk nytta'!I21,'Ekonomisk nytta'!I43,'Ekonomisk nytta'!I65,'Ekonomisk nytta'!I87,'Ekonomisk nytta'!I109,'Ekonomisk nytta'!I131,'Ekonomisk nytta'!I153,'Ekonomisk nytta'!I175,'Ekonomisk nytta'!I197,'Ekonomisk nytta'!I219)</f>
        <v>0</v>
      </c>
      <c r="I7" s="141">
        <f>SUM('Ekonomisk nytta'!J21,'Ekonomisk nytta'!J43,'Ekonomisk nytta'!J65,'Ekonomisk nytta'!J87,'Ekonomisk nytta'!J109,'Ekonomisk nytta'!J131,'Ekonomisk nytta'!J153,'Ekonomisk nytta'!J175,'Ekonomisk nytta'!J197,'Ekonomisk nytta'!J219)</f>
        <v>0</v>
      </c>
      <c r="J7" s="141">
        <f>SUM('Ekonomisk nytta'!K21,'Ekonomisk nytta'!K43,'Ekonomisk nytta'!K65,'Ekonomisk nytta'!K87,'Ekonomisk nytta'!K109,'Ekonomisk nytta'!K131,'Ekonomisk nytta'!K153,'Ekonomisk nytta'!K175,'Ekonomisk nytta'!K197,'Ekonomisk nytta'!K219)</f>
        <v>0</v>
      </c>
      <c r="K7" s="141">
        <f>SUM('Ekonomisk nytta'!L21,'Ekonomisk nytta'!L43,'Ekonomisk nytta'!L65,'Ekonomisk nytta'!L87,'Ekonomisk nytta'!L109,'Ekonomisk nytta'!L131,'Ekonomisk nytta'!L153,'Ekonomisk nytta'!L175,'Ekonomisk nytta'!L197,'Ekonomisk nytta'!L219)</f>
        <v>0</v>
      </c>
      <c r="L7" s="141">
        <f>SUM('Ekonomisk nytta'!M21,'Ekonomisk nytta'!M43,'Ekonomisk nytta'!M65,'Ekonomisk nytta'!M87,'Ekonomisk nytta'!M109,'Ekonomisk nytta'!M131,'Ekonomisk nytta'!M153,'Ekonomisk nytta'!M175,'Ekonomisk nytta'!M197,'Ekonomisk nytta'!M219)</f>
        <v>0</v>
      </c>
      <c r="M7" s="141">
        <f>SUM('Ekonomisk nytta'!N21,'Ekonomisk nytta'!N43,'Ekonomisk nytta'!N65,'Ekonomisk nytta'!N87,'Ekonomisk nytta'!N109,'Ekonomisk nytta'!N131,'Ekonomisk nytta'!N153,'Ekonomisk nytta'!N175,'Ekonomisk nytta'!N197,'Ekonomisk nytta'!N219)</f>
        <v>0</v>
      </c>
      <c r="N7" s="141">
        <f>SUM('Ekonomisk nytta'!O21,'Ekonomisk nytta'!O43,'Ekonomisk nytta'!O65,'Ekonomisk nytta'!O87,'Ekonomisk nytta'!O109,'Ekonomisk nytta'!O131,'Ekonomisk nytta'!O153,'Ekonomisk nytta'!O175,'Ekonomisk nytta'!O197,'Ekonomisk nytta'!O219)</f>
        <v>0</v>
      </c>
      <c r="O7" s="141">
        <f>SUM('Ekonomisk nytta'!P21,'Ekonomisk nytta'!P43,'Ekonomisk nytta'!P65,'Ekonomisk nytta'!P87,'Ekonomisk nytta'!P109,'Ekonomisk nytta'!P131,'Ekonomisk nytta'!P153,'Ekonomisk nytta'!P175,'Ekonomisk nytta'!P197,'Ekonomisk nytta'!P219)</f>
        <v>0</v>
      </c>
      <c r="P7" s="21"/>
      <c r="Q7" s="142">
        <f>SUM(C7:O7)</f>
        <v>0</v>
      </c>
      <c r="S7" s="53" t="s">
        <v>0</v>
      </c>
      <c r="T7" s="141" t="e">
        <f>C7*POWER((1+Kalkylparametrar!#REF!),0)</f>
        <v>#REF!</v>
      </c>
      <c r="U7" s="141" t="e">
        <f>D7*POWER((1+Kalkylparametrar!#REF!),1)</f>
        <v>#REF!</v>
      </c>
      <c r="V7" s="141" t="e">
        <f>E7*POWER((1+Kalkylparametrar!#REF!),2)</f>
        <v>#REF!</v>
      </c>
      <c r="W7" s="141" t="e">
        <f>F7*POWER((1+Kalkylparametrar!#REF!),3)</f>
        <v>#REF!</v>
      </c>
      <c r="X7" s="141" t="e">
        <f>G7*POWER((1+Kalkylparametrar!#REF!),4)</f>
        <v>#REF!</v>
      </c>
      <c r="Y7" s="141" t="e">
        <f>H7*POWER((1+Kalkylparametrar!#REF!),5)</f>
        <v>#REF!</v>
      </c>
      <c r="Z7" s="141" t="e">
        <f>I7*POWER((1+Kalkylparametrar!#REF!),6)</f>
        <v>#REF!</v>
      </c>
      <c r="AA7" s="141" t="e">
        <f>J7*POWER((1+Kalkylparametrar!#REF!),7)</f>
        <v>#REF!</v>
      </c>
      <c r="AB7" s="141" t="e">
        <f>K7*POWER((1+Kalkylparametrar!#REF!),8)</f>
        <v>#REF!</v>
      </c>
      <c r="AC7" s="141" t="e">
        <f>L7*POWER((1+Kalkylparametrar!#REF!),9)</f>
        <v>#REF!</v>
      </c>
      <c r="AD7" s="141" t="e">
        <f>M7*POWER((1+Kalkylparametrar!#REF!),10)</f>
        <v>#REF!</v>
      </c>
      <c r="AE7" s="141" t="e">
        <f>O7*POWER((1+Kalkylparametrar!#REF!),11)</f>
        <v>#REF!</v>
      </c>
      <c r="AF7" s="21"/>
      <c r="AG7" s="142" t="e">
        <f>SUM(T7:AE7)</f>
        <v>#REF!</v>
      </c>
    </row>
    <row r="8" spans="1:33">
      <c r="B8" s="53" t="s">
        <v>160</v>
      </c>
      <c r="C8" s="141">
        <f>SUM('Ekonomisk nytta'!D22,'Ekonomisk nytta'!D44,'Ekonomisk nytta'!D66,'Ekonomisk nytta'!D88,'Ekonomisk nytta'!D110,'Ekonomisk nytta'!D132,'Ekonomisk nytta'!D154,'Ekonomisk nytta'!D176,'Ekonomisk nytta'!D198,'Ekonomisk nytta'!D220)</f>
        <v>0</v>
      </c>
      <c r="D8" s="141">
        <f>SUM('Ekonomisk nytta'!E22,'Ekonomisk nytta'!E44,'Ekonomisk nytta'!E66,'Ekonomisk nytta'!E88,'Ekonomisk nytta'!E110,'Ekonomisk nytta'!E132,'Ekonomisk nytta'!E154,'Ekonomisk nytta'!E176,'Ekonomisk nytta'!E198,'Ekonomisk nytta'!E220)</f>
        <v>0</v>
      </c>
      <c r="E8" s="141">
        <f>SUM('Ekonomisk nytta'!F22,'Ekonomisk nytta'!F44,'Ekonomisk nytta'!F66,'Ekonomisk nytta'!F88,'Ekonomisk nytta'!F110,'Ekonomisk nytta'!F132,'Ekonomisk nytta'!F154,'Ekonomisk nytta'!F176,'Ekonomisk nytta'!F198,'Ekonomisk nytta'!F220)</f>
        <v>0</v>
      </c>
      <c r="F8" s="141">
        <f>SUM('Ekonomisk nytta'!G22,'Ekonomisk nytta'!G44,'Ekonomisk nytta'!G66,'Ekonomisk nytta'!G88,'Ekonomisk nytta'!G110,'Ekonomisk nytta'!G132,'Ekonomisk nytta'!G154,'Ekonomisk nytta'!G176,'Ekonomisk nytta'!G198,'Ekonomisk nytta'!G220)</f>
        <v>0</v>
      </c>
      <c r="G8" s="141">
        <f>SUM('Ekonomisk nytta'!H22,'Ekonomisk nytta'!H44,'Ekonomisk nytta'!H66,'Ekonomisk nytta'!H88,'Ekonomisk nytta'!H110,'Ekonomisk nytta'!H132,'Ekonomisk nytta'!H154,'Ekonomisk nytta'!H176,'Ekonomisk nytta'!H198,'Ekonomisk nytta'!H220)</f>
        <v>0</v>
      </c>
      <c r="H8" s="141">
        <f>SUM('Ekonomisk nytta'!I22,'Ekonomisk nytta'!I44,'Ekonomisk nytta'!I66,'Ekonomisk nytta'!I88,'Ekonomisk nytta'!I110,'Ekonomisk nytta'!I132,'Ekonomisk nytta'!I154,'Ekonomisk nytta'!I176,'Ekonomisk nytta'!I198,'Ekonomisk nytta'!I220)</f>
        <v>0</v>
      </c>
      <c r="I8" s="141">
        <f>SUM('Ekonomisk nytta'!J22,'Ekonomisk nytta'!J44,'Ekonomisk nytta'!J66,'Ekonomisk nytta'!J88,'Ekonomisk nytta'!J110,'Ekonomisk nytta'!J132,'Ekonomisk nytta'!J154,'Ekonomisk nytta'!J176,'Ekonomisk nytta'!J198,'Ekonomisk nytta'!J220)</f>
        <v>0</v>
      </c>
      <c r="J8" s="141">
        <f>SUM('Ekonomisk nytta'!K22,'Ekonomisk nytta'!K44,'Ekonomisk nytta'!K66,'Ekonomisk nytta'!K88,'Ekonomisk nytta'!K110,'Ekonomisk nytta'!K132,'Ekonomisk nytta'!K154,'Ekonomisk nytta'!K176,'Ekonomisk nytta'!K198,'Ekonomisk nytta'!K220)</f>
        <v>0</v>
      </c>
      <c r="K8" s="141">
        <f>SUM('Ekonomisk nytta'!L22,'Ekonomisk nytta'!L44,'Ekonomisk nytta'!L66,'Ekonomisk nytta'!L88,'Ekonomisk nytta'!L110,'Ekonomisk nytta'!L132,'Ekonomisk nytta'!L154,'Ekonomisk nytta'!L176,'Ekonomisk nytta'!L198,'Ekonomisk nytta'!L220)</f>
        <v>0</v>
      </c>
      <c r="L8" s="141">
        <f>SUM('Ekonomisk nytta'!M22,'Ekonomisk nytta'!M44,'Ekonomisk nytta'!M66,'Ekonomisk nytta'!M88,'Ekonomisk nytta'!M110,'Ekonomisk nytta'!M132,'Ekonomisk nytta'!M154,'Ekonomisk nytta'!M176,'Ekonomisk nytta'!M198,'Ekonomisk nytta'!M220)</f>
        <v>0</v>
      </c>
      <c r="M8" s="141">
        <f>SUM('Ekonomisk nytta'!N22,'Ekonomisk nytta'!N44,'Ekonomisk nytta'!N66,'Ekonomisk nytta'!N88,'Ekonomisk nytta'!N110,'Ekonomisk nytta'!N132,'Ekonomisk nytta'!N154,'Ekonomisk nytta'!N176,'Ekonomisk nytta'!N198,'Ekonomisk nytta'!N220)</f>
        <v>0</v>
      </c>
      <c r="N8" s="141">
        <f>SUM('Ekonomisk nytta'!O22,'Ekonomisk nytta'!O44,'Ekonomisk nytta'!O66,'Ekonomisk nytta'!O88,'Ekonomisk nytta'!O110,'Ekonomisk nytta'!O132,'Ekonomisk nytta'!O154,'Ekonomisk nytta'!O176,'Ekonomisk nytta'!O198,'Ekonomisk nytta'!O220)</f>
        <v>0</v>
      </c>
      <c r="O8" s="141">
        <f>SUM('Ekonomisk nytta'!P22,'Ekonomisk nytta'!P44,'Ekonomisk nytta'!P66,'Ekonomisk nytta'!P88,'Ekonomisk nytta'!P110,'Ekonomisk nytta'!P132,'Ekonomisk nytta'!P154,'Ekonomisk nytta'!P176,'Ekonomisk nytta'!P198,'Ekonomisk nytta'!P220)</f>
        <v>0</v>
      </c>
      <c r="P8" s="21"/>
      <c r="Q8" s="142">
        <f t="shared" ref="Q8" si="2">SUM(C8:O8)</f>
        <v>0</v>
      </c>
      <c r="S8" s="53" t="s">
        <v>3</v>
      </c>
      <c r="T8" s="141" t="e">
        <f>C8*POWER((1+Kalkylparametrar!#REF!),0)</f>
        <v>#REF!</v>
      </c>
      <c r="U8" s="141" t="e">
        <f>D8*POWER((1+Kalkylparametrar!#REF!),1)</f>
        <v>#REF!</v>
      </c>
      <c r="V8" s="141" t="e">
        <f>E8*POWER((1+Kalkylparametrar!#REF!),2)</f>
        <v>#REF!</v>
      </c>
      <c r="W8" s="141" t="e">
        <f>F8*POWER((1+Kalkylparametrar!#REF!),3)</f>
        <v>#REF!</v>
      </c>
      <c r="X8" s="141" t="e">
        <f>G8*POWER((1+Kalkylparametrar!#REF!),4)</f>
        <v>#REF!</v>
      </c>
      <c r="Y8" s="141" t="e">
        <f>H8*POWER((1+Kalkylparametrar!#REF!),5)</f>
        <v>#REF!</v>
      </c>
      <c r="Z8" s="141" t="e">
        <f>I8*POWER((1+Kalkylparametrar!#REF!),6)</f>
        <v>#REF!</v>
      </c>
      <c r="AA8" s="141" t="e">
        <f>J8*POWER((1+Kalkylparametrar!#REF!),7)</f>
        <v>#REF!</v>
      </c>
      <c r="AB8" s="141" t="e">
        <f>K8*POWER((1+Kalkylparametrar!#REF!),8)</f>
        <v>#REF!</v>
      </c>
      <c r="AC8" s="141" t="e">
        <f>L8*POWER((1+Kalkylparametrar!#REF!),9)</f>
        <v>#REF!</v>
      </c>
      <c r="AD8" s="141" t="e">
        <f>M8*POWER((1+Kalkylparametrar!#REF!),10)</f>
        <v>#REF!</v>
      </c>
      <c r="AE8" s="141" t="e">
        <f>O8*POWER((1+Kalkylparametrar!#REF!),11)</f>
        <v>#REF!</v>
      </c>
      <c r="AF8" s="21"/>
      <c r="AG8" s="142" t="e">
        <f>SUM(T8:AE8)</f>
        <v>#REF!</v>
      </c>
    </row>
    <row r="9" spans="1:33" ht="5.7" customHeight="1">
      <c r="B9" s="53"/>
      <c r="C9" s="21"/>
      <c r="D9" s="21"/>
      <c r="E9" s="21"/>
      <c r="F9" s="21"/>
      <c r="G9" s="21"/>
      <c r="H9" s="21"/>
      <c r="I9" s="21"/>
      <c r="J9" s="21"/>
      <c r="K9" s="21"/>
      <c r="L9" s="21"/>
      <c r="M9" s="21"/>
      <c r="N9" s="21"/>
      <c r="O9" s="21"/>
      <c r="P9" s="21"/>
      <c r="Q9" s="143"/>
      <c r="S9" s="53"/>
      <c r="T9" s="21"/>
      <c r="U9" s="21"/>
      <c r="V9" s="21"/>
      <c r="W9" s="21"/>
      <c r="X9" s="21"/>
      <c r="Y9" s="21"/>
      <c r="Z9" s="21"/>
      <c r="AA9" s="21"/>
      <c r="AB9" s="21"/>
      <c r="AC9" s="21"/>
      <c r="AD9" s="21"/>
      <c r="AE9" s="21"/>
      <c r="AF9" s="21"/>
      <c r="AG9" s="143"/>
    </row>
    <row r="10" spans="1:33" ht="14.4" thickBot="1">
      <c r="B10" s="144" t="s">
        <v>114</v>
      </c>
      <c r="C10" s="145">
        <f t="shared" ref="C10:O10" si="3">SUM(C7:C8)</f>
        <v>0</v>
      </c>
      <c r="D10" s="145">
        <f t="shared" si="3"/>
        <v>0</v>
      </c>
      <c r="E10" s="145">
        <f t="shared" si="3"/>
        <v>0</v>
      </c>
      <c r="F10" s="145">
        <f t="shared" si="3"/>
        <v>0</v>
      </c>
      <c r="G10" s="145">
        <f t="shared" si="3"/>
        <v>0</v>
      </c>
      <c r="H10" s="145">
        <f t="shared" si="3"/>
        <v>0</v>
      </c>
      <c r="I10" s="145">
        <f t="shared" si="3"/>
        <v>0</v>
      </c>
      <c r="J10" s="145">
        <f t="shared" si="3"/>
        <v>0</v>
      </c>
      <c r="K10" s="145">
        <f t="shared" si="3"/>
        <v>0</v>
      </c>
      <c r="L10" s="145">
        <f t="shared" si="3"/>
        <v>0</v>
      </c>
      <c r="M10" s="145">
        <f t="shared" si="3"/>
        <v>0</v>
      </c>
      <c r="N10" s="145">
        <f t="shared" si="3"/>
        <v>0</v>
      </c>
      <c r="O10" s="145">
        <f t="shared" si="3"/>
        <v>0</v>
      </c>
      <c r="P10" s="29"/>
      <c r="Q10" s="146">
        <f>SUM(C10:O10)</f>
        <v>0</v>
      </c>
      <c r="S10" s="144" t="s">
        <v>7</v>
      </c>
      <c r="T10" s="145" t="e">
        <f t="shared" ref="T10:AE10" si="4">SUM(T7:T8)</f>
        <v>#REF!</v>
      </c>
      <c r="U10" s="145" t="e">
        <f t="shared" si="4"/>
        <v>#REF!</v>
      </c>
      <c r="V10" s="145" t="e">
        <f t="shared" si="4"/>
        <v>#REF!</v>
      </c>
      <c r="W10" s="145" t="e">
        <f t="shared" si="4"/>
        <v>#REF!</v>
      </c>
      <c r="X10" s="145" t="e">
        <f t="shared" si="4"/>
        <v>#REF!</v>
      </c>
      <c r="Y10" s="147" t="e">
        <f t="shared" si="4"/>
        <v>#REF!</v>
      </c>
      <c r="Z10" s="148" t="e">
        <f t="shared" si="4"/>
        <v>#REF!</v>
      </c>
      <c r="AA10" s="147" t="e">
        <f t="shared" si="4"/>
        <v>#REF!</v>
      </c>
      <c r="AB10" s="148" t="e">
        <f t="shared" si="4"/>
        <v>#REF!</v>
      </c>
      <c r="AC10" s="147" t="e">
        <f t="shared" si="4"/>
        <v>#REF!</v>
      </c>
      <c r="AD10" s="148" t="e">
        <f t="shared" si="4"/>
        <v>#REF!</v>
      </c>
      <c r="AE10" s="147" t="e">
        <f t="shared" si="4"/>
        <v>#REF!</v>
      </c>
      <c r="AF10" s="29"/>
      <c r="AG10" s="146" t="e">
        <f>SUM(AG7:AG8)</f>
        <v>#REF!</v>
      </c>
    </row>
    <row r="12" spans="1:33" ht="4.3499999999999996" customHeight="1">
      <c r="B12" s="31"/>
      <c r="C12" s="31"/>
      <c r="D12" s="31"/>
      <c r="E12" s="31"/>
      <c r="F12" s="31"/>
      <c r="G12" s="31"/>
      <c r="H12" s="31"/>
      <c r="I12" s="31"/>
      <c r="J12" s="31"/>
      <c r="K12" s="31"/>
      <c r="L12" s="31"/>
      <c r="M12" s="31"/>
      <c r="N12" s="31"/>
      <c r="O12" s="31"/>
      <c r="P12" s="31"/>
      <c r="Q12" s="31"/>
      <c r="S12" s="31"/>
      <c r="T12" s="31"/>
      <c r="U12" s="31"/>
      <c r="V12" s="31"/>
      <c r="W12" s="31"/>
      <c r="X12" s="31"/>
      <c r="Y12" s="31"/>
      <c r="Z12" s="31"/>
      <c r="AA12" s="31"/>
      <c r="AB12" s="31"/>
      <c r="AC12" s="31"/>
      <c r="AD12" s="31"/>
      <c r="AE12" s="31"/>
      <c r="AF12" s="31"/>
      <c r="AG12" s="31"/>
    </row>
    <row r="14" spans="1:33">
      <c r="B14" s="12" t="s">
        <v>161</v>
      </c>
    </row>
    <row r="15" spans="1:33" ht="6.9" customHeight="1" thickBot="1"/>
    <row r="16" spans="1:33" ht="13.8">
      <c r="B16" s="139" t="s">
        <v>158</v>
      </c>
      <c r="C16" s="33">
        <v>2014</v>
      </c>
      <c r="D16" s="33">
        <v>2015</v>
      </c>
      <c r="E16" s="33">
        <v>2016</v>
      </c>
      <c r="F16" s="33">
        <v>2017</v>
      </c>
      <c r="G16" s="33">
        <v>2018</v>
      </c>
      <c r="H16" s="33">
        <v>2019</v>
      </c>
      <c r="I16" s="33">
        <v>2020</v>
      </c>
      <c r="J16" s="33">
        <v>2021</v>
      </c>
      <c r="K16" s="33">
        <v>2022</v>
      </c>
      <c r="L16" s="33">
        <v>2023</v>
      </c>
      <c r="M16" s="33">
        <v>2024</v>
      </c>
      <c r="N16" s="33">
        <v>2025</v>
      </c>
      <c r="O16" s="33">
        <v>2026</v>
      </c>
      <c r="P16" s="18"/>
      <c r="Q16" s="140" t="s">
        <v>84</v>
      </c>
    </row>
    <row r="17" spans="2:33">
      <c r="B17" s="21"/>
      <c r="C17" s="21"/>
      <c r="D17" s="21"/>
      <c r="E17" s="21"/>
      <c r="F17" s="21"/>
      <c r="G17" s="21"/>
      <c r="H17" s="21"/>
      <c r="I17" s="21"/>
      <c r="J17" s="21"/>
      <c r="K17" s="21"/>
      <c r="L17" s="21"/>
      <c r="M17" s="21"/>
      <c r="N17" s="21"/>
      <c r="O17" s="21"/>
      <c r="P17" s="21"/>
      <c r="Q17" s="22"/>
    </row>
    <row r="18" spans="2:33">
      <c r="B18" s="53" t="s">
        <v>159</v>
      </c>
      <c r="C18" s="141">
        <f>SUM(C7:D7)</f>
        <v>0</v>
      </c>
      <c r="D18" s="141">
        <f>SUM(E7:F7)</f>
        <v>0</v>
      </c>
      <c r="E18" s="141">
        <f>SUM(G7:H7)</f>
        <v>0</v>
      </c>
      <c r="F18" s="141">
        <f>SUM(I7:J7)</f>
        <v>0</v>
      </c>
      <c r="G18" s="141">
        <f t="shared" ref="G18:K19" si="5">K7</f>
        <v>0</v>
      </c>
      <c r="H18" s="141">
        <f t="shared" si="5"/>
        <v>0</v>
      </c>
      <c r="I18" s="141">
        <f t="shared" si="5"/>
        <v>0</v>
      </c>
      <c r="J18" s="141">
        <f t="shared" si="5"/>
        <v>0</v>
      </c>
      <c r="K18" s="141">
        <f t="shared" si="5"/>
        <v>0</v>
      </c>
      <c r="L18" s="141"/>
      <c r="M18" s="141"/>
      <c r="N18" s="141"/>
      <c r="O18" s="141"/>
      <c r="P18" s="21"/>
      <c r="Q18" s="142">
        <f>SUM(C18:O18)</f>
        <v>0</v>
      </c>
    </row>
    <row r="19" spans="2:33">
      <c r="B19" s="53" t="s">
        <v>160</v>
      </c>
      <c r="C19" s="141">
        <f>SUM(C8:D8)</f>
        <v>0</v>
      </c>
      <c r="D19" s="141">
        <f>SUM(E8:F8)</f>
        <v>0</v>
      </c>
      <c r="E19" s="141">
        <f>SUM(G8:H8)</f>
        <v>0</v>
      </c>
      <c r="F19" s="141">
        <f>SUM(I8:J8)</f>
        <v>0</v>
      </c>
      <c r="G19" s="141">
        <f t="shared" si="5"/>
        <v>0</v>
      </c>
      <c r="H19" s="141">
        <f t="shared" si="5"/>
        <v>0</v>
      </c>
      <c r="I19" s="141">
        <f t="shared" si="5"/>
        <v>0</v>
      </c>
      <c r="J19" s="141">
        <f t="shared" si="5"/>
        <v>0</v>
      </c>
      <c r="K19" s="141">
        <f t="shared" si="5"/>
        <v>0</v>
      </c>
      <c r="L19" s="141"/>
      <c r="M19" s="141"/>
      <c r="N19" s="141"/>
      <c r="O19" s="141"/>
      <c r="P19" s="21"/>
      <c r="Q19" s="142">
        <f>SUM(C19:O19)</f>
        <v>0</v>
      </c>
    </row>
    <row r="20" spans="2:33">
      <c r="B20" s="53"/>
      <c r="C20" s="21"/>
      <c r="D20" s="21"/>
      <c r="E20" s="21"/>
      <c r="F20" s="21"/>
      <c r="G20" s="21"/>
      <c r="H20" s="21"/>
      <c r="I20" s="21"/>
      <c r="J20" s="21"/>
      <c r="K20" s="21"/>
      <c r="L20" s="21"/>
      <c r="M20" s="21"/>
      <c r="N20" s="21"/>
      <c r="O20" s="21"/>
      <c r="P20" s="21"/>
      <c r="Q20" s="143"/>
    </row>
    <row r="21" spans="2:33" ht="14.4" thickBot="1">
      <c r="B21" s="144" t="s">
        <v>114</v>
      </c>
      <c r="C21" s="145">
        <f t="shared" ref="C21:O21" si="6">SUM(C18:C19)</f>
        <v>0</v>
      </c>
      <c r="D21" s="145">
        <f t="shared" si="6"/>
        <v>0</v>
      </c>
      <c r="E21" s="145">
        <f t="shared" si="6"/>
        <v>0</v>
      </c>
      <c r="F21" s="145">
        <f t="shared" si="6"/>
        <v>0</v>
      </c>
      <c r="G21" s="145">
        <f t="shared" si="6"/>
        <v>0</v>
      </c>
      <c r="H21" s="145">
        <f t="shared" si="6"/>
        <v>0</v>
      </c>
      <c r="I21" s="145">
        <f t="shared" si="6"/>
        <v>0</v>
      </c>
      <c r="J21" s="145">
        <f t="shared" si="6"/>
        <v>0</v>
      </c>
      <c r="K21" s="145">
        <f t="shared" si="6"/>
        <v>0</v>
      </c>
      <c r="L21" s="145">
        <f t="shared" si="6"/>
        <v>0</v>
      </c>
      <c r="M21" s="145">
        <f t="shared" si="6"/>
        <v>0</v>
      </c>
      <c r="N21" s="145">
        <f t="shared" si="6"/>
        <v>0</v>
      </c>
      <c r="O21" s="145">
        <f t="shared" si="6"/>
        <v>0</v>
      </c>
      <c r="P21" s="29"/>
      <c r="Q21" s="146">
        <f>SUM(C21:O21)</f>
        <v>0</v>
      </c>
    </row>
    <row r="23" spans="2:33" ht="4.3499999999999996" customHeight="1">
      <c r="B23" s="31"/>
      <c r="C23" s="31"/>
      <c r="D23" s="31"/>
      <c r="E23" s="31"/>
      <c r="F23" s="31"/>
      <c r="G23" s="31"/>
      <c r="H23" s="31"/>
      <c r="I23" s="31"/>
      <c r="J23" s="31"/>
      <c r="K23" s="31"/>
      <c r="L23" s="31"/>
      <c r="M23" s="31"/>
      <c r="N23" s="31"/>
      <c r="O23" s="31"/>
      <c r="P23" s="31"/>
      <c r="Q23" s="31"/>
    </row>
    <row r="25" spans="2:33">
      <c r="B25" s="12" t="s">
        <v>162</v>
      </c>
      <c r="S25" s="12" t="s">
        <v>8</v>
      </c>
    </row>
    <row r="26" spans="2:33" ht="5.0999999999999996" customHeight="1" thickBot="1"/>
    <row r="27" spans="2:33" ht="13.8">
      <c r="B27" s="139" t="s">
        <v>158</v>
      </c>
      <c r="C27" s="33" t="s">
        <v>17</v>
      </c>
      <c r="D27" s="33" t="s">
        <v>18</v>
      </c>
      <c r="E27" s="33" t="s">
        <v>19</v>
      </c>
      <c r="F27" s="33" t="s">
        <v>20</v>
      </c>
      <c r="G27" s="33" t="s">
        <v>21</v>
      </c>
      <c r="H27" s="33" t="s">
        <v>22</v>
      </c>
      <c r="I27" s="33" t="s">
        <v>23</v>
      </c>
      <c r="J27" s="33" t="s">
        <v>24</v>
      </c>
      <c r="K27" s="33">
        <v>2018</v>
      </c>
      <c r="L27" s="33">
        <v>2019</v>
      </c>
      <c r="M27" s="33">
        <v>2020</v>
      </c>
      <c r="N27" s="33">
        <v>2021</v>
      </c>
      <c r="O27" s="33">
        <v>2022</v>
      </c>
      <c r="P27" s="18"/>
      <c r="Q27" s="140" t="s">
        <v>84</v>
      </c>
      <c r="S27" s="139" t="s">
        <v>2</v>
      </c>
      <c r="T27" s="33" t="str">
        <f t="shared" ref="T27" si="7">C27</f>
        <v>V1 2014</v>
      </c>
      <c r="U27" s="33" t="str">
        <f t="shared" ref="U27" si="8">D27</f>
        <v>V2 2014</v>
      </c>
      <c r="V27" s="33" t="str">
        <f t="shared" ref="V27" si="9">E27</f>
        <v>V1 2015</v>
      </c>
      <c r="W27" s="33" t="str">
        <f t="shared" ref="W27" si="10">F27</f>
        <v>V2 2015</v>
      </c>
      <c r="X27" s="33" t="str">
        <f t="shared" ref="X27" si="11">G27</f>
        <v>V1 2016</v>
      </c>
      <c r="Y27" s="17" t="str">
        <f t="shared" ref="Y27" si="12">H27</f>
        <v>V2 2016</v>
      </c>
      <c r="Z27" s="16" t="str">
        <f t="shared" ref="Z27" si="13">I27</f>
        <v>V1 2017</v>
      </c>
      <c r="AA27" s="17" t="str">
        <f t="shared" ref="AA27" si="14">J27</f>
        <v>V2 2017</v>
      </c>
      <c r="AB27" s="16">
        <f t="shared" ref="AB27" si="15">K27</f>
        <v>2018</v>
      </c>
      <c r="AC27" s="17">
        <f t="shared" ref="AC27" si="16">L27</f>
        <v>2019</v>
      </c>
      <c r="AD27" s="16">
        <f t="shared" ref="AD27" si="17">M27</f>
        <v>2020</v>
      </c>
      <c r="AE27" s="17">
        <f t="shared" ref="AE27" si="18">O27</f>
        <v>2022</v>
      </c>
      <c r="AF27" s="18"/>
      <c r="AG27" s="140" t="s">
        <v>1</v>
      </c>
    </row>
    <row r="28" spans="2:33" ht="6.45" customHeight="1">
      <c r="B28" s="21"/>
      <c r="C28" s="21"/>
      <c r="D28" s="21"/>
      <c r="E28" s="21"/>
      <c r="F28" s="21"/>
      <c r="G28" s="21"/>
      <c r="H28" s="21"/>
      <c r="I28" s="21"/>
      <c r="J28" s="21"/>
      <c r="K28" s="21"/>
      <c r="L28" s="21"/>
      <c r="M28" s="21"/>
      <c r="N28" s="21"/>
      <c r="O28" s="21"/>
      <c r="P28" s="21"/>
      <c r="Q28" s="22"/>
      <c r="S28" s="53"/>
      <c r="T28" s="21"/>
      <c r="U28" s="21"/>
      <c r="V28" s="21"/>
      <c r="W28" s="21"/>
      <c r="X28" s="21"/>
      <c r="Y28" s="21"/>
      <c r="Z28" s="21"/>
      <c r="AA28" s="21"/>
      <c r="AB28" s="21"/>
      <c r="AC28" s="21"/>
      <c r="AD28" s="21"/>
      <c r="AE28" s="21"/>
      <c r="AF28" s="21"/>
      <c r="AG28" s="22"/>
    </row>
    <row r="29" spans="2:33">
      <c r="B29" s="53" t="s">
        <v>159</v>
      </c>
      <c r="C29" s="141">
        <f>C7</f>
        <v>0</v>
      </c>
      <c r="D29" s="141">
        <f t="shared" ref="D29:O29" si="19">C29+D7</f>
        <v>0</v>
      </c>
      <c r="E29" s="141">
        <f t="shared" si="19"/>
        <v>0</v>
      </c>
      <c r="F29" s="141">
        <f t="shared" si="19"/>
        <v>0</v>
      </c>
      <c r="G29" s="141">
        <f t="shared" si="19"/>
        <v>0</v>
      </c>
      <c r="H29" s="141">
        <f t="shared" si="19"/>
        <v>0</v>
      </c>
      <c r="I29" s="141">
        <f t="shared" si="19"/>
        <v>0</v>
      </c>
      <c r="J29" s="141">
        <f t="shared" si="19"/>
        <v>0</v>
      </c>
      <c r="K29" s="141">
        <f t="shared" si="19"/>
        <v>0</v>
      </c>
      <c r="L29" s="141">
        <f t="shared" si="19"/>
        <v>0</v>
      </c>
      <c r="M29" s="141">
        <f t="shared" si="19"/>
        <v>0</v>
      </c>
      <c r="N29" s="141">
        <f t="shared" si="19"/>
        <v>0</v>
      </c>
      <c r="O29" s="141">
        <f t="shared" si="19"/>
        <v>0</v>
      </c>
      <c r="P29" s="21"/>
      <c r="Q29" s="142"/>
      <c r="S29" s="53" t="s">
        <v>0</v>
      </c>
      <c r="T29" s="141" t="e">
        <f>C29*POWER((1+Kalkylparametrar!#REF!),0)</f>
        <v>#REF!</v>
      </c>
      <c r="U29" s="141" t="e">
        <f>D29*POWER((1+Kalkylparametrar!#REF!),1)</f>
        <v>#REF!</v>
      </c>
      <c r="V29" s="141" t="e">
        <f>E29*POWER((1+Kalkylparametrar!#REF!),2)</f>
        <v>#REF!</v>
      </c>
      <c r="W29" s="141" t="e">
        <f>F29*POWER((1+Kalkylparametrar!#REF!),3)</f>
        <v>#REF!</v>
      </c>
      <c r="X29" s="141" t="e">
        <f>G29*POWER((1+Kalkylparametrar!#REF!),4)</f>
        <v>#REF!</v>
      </c>
      <c r="Y29" s="141" t="e">
        <f>H29*POWER((1+Kalkylparametrar!#REF!),5)</f>
        <v>#REF!</v>
      </c>
      <c r="Z29" s="141" t="e">
        <f>I29*POWER((1+Kalkylparametrar!#REF!),6)</f>
        <v>#REF!</v>
      </c>
      <c r="AA29" s="141" t="e">
        <f>J29*POWER((1+Kalkylparametrar!#REF!),7)</f>
        <v>#REF!</v>
      </c>
      <c r="AB29" s="141" t="e">
        <f>K29*POWER((1+Kalkylparametrar!#REF!),8)</f>
        <v>#REF!</v>
      </c>
      <c r="AC29" s="141" t="e">
        <f>L29*POWER((1+Kalkylparametrar!#REF!),9)</f>
        <v>#REF!</v>
      </c>
      <c r="AD29" s="141" t="e">
        <f>M29*POWER((1+Kalkylparametrar!#REF!),10)</f>
        <v>#REF!</v>
      </c>
      <c r="AE29" s="141" t="e">
        <f>O29*POWER((1+Kalkylparametrar!#REF!),11)</f>
        <v>#REF!</v>
      </c>
      <c r="AF29" s="21"/>
      <c r="AG29" s="142" t="e">
        <f>SUM(T29:AE29)</f>
        <v>#REF!</v>
      </c>
    </row>
    <row r="30" spans="2:33">
      <c r="B30" s="53" t="s">
        <v>160</v>
      </c>
      <c r="C30" s="141">
        <f>C8</f>
        <v>0</v>
      </c>
      <c r="D30" s="141">
        <f t="shared" ref="D30:O30" si="20">C30+D8</f>
        <v>0</v>
      </c>
      <c r="E30" s="141">
        <f t="shared" si="20"/>
        <v>0</v>
      </c>
      <c r="F30" s="141">
        <f t="shared" si="20"/>
        <v>0</v>
      </c>
      <c r="G30" s="141">
        <f t="shared" si="20"/>
        <v>0</v>
      </c>
      <c r="H30" s="141">
        <f t="shared" si="20"/>
        <v>0</v>
      </c>
      <c r="I30" s="141">
        <f t="shared" si="20"/>
        <v>0</v>
      </c>
      <c r="J30" s="141">
        <f t="shared" si="20"/>
        <v>0</v>
      </c>
      <c r="K30" s="141">
        <f t="shared" si="20"/>
        <v>0</v>
      </c>
      <c r="L30" s="141">
        <f t="shared" si="20"/>
        <v>0</v>
      </c>
      <c r="M30" s="141">
        <f t="shared" si="20"/>
        <v>0</v>
      </c>
      <c r="N30" s="141">
        <f t="shared" si="20"/>
        <v>0</v>
      </c>
      <c r="O30" s="141">
        <f t="shared" si="20"/>
        <v>0</v>
      </c>
      <c r="P30" s="21"/>
      <c r="Q30" s="142"/>
      <c r="S30" s="53" t="s">
        <v>3</v>
      </c>
      <c r="T30" s="141" t="e">
        <f>C30*POWER((1+Kalkylparametrar!#REF!),0)</f>
        <v>#REF!</v>
      </c>
      <c r="U30" s="141" t="e">
        <f>D30*POWER((1+Kalkylparametrar!#REF!),1)</f>
        <v>#REF!</v>
      </c>
      <c r="V30" s="141" t="e">
        <f>E30*POWER((1+Kalkylparametrar!#REF!),2)</f>
        <v>#REF!</v>
      </c>
      <c r="W30" s="141" t="e">
        <f>F30*POWER((1+Kalkylparametrar!#REF!),3)</f>
        <v>#REF!</v>
      </c>
      <c r="X30" s="141" t="e">
        <f>G30*POWER((1+Kalkylparametrar!#REF!),4)</f>
        <v>#REF!</v>
      </c>
      <c r="Y30" s="141" t="e">
        <f>H30*POWER((1+Kalkylparametrar!#REF!),5)</f>
        <v>#REF!</v>
      </c>
      <c r="Z30" s="141" t="e">
        <f>I30*POWER((1+Kalkylparametrar!#REF!),6)</f>
        <v>#REF!</v>
      </c>
      <c r="AA30" s="141" t="e">
        <f>J30*POWER((1+Kalkylparametrar!#REF!),7)</f>
        <v>#REF!</v>
      </c>
      <c r="AB30" s="141" t="e">
        <f>K30*POWER((1+Kalkylparametrar!#REF!),8)</f>
        <v>#REF!</v>
      </c>
      <c r="AC30" s="141" t="e">
        <f>L30*POWER((1+Kalkylparametrar!#REF!),9)</f>
        <v>#REF!</v>
      </c>
      <c r="AD30" s="141" t="e">
        <f>M30*POWER((1+Kalkylparametrar!#REF!),10)</f>
        <v>#REF!</v>
      </c>
      <c r="AE30" s="141" t="e">
        <f>O30*POWER((1+Kalkylparametrar!#REF!),11)</f>
        <v>#REF!</v>
      </c>
      <c r="AF30" s="21"/>
      <c r="AG30" s="142" t="e">
        <f>SUM(T30:AE30)</f>
        <v>#REF!</v>
      </c>
    </row>
    <row r="31" spans="2:33" ht="5.7" customHeight="1">
      <c r="B31" s="53"/>
      <c r="C31" s="21"/>
      <c r="D31" s="21"/>
      <c r="E31" s="21"/>
      <c r="F31" s="21"/>
      <c r="G31" s="21"/>
      <c r="H31" s="21"/>
      <c r="I31" s="21"/>
      <c r="J31" s="21"/>
      <c r="K31" s="21"/>
      <c r="L31" s="21"/>
      <c r="M31" s="21"/>
      <c r="N31" s="21"/>
      <c r="O31" s="21"/>
      <c r="P31" s="21"/>
      <c r="Q31" s="143"/>
      <c r="S31" s="53"/>
      <c r="T31" s="21"/>
      <c r="U31" s="21"/>
      <c r="V31" s="21"/>
      <c r="W31" s="21"/>
      <c r="X31" s="21"/>
      <c r="Y31" s="21"/>
      <c r="Z31" s="21"/>
      <c r="AA31" s="21"/>
      <c r="AB31" s="21"/>
      <c r="AC31" s="21"/>
      <c r="AD31" s="21"/>
      <c r="AE31" s="21"/>
      <c r="AF31" s="21"/>
      <c r="AG31" s="143"/>
    </row>
    <row r="32" spans="2:33" ht="14.4" thickBot="1">
      <c r="B32" s="144" t="s">
        <v>114</v>
      </c>
      <c r="C32" s="145">
        <f t="shared" ref="C32:O32" si="21">SUM(C29:C30)</f>
        <v>0</v>
      </c>
      <c r="D32" s="145">
        <f t="shared" si="21"/>
        <v>0</v>
      </c>
      <c r="E32" s="145">
        <f t="shared" si="21"/>
        <v>0</v>
      </c>
      <c r="F32" s="145">
        <f t="shared" si="21"/>
        <v>0</v>
      </c>
      <c r="G32" s="145">
        <f t="shared" si="21"/>
        <v>0</v>
      </c>
      <c r="H32" s="145">
        <f t="shared" si="21"/>
        <v>0</v>
      </c>
      <c r="I32" s="145">
        <f t="shared" si="21"/>
        <v>0</v>
      </c>
      <c r="J32" s="145">
        <f t="shared" si="21"/>
        <v>0</v>
      </c>
      <c r="K32" s="145">
        <f t="shared" si="21"/>
        <v>0</v>
      </c>
      <c r="L32" s="145">
        <f t="shared" si="21"/>
        <v>0</v>
      </c>
      <c r="M32" s="145">
        <f t="shared" si="21"/>
        <v>0</v>
      </c>
      <c r="N32" s="145">
        <f t="shared" si="21"/>
        <v>0</v>
      </c>
      <c r="O32" s="145">
        <f t="shared" si="21"/>
        <v>0</v>
      </c>
      <c r="P32" s="29"/>
      <c r="Q32" s="146"/>
      <c r="S32" s="144" t="s">
        <v>7</v>
      </c>
      <c r="T32" s="145" t="e">
        <f t="shared" ref="T32:AE32" si="22">SUM(T29:T30)</f>
        <v>#REF!</v>
      </c>
      <c r="U32" s="145" t="e">
        <f t="shared" si="22"/>
        <v>#REF!</v>
      </c>
      <c r="V32" s="145" t="e">
        <f t="shared" si="22"/>
        <v>#REF!</v>
      </c>
      <c r="W32" s="145" t="e">
        <f t="shared" si="22"/>
        <v>#REF!</v>
      </c>
      <c r="X32" s="145" t="e">
        <f t="shared" si="22"/>
        <v>#REF!</v>
      </c>
      <c r="Y32" s="147" t="e">
        <f t="shared" si="22"/>
        <v>#REF!</v>
      </c>
      <c r="Z32" s="148" t="e">
        <f t="shared" si="22"/>
        <v>#REF!</v>
      </c>
      <c r="AA32" s="147" t="e">
        <f t="shared" si="22"/>
        <v>#REF!</v>
      </c>
      <c r="AB32" s="148" t="e">
        <f t="shared" si="22"/>
        <v>#REF!</v>
      </c>
      <c r="AC32" s="147" t="e">
        <f t="shared" si="22"/>
        <v>#REF!</v>
      </c>
      <c r="AD32" s="148" t="e">
        <f t="shared" si="22"/>
        <v>#REF!</v>
      </c>
      <c r="AE32" s="147" t="e">
        <f t="shared" si="22"/>
        <v>#REF!</v>
      </c>
      <c r="AF32" s="29"/>
      <c r="AG32" s="146" t="e">
        <f>SUM(AG29:AG30)</f>
        <v>#REF!</v>
      </c>
    </row>
    <row r="34" spans="2:33" ht="4.3499999999999996" customHeight="1">
      <c r="B34" s="31"/>
      <c r="C34" s="31"/>
      <c r="D34" s="31"/>
      <c r="E34" s="31"/>
      <c r="F34" s="31"/>
      <c r="G34" s="31"/>
      <c r="H34" s="31"/>
      <c r="I34" s="31"/>
      <c r="J34" s="31"/>
      <c r="K34" s="31"/>
      <c r="L34" s="31"/>
      <c r="M34" s="31"/>
      <c r="N34" s="31"/>
      <c r="O34" s="31"/>
      <c r="P34" s="31"/>
      <c r="Q34" s="31"/>
      <c r="S34" s="31"/>
      <c r="T34" s="31"/>
      <c r="U34" s="31"/>
      <c r="V34" s="31"/>
      <c r="W34" s="31"/>
      <c r="X34" s="31"/>
      <c r="Y34" s="31"/>
      <c r="Z34" s="31"/>
      <c r="AA34" s="31"/>
      <c r="AB34" s="31"/>
      <c r="AC34" s="31"/>
      <c r="AD34" s="31"/>
      <c r="AE34" s="31"/>
      <c r="AF34" s="31"/>
      <c r="AG34" s="31"/>
    </row>
    <row r="36" spans="2:33">
      <c r="B36" s="12" t="s">
        <v>163</v>
      </c>
    </row>
    <row r="37" spans="2:33" ht="6.9" customHeight="1" thickBot="1"/>
    <row r="38" spans="2:33" ht="13.8">
      <c r="B38" s="139" t="s">
        <v>158</v>
      </c>
      <c r="C38" s="33">
        <v>2014</v>
      </c>
      <c r="D38" s="33">
        <v>2015</v>
      </c>
      <c r="E38" s="33">
        <v>2016</v>
      </c>
      <c r="F38" s="33">
        <v>2017</v>
      </c>
      <c r="G38" s="33">
        <v>2018</v>
      </c>
      <c r="H38" s="33">
        <v>2019</v>
      </c>
      <c r="I38" s="33">
        <v>2020</v>
      </c>
      <c r="J38" s="33">
        <v>2021</v>
      </c>
      <c r="K38" s="33">
        <v>2022</v>
      </c>
      <c r="L38" s="33">
        <v>2023</v>
      </c>
      <c r="M38" s="33">
        <v>2024</v>
      </c>
      <c r="N38" s="33">
        <v>2025</v>
      </c>
      <c r="O38" s="33">
        <v>2026</v>
      </c>
      <c r="P38" s="18"/>
      <c r="Q38" s="140" t="s">
        <v>84</v>
      </c>
    </row>
    <row r="39" spans="2:33">
      <c r="B39" s="21"/>
      <c r="C39" s="21"/>
      <c r="D39" s="21"/>
      <c r="E39" s="21"/>
      <c r="F39" s="21"/>
      <c r="G39" s="21"/>
      <c r="H39" s="21"/>
      <c r="I39" s="21"/>
      <c r="J39" s="21"/>
      <c r="K39" s="21"/>
      <c r="L39" s="21"/>
      <c r="M39" s="21"/>
      <c r="N39" s="21"/>
      <c r="O39" s="21"/>
      <c r="P39" s="21"/>
      <c r="Q39" s="22"/>
    </row>
    <row r="40" spans="2:33">
      <c r="B40" s="53" t="s">
        <v>159</v>
      </c>
      <c r="C40" s="141">
        <f>C18</f>
        <v>0</v>
      </c>
      <c r="D40" s="141">
        <f t="shared" ref="D40:K41" si="23">C40+D18</f>
        <v>0</v>
      </c>
      <c r="E40" s="141">
        <f t="shared" si="23"/>
        <v>0</v>
      </c>
      <c r="F40" s="141">
        <f t="shared" si="23"/>
        <v>0</v>
      </c>
      <c r="G40" s="141">
        <f t="shared" si="23"/>
        <v>0</v>
      </c>
      <c r="H40" s="141">
        <f t="shared" si="23"/>
        <v>0</v>
      </c>
      <c r="I40" s="141">
        <f t="shared" si="23"/>
        <v>0</v>
      </c>
      <c r="J40" s="141">
        <f t="shared" si="23"/>
        <v>0</v>
      </c>
      <c r="K40" s="141">
        <f t="shared" si="23"/>
        <v>0</v>
      </c>
      <c r="L40" s="141"/>
      <c r="M40" s="141"/>
      <c r="N40" s="141"/>
      <c r="O40" s="141"/>
      <c r="P40" s="21"/>
      <c r="Q40" s="142"/>
    </row>
    <row r="41" spans="2:33">
      <c r="B41" s="53" t="s">
        <v>160</v>
      </c>
      <c r="C41" s="141">
        <f>C19</f>
        <v>0</v>
      </c>
      <c r="D41" s="141">
        <f t="shared" si="23"/>
        <v>0</v>
      </c>
      <c r="E41" s="141">
        <f t="shared" si="23"/>
        <v>0</v>
      </c>
      <c r="F41" s="141">
        <f t="shared" si="23"/>
        <v>0</v>
      </c>
      <c r="G41" s="141">
        <f t="shared" si="23"/>
        <v>0</v>
      </c>
      <c r="H41" s="141">
        <f t="shared" si="23"/>
        <v>0</v>
      </c>
      <c r="I41" s="141">
        <f t="shared" si="23"/>
        <v>0</v>
      </c>
      <c r="J41" s="141">
        <f t="shared" si="23"/>
        <v>0</v>
      </c>
      <c r="K41" s="141">
        <f t="shared" si="23"/>
        <v>0</v>
      </c>
      <c r="L41" s="141"/>
      <c r="M41" s="141"/>
      <c r="N41" s="141"/>
      <c r="O41" s="141"/>
      <c r="P41" s="21"/>
      <c r="Q41" s="142"/>
    </row>
    <row r="42" spans="2:33">
      <c r="B42" s="53"/>
      <c r="C42" s="21"/>
      <c r="D42" s="21"/>
      <c r="E42" s="21"/>
      <c r="F42" s="21"/>
      <c r="G42" s="21"/>
      <c r="H42" s="21"/>
      <c r="I42" s="21"/>
      <c r="J42" s="21"/>
      <c r="K42" s="21"/>
      <c r="L42" s="21"/>
      <c r="M42" s="21"/>
      <c r="N42" s="21"/>
      <c r="O42" s="21"/>
      <c r="P42" s="21"/>
      <c r="Q42" s="143"/>
    </row>
    <row r="43" spans="2:33" ht="14.4" thickBot="1">
      <c r="B43" s="144" t="s">
        <v>114</v>
      </c>
      <c r="C43" s="145">
        <f t="shared" ref="C43:O43" si="24">SUM(C40:C41)</f>
        <v>0</v>
      </c>
      <c r="D43" s="145">
        <f t="shared" si="24"/>
        <v>0</v>
      </c>
      <c r="E43" s="145">
        <f t="shared" si="24"/>
        <v>0</v>
      </c>
      <c r="F43" s="145">
        <f t="shared" si="24"/>
        <v>0</v>
      </c>
      <c r="G43" s="145">
        <f t="shared" si="24"/>
        <v>0</v>
      </c>
      <c r="H43" s="145">
        <f t="shared" si="24"/>
        <v>0</v>
      </c>
      <c r="I43" s="145">
        <f t="shared" si="24"/>
        <v>0</v>
      </c>
      <c r="J43" s="145">
        <f t="shared" si="24"/>
        <v>0</v>
      </c>
      <c r="K43" s="145">
        <f t="shared" si="24"/>
        <v>0</v>
      </c>
      <c r="L43" s="145">
        <f t="shared" si="24"/>
        <v>0</v>
      </c>
      <c r="M43" s="145">
        <f t="shared" si="24"/>
        <v>0</v>
      </c>
      <c r="N43" s="145">
        <f t="shared" si="24"/>
        <v>0</v>
      </c>
      <c r="O43" s="145">
        <f t="shared" si="24"/>
        <v>0</v>
      </c>
      <c r="P43" s="29"/>
      <c r="Q43" s="146"/>
    </row>
    <row r="45" spans="2:33" ht="4.3499999999999996" customHeight="1">
      <c r="B45" s="31"/>
      <c r="C45" s="31"/>
      <c r="D45" s="31"/>
      <c r="E45" s="31"/>
      <c r="F45" s="31"/>
      <c r="G45" s="31"/>
      <c r="H45" s="31"/>
      <c r="I45" s="31"/>
      <c r="J45" s="31"/>
      <c r="K45" s="31"/>
      <c r="L45" s="31"/>
      <c r="M45" s="31"/>
      <c r="N45" s="31"/>
      <c r="O45" s="31"/>
      <c r="P45" s="31"/>
      <c r="Q45" s="31"/>
    </row>
  </sheetData>
  <hyperlinks>
    <hyperlink ref="A1" location="Etusivu!A1" display="←"/>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AA3"/>
  <sheetViews>
    <sheetView workbookViewId="0">
      <selection activeCell="X48" sqref="X48"/>
    </sheetView>
  </sheetViews>
  <sheetFormatPr defaultColWidth="8.88671875" defaultRowHeight="13.8"/>
  <cols>
    <col min="1" max="1" width="2.6640625" style="49" customWidth="1"/>
    <col min="2" max="10" width="8.88671875" style="49"/>
    <col min="11" max="11" width="5.33203125" style="49" customWidth="1"/>
    <col min="12" max="16384" width="8.88671875" style="49"/>
  </cols>
  <sheetData>
    <row r="1" spans="1:27" ht="20.7" customHeight="1">
      <c r="A1" s="187" t="s">
        <v>55</v>
      </c>
      <c r="B1" s="40" t="s">
        <v>164</v>
      </c>
      <c r="F1" s="40" t="str">
        <f>Kalkylparametrar!D5</f>
        <v>&lt;KAPA-projekt X&gt;</v>
      </c>
    </row>
    <row r="2" spans="1:27" ht="6.9" customHeight="1"/>
    <row r="3" spans="1:27">
      <c r="AA3" s="115" t="s">
        <v>28</v>
      </c>
    </row>
  </sheetData>
  <hyperlinks>
    <hyperlink ref="A1" location="Etusivu!A1" display="←"/>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sheetPr>
    <outlinePr summaryBelow="0" summaryRight="0"/>
  </sheetPr>
  <dimension ref="A1:AK12"/>
  <sheetViews>
    <sheetView zoomScaleNormal="100" workbookViewId="0">
      <selection activeCell="U18" sqref="U18"/>
    </sheetView>
  </sheetViews>
  <sheetFormatPr defaultColWidth="8.88671875" defaultRowHeight="13.2" outlineLevelCol="1"/>
  <cols>
    <col min="1" max="1" width="2.6640625" style="102" customWidth="1"/>
    <col min="2" max="2" width="44.33203125" style="102" customWidth="1"/>
    <col min="3" max="15" width="12.6640625" style="102" hidden="1" customWidth="1"/>
    <col min="16" max="16" width="2.33203125" style="102" hidden="1" customWidth="1"/>
    <col min="17" max="21" width="35.6640625" style="102" customWidth="1"/>
    <col min="22" max="22" width="10.33203125" style="102" bestFit="1" customWidth="1"/>
    <col min="23" max="23" width="19.6640625" style="102" hidden="1" customWidth="1"/>
    <col min="24" max="28" width="8.88671875" style="102" hidden="1" customWidth="1"/>
    <col min="29" max="35" width="8.88671875" style="102" hidden="1" customWidth="1" outlineLevel="1"/>
    <col min="36" max="36" width="2.33203125" style="102" hidden="1" customWidth="1"/>
    <col min="37" max="37" width="10.6640625" style="102" hidden="1" customWidth="1"/>
    <col min="38" max="39" width="8.88671875" style="102" customWidth="1"/>
    <col min="40" max="16384" width="8.88671875" style="102"/>
  </cols>
  <sheetData>
    <row r="1" spans="1:37" ht="15.6">
      <c r="A1" s="185" t="s">
        <v>55</v>
      </c>
      <c r="B1" s="13" t="s">
        <v>165</v>
      </c>
      <c r="R1" s="39" t="str">
        <f>Kalkylparametrar!D5</f>
        <v>&lt;KAPA-projekt X&gt;</v>
      </c>
      <c r="U1" s="39"/>
      <c r="W1" s="13" t="s">
        <v>9</v>
      </c>
    </row>
    <row r="2" spans="1:37" ht="3.75" customHeight="1"/>
    <row r="3" spans="1:37">
      <c r="B3" s="12"/>
      <c r="W3" s="12" t="s">
        <v>8</v>
      </c>
    </row>
    <row r="4" spans="1:37" ht="5.0999999999999996" customHeight="1" thickBot="1"/>
    <row r="5" spans="1:37" ht="13.8">
      <c r="B5" s="139" t="s">
        <v>138</v>
      </c>
      <c r="C5" s="33" t="s">
        <v>17</v>
      </c>
      <c r="D5" s="33" t="s">
        <v>18</v>
      </c>
      <c r="E5" s="33" t="s">
        <v>19</v>
      </c>
      <c r="F5" s="33" t="s">
        <v>20</v>
      </c>
      <c r="G5" s="33" t="s">
        <v>21</v>
      </c>
      <c r="H5" s="33" t="s">
        <v>22</v>
      </c>
      <c r="I5" s="33" t="s">
        <v>23</v>
      </c>
      <c r="J5" s="33" t="s">
        <v>24</v>
      </c>
      <c r="K5" s="33">
        <v>2018</v>
      </c>
      <c r="L5" s="33">
        <v>2019</v>
      </c>
      <c r="M5" s="33">
        <v>2020</v>
      </c>
      <c r="N5" s="33">
        <v>2021</v>
      </c>
      <c r="O5" s="33">
        <v>2022</v>
      </c>
      <c r="P5" s="18"/>
      <c r="Q5" s="163" t="s">
        <v>166</v>
      </c>
      <c r="R5" s="163" t="s">
        <v>167</v>
      </c>
      <c r="S5" s="163" t="s">
        <v>168</v>
      </c>
      <c r="T5" s="163" t="s">
        <v>169</v>
      </c>
      <c r="U5" s="164" t="s">
        <v>170</v>
      </c>
      <c r="W5" s="139" t="s">
        <v>2</v>
      </c>
      <c r="X5" s="33" t="str">
        <f t="shared" ref="X5:AH5" si="0">C5</f>
        <v>V1 2014</v>
      </c>
      <c r="Y5" s="33" t="str">
        <f t="shared" si="0"/>
        <v>V2 2014</v>
      </c>
      <c r="Z5" s="33" t="str">
        <f t="shared" si="0"/>
        <v>V1 2015</v>
      </c>
      <c r="AA5" s="33" t="str">
        <f t="shared" si="0"/>
        <v>V2 2015</v>
      </c>
      <c r="AB5" s="33" t="str">
        <f t="shared" si="0"/>
        <v>V1 2016</v>
      </c>
      <c r="AC5" s="17" t="str">
        <f t="shared" si="0"/>
        <v>V2 2016</v>
      </c>
      <c r="AD5" s="16" t="str">
        <f t="shared" si="0"/>
        <v>V1 2017</v>
      </c>
      <c r="AE5" s="17" t="str">
        <f t="shared" si="0"/>
        <v>V2 2017</v>
      </c>
      <c r="AF5" s="16">
        <f t="shared" si="0"/>
        <v>2018</v>
      </c>
      <c r="AG5" s="17">
        <f t="shared" si="0"/>
        <v>2019</v>
      </c>
      <c r="AH5" s="16">
        <f t="shared" si="0"/>
        <v>2020</v>
      </c>
      <c r="AI5" s="17">
        <f>O5</f>
        <v>2022</v>
      </c>
      <c r="AJ5" s="18"/>
      <c r="AK5" s="140" t="s">
        <v>1</v>
      </c>
    </row>
    <row r="6" spans="1:37" ht="6.45" customHeight="1">
      <c r="B6" s="21"/>
      <c r="C6" s="21"/>
      <c r="D6" s="21"/>
      <c r="E6" s="21"/>
      <c r="F6" s="21"/>
      <c r="G6" s="21"/>
      <c r="H6" s="21"/>
      <c r="I6" s="21"/>
      <c r="J6" s="21"/>
      <c r="K6" s="21"/>
      <c r="L6" s="21"/>
      <c r="M6" s="21"/>
      <c r="N6" s="21"/>
      <c r="O6" s="21"/>
      <c r="P6" s="21"/>
      <c r="Q6" s="21"/>
      <c r="R6" s="21"/>
      <c r="S6" s="21"/>
      <c r="T6" s="21"/>
      <c r="U6" s="22"/>
      <c r="W6" s="53"/>
      <c r="X6" s="21"/>
      <c r="Y6" s="21"/>
      <c r="Z6" s="21"/>
      <c r="AA6" s="21"/>
      <c r="AB6" s="21"/>
      <c r="AC6" s="21"/>
      <c r="AD6" s="21"/>
      <c r="AE6" s="21"/>
      <c r="AF6" s="21"/>
      <c r="AG6" s="21"/>
      <c r="AH6" s="21"/>
      <c r="AI6" s="21"/>
      <c r="AJ6" s="21"/>
      <c r="AK6" s="22"/>
    </row>
    <row r="7" spans="1:37">
      <c r="B7" s="53" t="s">
        <v>69</v>
      </c>
      <c r="C7" s="141">
        <f>SUM(Kostnadskalkyl!G7:J7)</f>
        <v>0</v>
      </c>
      <c r="D7" s="141">
        <f>SUM(Kostnadskalkyl!K7:N7)</f>
        <v>0</v>
      </c>
      <c r="E7" s="141">
        <f>SUM(Kostnadskalkyl!O7:R7)</f>
        <v>0</v>
      </c>
      <c r="F7" s="141">
        <f>SUM(Kostnadskalkyl!S7:V7)</f>
        <v>0</v>
      </c>
      <c r="G7" s="141">
        <f>SUM(Kostnadskalkyl!W7:Z7)</f>
        <v>0</v>
      </c>
      <c r="H7" s="141">
        <f>SUM(Kostnadskalkyl!AA7:AD7)</f>
        <v>0</v>
      </c>
      <c r="I7" s="141">
        <f>SUM(Kostnadskalkyl!AE7:AH7)</f>
        <v>0</v>
      </c>
      <c r="J7" s="141">
        <f>SUM(Kostnadskalkyl!AI7:AL7)</f>
        <v>0</v>
      </c>
      <c r="K7" s="141">
        <f>SUM(Kostnadskalkyl!AM7:AP7)</f>
        <v>0</v>
      </c>
      <c r="L7" s="141">
        <f>SUM(Kostnadskalkyl!AQ7:AT7)</f>
        <v>0</v>
      </c>
      <c r="M7" s="141">
        <f>SUM(Kostnadskalkyl!AU7:AX7)</f>
        <v>0</v>
      </c>
      <c r="N7" s="141">
        <f>SUM(Kostnadskalkyl!AY7:BB7)</f>
        <v>0</v>
      </c>
      <c r="O7" s="141">
        <f>SUM(Kostnadskalkyl!BC7:BF7)</f>
        <v>0</v>
      </c>
      <c r="P7" s="21"/>
      <c r="Q7" s="158">
        <f>SUM(C7:J7)</f>
        <v>0</v>
      </c>
      <c r="R7" s="161">
        <f>SUM(C7:O7)</f>
        <v>0</v>
      </c>
      <c r="S7" s="161">
        <f>IF(Kalkylparametrar!D13*'KAPA-finansiering'!Q7&gt;1000000,1000000,Kalkylparametrar!D13*'KAPA-finansiering'!Q7)</f>
        <v>0</v>
      </c>
      <c r="T7" s="161">
        <f>Q7-S7</f>
        <v>0</v>
      </c>
      <c r="U7" s="157">
        <f>R7</f>
        <v>0</v>
      </c>
      <c r="W7" s="53" t="s">
        <v>0</v>
      </c>
      <c r="X7" s="141" t="e">
        <f>C7*POWER((1+Kalkylparametrar!#REF!),0)</f>
        <v>#REF!</v>
      </c>
      <c r="Y7" s="141" t="e">
        <f>D7*POWER((1+Kalkylparametrar!#REF!),1)</f>
        <v>#REF!</v>
      </c>
      <c r="Z7" s="141" t="e">
        <f>E7*POWER((1+Kalkylparametrar!#REF!),2)</f>
        <v>#REF!</v>
      </c>
      <c r="AA7" s="141" t="e">
        <f>F7*POWER((1+Kalkylparametrar!#REF!),3)</f>
        <v>#REF!</v>
      </c>
      <c r="AB7" s="141" t="e">
        <f>G7*POWER((1+Kalkylparametrar!#REF!),4)</f>
        <v>#REF!</v>
      </c>
      <c r="AC7" s="141" t="e">
        <f>H7*POWER((1+Kalkylparametrar!#REF!),5)</f>
        <v>#REF!</v>
      </c>
      <c r="AD7" s="141" t="e">
        <f>I7*POWER((1+Kalkylparametrar!#REF!),6)</f>
        <v>#REF!</v>
      </c>
      <c r="AE7" s="141" t="e">
        <f>J7*POWER((1+Kalkylparametrar!#REF!),7)</f>
        <v>#REF!</v>
      </c>
      <c r="AF7" s="141" t="e">
        <f>K7*POWER((1+Kalkylparametrar!#REF!),8)</f>
        <v>#REF!</v>
      </c>
      <c r="AG7" s="141" t="e">
        <f>L7*POWER((1+Kalkylparametrar!#REF!),9)</f>
        <v>#REF!</v>
      </c>
      <c r="AH7" s="141" t="e">
        <f>M7*POWER((1+Kalkylparametrar!#REF!),10)</f>
        <v>#REF!</v>
      </c>
      <c r="AI7" s="141" t="e">
        <f>O7*POWER((1+Kalkylparametrar!#REF!),11)</f>
        <v>#REF!</v>
      </c>
      <c r="AJ7" s="21"/>
      <c r="AK7" s="142" t="e">
        <f>SUM(X7:AI7)</f>
        <v>#REF!</v>
      </c>
    </row>
    <row r="8" spans="1:37">
      <c r="B8" s="53" t="s">
        <v>71</v>
      </c>
      <c r="C8" s="141">
        <f>SUM(Kostnadskalkyl!G18:J18)</f>
        <v>0</v>
      </c>
      <c r="D8" s="141">
        <f>SUM(Kostnadskalkyl!K18:N18)</f>
        <v>0</v>
      </c>
      <c r="E8" s="141">
        <f>SUM(Kostnadskalkyl!O18:R18)</f>
        <v>0</v>
      </c>
      <c r="F8" s="141">
        <f>SUM(Kostnadskalkyl!S18:V18)</f>
        <v>0</v>
      </c>
      <c r="G8" s="141">
        <f>SUM(Kostnadskalkyl!W18:Z18)</f>
        <v>0</v>
      </c>
      <c r="H8" s="141">
        <f>SUM(Kostnadskalkyl!AA18:AD18)</f>
        <v>0</v>
      </c>
      <c r="I8" s="141">
        <f>SUM(Kostnadskalkyl!AE18:AH18)</f>
        <v>0</v>
      </c>
      <c r="J8" s="141">
        <f>SUM(Kostnadskalkyl!AI18:AL18)</f>
        <v>0</v>
      </c>
      <c r="K8" s="141">
        <f>SUM(Kostnadskalkyl!AM18:AP18)</f>
        <v>0</v>
      </c>
      <c r="L8" s="141">
        <f>SUM(Kostnadskalkyl!AQ18:AT18)</f>
        <v>0</v>
      </c>
      <c r="M8" s="141">
        <f>SUM(Kostnadskalkyl!AU18:AX18)</f>
        <v>0</v>
      </c>
      <c r="N8" s="141">
        <f>SUM(Kostnadskalkyl!AY18:BB18)</f>
        <v>0</v>
      </c>
      <c r="O8" s="141">
        <f>SUM(Kostnadskalkyl!BC18:BF18)</f>
        <v>0</v>
      </c>
      <c r="P8" s="21"/>
      <c r="Q8" s="158">
        <f t="shared" ref="Q8:Q10" si="1">SUM(C8:J8)</f>
        <v>0</v>
      </c>
      <c r="R8" s="161">
        <f t="shared" ref="R8:R10" si="2">SUM(C8:O8)</f>
        <v>0</v>
      </c>
      <c r="S8" s="161">
        <v>0</v>
      </c>
      <c r="T8" s="161">
        <f t="shared" ref="T8:T10" si="3">Q8-S8</f>
        <v>0</v>
      </c>
      <c r="U8" s="157">
        <f>R8</f>
        <v>0</v>
      </c>
      <c r="W8" s="53" t="s">
        <v>3</v>
      </c>
      <c r="X8" s="141" t="e">
        <f>C8*POWER((1+Kalkylparametrar!#REF!),0)</f>
        <v>#REF!</v>
      </c>
      <c r="Y8" s="141" t="e">
        <f>D8*POWER((1+Kalkylparametrar!#REF!),1)</f>
        <v>#REF!</v>
      </c>
      <c r="Z8" s="141" t="e">
        <f>E8*POWER((1+Kalkylparametrar!#REF!),2)</f>
        <v>#REF!</v>
      </c>
      <c r="AA8" s="141" t="e">
        <f>F8*POWER((1+Kalkylparametrar!#REF!),3)</f>
        <v>#REF!</v>
      </c>
      <c r="AB8" s="141" t="e">
        <f>G8*POWER((1+Kalkylparametrar!#REF!),4)</f>
        <v>#REF!</v>
      </c>
      <c r="AC8" s="141" t="e">
        <f>H8*POWER((1+Kalkylparametrar!#REF!),5)</f>
        <v>#REF!</v>
      </c>
      <c r="AD8" s="141" t="e">
        <f>I8*POWER((1+Kalkylparametrar!#REF!),6)</f>
        <v>#REF!</v>
      </c>
      <c r="AE8" s="141" t="e">
        <f>J8*POWER((1+Kalkylparametrar!#REF!),7)</f>
        <v>#REF!</v>
      </c>
      <c r="AF8" s="141" t="e">
        <f>K8*POWER((1+Kalkylparametrar!#REF!),8)</f>
        <v>#REF!</v>
      </c>
      <c r="AG8" s="141" t="e">
        <f>L8*POWER((1+Kalkylparametrar!#REF!),9)</f>
        <v>#REF!</v>
      </c>
      <c r="AH8" s="141" t="e">
        <f>M8*POWER((1+Kalkylparametrar!#REF!),10)</f>
        <v>#REF!</v>
      </c>
      <c r="AI8" s="141" t="e">
        <f>O8*POWER((1+Kalkylparametrar!#REF!),11)</f>
        <v>#REF!</v>
      </c>
      <c r="AJ8" s="21"/>
      <c r="AK8" s="142" t="e">
        <f>SUM(X8:AI8)</f>
        <v>#REF!</v>
      </c>
    </row>
    <row r="9" spans="1:37">
      <c r="B9" s="53" t="s">
        <v>113</v>
      </c>
      <c r="C9" s="141">
        <f>SUM(Kostnadskalkyl!G29:J29)</f>
        <v>0</v>
      </c>
      <c r="D9" s="141">
        <f>SUM(Kostnadskalkyl!K29:N29)</f>
        <v>0</v>
      </c>
      <c r="E9" s="141">
        <f>SUM(Kostnadskalkyl!O29:R29)</f>
        <v>0</v>
      </c>
      <c r="F9" s="141">
        <f>SUM(Kostnadskalkyl!S29:V29)</f>
        <v>0</v>
      </c>
      <c r="G9" s="141">
        <f>SUM(Kostnadskalkyl!W29:Z29)</f>
        <v>0</v>
      </c>
      <c r="H9" s="141">
        <f>SUM(Kostnadskalkyl!AA29:AD29)</f>
        <v>0</v>
      </c>
      <c r="I9" s="141">
        <f>SUM(Kostnadskalkyl!AE29:AH29)</f>
        <v>0</v>
      </c>
      <c r="J9" s="141">
        <f>SUM(Kostnadskalkyl!AI29:AL29)</f>
        <v>0</v>
      </c>
      <c r="K9" s="141">
        <f>SUM(Kostnadskalkyl!AM29:AP29)</f>
        <v>0</v>
      </c>
      <c r="L9" s="141">
        <f>SUM(Kostnadskalkyl!AQ29:AT29)</f>
        <v>0</v>
      </c>
      <c r="M9" s="141">
        <f>SUM(Kostnadskalkyl!AU29:AX29)</f>
        <v>0</v>
      </c>
      <c r="N9" s="141">
        <f>SUM(Kostnadskalkyl!AY29:BB29)</f>
        <v>0</v>
      </c>
      <c r="O9" s="141">
        <f>SUM(Kostnadskalkyl!BC29:BF29)</f>
        <v>0</v>
      </c>
      <c r="P9" s="21"/>
      <c r="Q9" s="158">
        <f t="shared" si="1"/>
        <v>0</v>
      </c>
      <c r="R9" s="161">
        <f t="shared" si="2"/>
        <v>0</v>
      </c>
      <c r="S9" s="162">
        <v>0</v>
      </c>
      <c r="T9" s="162">
        <f t="shared" si="3"/>
        <v>0</v>
      </c>
      <c r="U9" s="160">
        <f>R9</f>
        <v>0</v>
      </c>
      <c r="W9" s="53" t="s">
        <v>4</v>
      </c>
      <c r="X9" s="141" t="e">
        <f>C9*POWER((1+Kalkylparametrar!#REF!),0)</f>
        <v>#REF!</v>
      </c>
      <c r="Y9" s="141" t="e">
        <f>D9*POWER((1+Kalkylparametrar!#REF!),1)</f>
        <v>#REF!</v>
      </c>
      <c r="Z9" s="141" t="e">
        <f>E9*POWER((1+Kalkylparametrar!#REF!),2)</f>
        <v>#REF!</v>
      </c>
      <c r="AA9" s="141" t="e">
        <f>F9*POWER((1+Kalkylparametrar!#REF!),3)</f>
        <v>#REF!</v>
      </c>
      <c r="AB9" s="141" t="e">
        <f>G9*POWER((1+Kalkylparametrar!#REF!),4)</f>
        <v>#REF!</v>
      </c>
      <c r="AC9" s="141" t="e">
        <f>H9*POWER((1+Kalkylparametrar!#REF!),5)</f>
        <v>#REF!</v>
      </c>
      <c r="AD9" s="141" t="e">
        <f>I9*POWER((1+Kalkylparametrar!#REF!),6)</f>
        <v>#REF!</v>
      </c>
      <c r="AE9" s="141" t="e">
        <f>J9*POWER((1+Kalkylparametrar!#REF!),7)</f>
        <v>#REF!</v>
      </c>
      <c r="AF9" s="141" t="e">
        <f>K9*POWER((1+Kalkylparametrar!#REF!),8)</f>
        <v>#REF!</v>
      </c>
      <c r="AG9" s="141" t="e">
        <f>L9*POWER((1+Kalkylparametrar!#REF!),9)</f>
        <v>#REF!</v>
      </c>
      <c r="AH9" s="141" t="e">
        <f>M9*POWER((1+Kalkylparametrar!#REF!),10)</f>
        <v>#REF!</v>
      </c>
      <c r="AI9" s="141" t="e">
        <f>O9*POWER((1+Kalkylparametrar!#REF!),11)</f>
        <v>#REF!</v>
      </c>
      <c r="AJ9" s="21"/>
      <c r="AK9" s="142" t="e">
        <f>SUM(X9:AI9)</f>
        <v>#REF!</v>
      </c>
    </row>
    <row r="10" spans="1:37">
      <c r="B10" s="53" t="s">
        <v>74</v>
      </c>
      <c r="C10" s="141">
        <f>SUM(Kostnadskalkyl!G40:J40)</f>
        <v>0</v>
      </c>
      <c r="D10" s="141">
        <f>SUM(Kostnadskalkyl!K40:N40)</f>
        <v>0</v>
      </c>
      <c r="E10" s="141">
        <f>SUM(Kostnadskalkyl!O40:R40)</f>
        <v>0</v>
      </c>
      <c r="F10" s="141">
        <f>SUM(Kostnadskalkyl!S40:V40)</f>
        <v>0</v>
      </c>
      <c r="G10" s="141">
        <f>SUM(Kostnadskalkyl!W40:Z40)</f>
        <v>0</v>
      </c>
      <c r="H10" s="141">
        <f>SUM(Kostnadskalkyl!AA40:AD40)</f>
        <v>0</v>
      </c>
      <c r="I10" s="141">
        <f>SUM(Kostnadskalkyl!AE40:AH40)</f>
        <v>0</v>
      </c>
      <c r="J10" s="141">
        <f>SUM(Kostnadskalkyl!AI40:AL40)</f>
        <v>0</v>
      </c>
      <c r="K10" s="141">
        <f>SUM(Kostnadskalkyl!AM40:AP40)</f>
        <v>0</v>
      </c>
      <c r="L10" s="141">
        <f>SUM(Kostnadskalkyl!AQ40:AT40)</f>
        <v>0</v>
      </c>
      <c r="M10" s="141">
        <f>SUM(Kostnadskalkyl!AU40:AX40)</f>
        <v>0</v>
      </c>
      <c r="N10" s="141">
        <f>SUM(Kostnadskalkyl!AY40:BB40)</f>
        <v>0</v>
      </c>
      <c r="O10" s="141">
        <f>SUM(Kostnadskalkyl!BC40:BF40)</f>
        <v>0</v>
      </c>
      <c r="P10" s="21"/>
      <c r="Q10" s="158">
        <f t="shared" si="1"/>
        <v>0</v>
      </c>
      <c r="R10" s="161">
        <f t="shared" si="2"/>
        <v>0</v>
      </c>
      <c r="S10" s="162">
        <v>0</v>
      </c>
      <c r="T10" s="162">
        <f t="shared" si="3"/>
        <v>0</v>
      </c>
      <c r="U10" s="160">
        <f>R10</f>
        <v>0</v>
      </c>
      <c r="W10" s="53" t="s">
        <v>5</v>
      </c>
      <c r="X10" s="141" t="e">
        <f>C10*POWER((1+Kalkylparametrar!#REF!),0)</f>
        <v>#REF!</v>
      </c>
      <c r="Y10" s="141" t="e">
        <f>D10*POWER((1+Kalkylparametrar!#REF!),1)</f>
        <v>#REF!</v>
      </c>
      <c r="Z10" s="141" t="e">
        <f>E10*POWER((1+Kalkylparametrar!#REF!),2)</f>
        <v>#REF!</v>
      </c>
      <c r="AA10" s="141" t="e">
        <f>F10*POWER((1+Kalkylparametrar!#REF!),3)</f>
        <v>#REF!</v>
      </c>
      <c r="AB10" s="141" t="e">
        <f>G10*POWER((1+Kalkylparametrar!#REF!),4)</f>
        <v>#REF!</v>
      </c>
      <c r="AC10" s="141" t="e">
        <f>H10*POWER((1+Kalkylparametrar!#REF!),5)</f>
        <v>#REF!</v>
      </c>
      <c r="AD10" s="141" t="e">
        <f>I10*POWER((1+Kalkylparametrar!#REF!),6)</f>
        <v>#REF!</v>
      </c>
      <c r="AE10" s="141" t="e">
        <f>J10*POWER((1+Kalkylparametrar!#REF!),7)</f>
        <v>#REF!</v>
      </c>
      <c r="AF10" s="141" t="e">
        <f>K10*POWER((1+Kalkylparametrar!#REF!),8)</f>
        <v>#REF!</v>
      </c>
      <c r="AG10" s="141" t="e">
        <f>L10*POWER((1+Kalkylparametrar!#REF!),9)</f>
        <v>#REF!</v>
      </c>
      <c r="AH10" s="141" t="e">
        <f>M10*POWER((1+Kalkylparametrar!#REF!),10)</f>
        <v>#REF!</v>
      </c>
      <c r="AI10" s="141" t="e">
        <f>O10*POWER((1+Kalkylparametrar!#REF!),11)</f>
        <v>#REF!</v>
      </c>
      <c r="AJ10" s="21"/>
      <c r="AK10" s="142" t="e">
        <f>SUM(X10:AI10)</f>
        <v>#REF!</v>
      </c>
    </row>
    <row r="11" spans="1:37" ht="5.7" customHeight="1">
      <c r="B11" s="53"/>
      <c r="C11" s="21"/>
      <c r="D11" s="21"/>
      <c r="E11" s="21"/>
      <c r="F11" s="21"/>
      <c r="G11" s="21"/>
      <c r="H11" s="21"/>
      <c r="I11" s="21"/>
      <c r="J11" s="21"/>
      <c r="K11" s="21"/>
      <c r="L11" s="21"/>
      <c r="M11" s="21"/>
      <c r="N11" s="21"/>
      <c r="O11" s="21"/>
      <c r="P11" s="21"/>
      <c r="Q11" s="156"/>
      <c r="R11" s="156"/>
      <c r="S11" s="156"/>
      <c r="T11" s="156"/>
      <c r="U11" s="143"/>
      <c r="W11" s="53"/>
      <c r="X11" s="21"/>
      <c r="Y11" s="21"/>
      <c r="Z11" s="21"/>
      <c r="AA11" s="21"/>
      <c r="AB11" s="21"/>
      <c r="AC11" s="21"/>
      <c r="AD11" s="21"/>
      <c r="AE11" s="21"/>
      <c r="AF11" s="21"/>
      <c r="AG11" s="21"/>
      <c r="AH11" s="21"/>
      <c r="AI11" s="21"/>
      <c r="AJ11" s="21"/>
      <c r="AK11" s="143"/>
    </row>
    <row r="12" spans="1:37" ht="14.4" thickBot="1">
      <c r="B12" s="144" t="s">
        <v>114</v>
      </c>
      <c r="C12" s="145">
        <f>SUM(C7:C10)</f>
        <v>0</v>
      </c>
      <c r="D12" s="145">
        <f t="shared" ref="D12:O12" si="4">SUM(D7:D10)</f>
        <v>0</v>
      </c>
      <c r="E12" s="145">
        <f t="shared" si="4"/>
        <v>0</v>
      </c>
      <c r="F12" s="145">
        <f t="shared" si="4"/>
        <v>0</v>
      </c>
      <c r="G12" s="145">
        <f t="shared" si="4"/>
        <v>0</v>
      </c>
      <c r="H12" s="145">
        <f t="shared" si="4"/>
        <v>0</v>
      </c>
      <c r="I12" s="145">
        <f t="shared" si="4"/>
        <v>0</v>
      </c>
      <c r="J12" s="145">
        <f t="shared" si="4"/>
        <v>0</v>
      </c>
      <c r="K12" s="145">
        <f t="shared" si="4"/>
        <v>0</v>
      </c>
      <c r="L12" s="145">
        <f t="shared" si="4"/>
        <v>0</v>
      </c>
      <c r="M12" s="145">
        <f t="shared" si="4"/>
        <v>0</v>
      </c>
      <c r="N12" s="145">
        <f t="shared" si="4"/>
        <v>0</v>
      </c>
      <c r="O12" s="145">
        <f t="shared" si="4"/>
        <v>0</v>
      </c>
      <c r="P12" s="29"/>
      <c r="Q12" s="159">
        <f>SUM(Q7:Q11)</f>
        <v>0</v>
      </c>
      <c r="R12" s="159">
        <f>SUM(R7:R11)</f>
        <v>0</v>
      </c>
      <c r="S12" s="159">
        <f>SUM(S7:S11)</f>
        <v>0</v>
      </c>
      <c r="T12" s="159">
        <f>SUM(T7:T11)</f>
        <v>0</v>
      </c>
      <c r="U12" s="146">
        <f>SUM(U7:U11)</f>
        <v>0</v>
      </c>
      <c r="W12" s="144" t="s">
        <v>7</v>
      </c>
      <c r="X12" s="145" t="e">
        <f t="shared" ref="X12:AI12" si="5">SUM(X7:X10)</f>
        <v>#REF!</v>
      </c>
      <c r="Y12" s="145" t="e">
        <f t="shared" si="5"/>
        <v>#REF!</v>
      </c>
      <c r="Z12" s="145" t="e">
        <f t="shared" si="5"/>
        <v>#REF!</v>
      </c>
      <c r="AA12" s="145" t="e">
        <f t="shared" si="5"/>
        <v>#REF!</v>
      </c>
      <c r="AB12" s="145" t="e">
        <f t="shared" si="5"/>
        <v>#REF!</v>
      </c>
      <c r="AC12" s="147" t="e">
        <f t="shared" si="5"/>
        <v>#REF!</v>
      </c>
      <c r="AD12" s="148" t="e">
        <f t="shared" si="5"/>
        <v>#REF!</v>
      </c>
      <c r="AE12" s="147" t="e">
        <f t="shared" si="5"/>
        <v>#REF!</v>
      </c>
      <c r="AF12" s="148" t="e">
        <f t="shared" si="5"/>
        <v>#REF!</v>
      </c>
      <c r="AG12" s="147" t="e">
        <f t="shared" si="5"/>
        <v>#REF!</v>
      </c>
      <c r="AH12" s="148" t="e">
        <f t="shared" si="5"/>
        <v>#REF!</v>
      </c>
      <c r="AI12" s="147" t="e">
        <f t="shared" si="5"/>
        <v>#REF!</v>
      </c>
      <c r="AJ12" s="29"/>
      <c r="AK12" s="146" t="e">
        <f>SUM(AK7:AK10)</f>
        <v>#REF!</v>
      </c>
    </row>
  </sheetData>
  <hyperlinks>
    <hyperlink ref="A1" location="Etusivu!A1" display="←"/>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FBFBB3"/>
    <outlinePr summaryBelow="0" summaryRight="0"/>
  </sheetPr>
  <dimension ref="A1:P41"/>
  <sheetViews>
    <sheetView tabSelected="1" zoomScaleNormal="100" workbookViewId="0">
      <selection activeCell="C41" sqref="C41"/>
    </sheetView>
  </sheetViews>
  <sheetFormatPr defaultColWidth="8.88671875" defaultRowHeight="13.2" outlineLevelRow="1"/>
  <cols>
    <col min="1" max="1" width="2.6640625" style="115" customWidth="1"/>
    <col min="2" max="2" width="2.33203125" style="41" customWidth="1"/>
    <col min="3" max="3" width="75" style="41" customWidth="1"/>
    <col min="4" max="4" width="10.109375" style="41" customWidth="1"/>
    <col min="5" max="10" width="9.33203125" style="41" customWidth="1"/>
    <col min="11" max="11" width="9.6640625" style="41" customWidth="1"/>
    <col min="12" max="16384" width="8.88671875" style="41"/>
  </cols>
  <sheetData>
    <row r="1" spans="1:10" ht="13.8">
      <c r="A1" s="185" t="s">
        <v>55</v>
      </c>
      <c r="B1" s="40" t="s">
        <v>59</v>
      </c>
    </row>
    <row r="3" spans="1:10">
      <c r="B3" s="39" t="s">
        <v>56</v>
      </c>
    </row>
    <row r="4" spans="1:10" ht="5.0999999999999996" customHeight="1"/>
    <row r="5" spans="1:10">
      <c r="C5" s="39" t="s">
        <v>57</v>
      </c>
      <c r="D5" s="192" t="s">
        <v>58</v>
      </c>
      <c r="E5" s="193"/>
      <c r="F5" s="193"/>
      <c r="G5" s="193"/>
      <c r="H5" s="194"/>
      <c r="I5" s="111"/>
      <c r="J5" s="111"/>
    </row>
    <row r="6" spans="1:10">
      <c r="D6" s="111"/>
      <c r="E6" s="111"/>
      <c r="F6" s="111"/>
      <c r="G6" s="111"/>
      <c r="H6" s="111"/>
      <c r="I6" s="111"/>
      <c r="J6" s="111"/>
    </row>
    <row r="7" spans="1:10">
      <c r="C7" s="38" t="s">
        <v>60</v>
      </c>
      <c r="D7" s="189"/>
      <c r="E7" s="190"/>
      <c r="F7" s="190"/>
      <c r="G7" s="190"/>
      <c r="H7" s="191"/>
      <c r="I7" s="111"/>
      <c r="J7" s="111"/>
    </row>
    <row r="8" spans="1:10">
      <c r="C8" s="38" t="s">
        <v>61</v>
      </c>
      <c r="D8" s="112"/>
      <c r="E8" s="111"/>
      <c r="F8" s="111"/>
      <c r="G8" s="111"/>
      <c r="H8" s="111"/>
      <c r="I8" s="111"/>
      <c r="J8" s="111"/>
    </row>
    <row r="9" spans="1:10">
      <c r="C9" s="38" t="s">
        <v>62</v>
      </c>
      <c r="D9" s="113"/>
      <c r="E9" s="111"/>
      <c r="F9" s="111"/>
      <c r="G9" s="111"/>
      <c r="H9" s="111"/>
      <c r="I9" s="111"/>
      <c r="J9" s="111"/>
    </row>
    <row r="10" spans="1:10">
      <c r="D10" s="111"/>
      <c r="E10" s="111"/>
      <c r="F10" s="111"/>
      <c r="G10" s="111"/>
      <c r="H10" s="111"/>
      <c r="I10" s="111"/>
      <c r="J10" s="111"/>
    </row>
    <row r="11" spans="1:10">
      <c r="B11" s="39" t="s">
        <v>63</v>
      </c>
      <c r="D11" s="111"/>
      <c r="E11" s="111"/>
      <c r="F11" s="111"/>
      <c r="G11" s="111"/>
      <c r="H11" s="111"/>
      <c r="I11" s="111"/>
      <c r="J11" s="111"/>
    </row>
    <row r="12" spans="1:10" ht="3.75" customHeight="1">
      <c r="D12" s="111"/>
      <c r="E12" s="111"/>
      <c r="F12" s="111"/>
      <c r="G12" s="111"/>
      <c r="H12" s="111"/>
      <c r="I12" s="111"/>
      <c r="J12" s="111"/>
    </row>
    <row r="13" spans="1:10" ht="13.8">
      <c r="C13" s="115" t="s">
        <v>64</v>
      </c>
      <c r="D13" s="114">
        <v>0</v>
      </c>
      <c r="E13" s="42" t="s">
        <v>65</v>
      </c>
      <c r="F13" s="42"/>
      <c r="G13" s="42"/>
      <c r="H13" s="42"/>
      <c r="I13" s="42"/>
      <c r="J13" s="42"/>
    </row>
    <row r="14" spans="1:10">
      <c r="D14" s="111"/>
      <c r="E14" s="111"/>
      <c r="F14" s="111"/>
      <c r="G14" s="111"/>
      <c r="H14" s="111"/>
      <c r="I14" s="111"/>
      <c r="J14" s="111"/>
    </row>
    <row r="15" spans="1:10">
      <c r="B15" s="39" t="s">
        <v>66</v>
      </c>
    </row>
    <row r="16" spans="1:10" ht="3.75" customHeight="1"/>
    <row r="17" spans="3:16" ht="13.8">
      <c r="C17" s="41" t="s">
        <v>67</v>
      </c>
      <c r="D17" s="179">
        <v>5000</v>
      </c>
      <c r="E17" s="42" t="s">
        <v>193</v>
      </c>
    </row>
    <row r="18" spans="3:16" ht="13.8">
      <c r="C18" s="41" t="s">
        <v>68</v>
      </c>
      <c r="D18" s="179">
        <v>6300</v>
      </c>
      <c r="E18" s="42" t="s">
        <v>193</v>
      </c>
    </row>
    <row r="27" spans="3:16" collapsed="1"/>
    <row r="28" spans="3:16" hidden="1" outlineLevel="1">
      <c r="C28" s="43" t="s">
        <v>10</v>
      </c>
      <c r="D28" s="41" t="e">
        <f>#REF!</f>
        <v>#REF!</v>
      </c>
      <c r="E28" s="41" t="e">
        <f>D28+1</f>
        <v>#REF!</v>
      </c>
      <c r="F28" s="41" t="e">
        <f t="shared" ref="F28:O28" si="0">E28+1</f>
        <v>#REF!</v>
      </c>
      <c r="G28" s="41" t="e">
        <f t="shared" si="0"/>
        <v>#REF!</v>
      </c>
      <c r="H28" s="41" t="e">
        <f t="shared" si="0"/>
        <v>#REF!</v>
      </c>
      <c r="I28" s="41" t="e">
        <f t="shared" si="0"/>
        <v>#REF!</v>
      </c>
      <c r="J28" s="41" t="e">
        <f t="shared" si="0"/>
        <v>#REF!</v>
      </c>
      <c r="K28" s="41" t="e">
        <f t="shared" si="0"/>
        <v>#REF!</v>
      </c>
      <c r="L28" s="41" t="e">
        <f t="shared" si="0"/>
        <v>#REF!</v>
      </c>
      <c r="M28" s="41" t="e">
        <f t="shared" si="0"/>
        <v>#REF!</v>
      </c>
      <c r="N28" s="41" t="e">
        <f t="shared" si="0"/>
        <v>#REF!</v>
      </c>
      <c r="O28" s="41" t="e">
        <f t="shared" si="0"/>
        <v>#REF!</v>
      </c>
    </row>
    <row r="29" spans="3:16" hidden="1" outlineLevel="1">
      <c r="C29" s="41" t="e">
        <f>#REF!</f>
        <v>#REF!</v>
      </c>
      <c r="D29" s="44" t="e">
        <f>#REF!</f>
        <v>#REF!</v>
      </c>
      <c r="E29" s="44" t="e">
        <f>#REF!</f>
        <v>#REF!</v>
      </c>
      <c r="F29" s="44" t="e">
        <f>#REF!</f>
        <v>#REF!</v>
      </c>
      <c r="G29" s="44" t="e">
        <f>#REF!</f>
        <v>#REF!</v>
      </c>
      <c r="H29" s="44" t="e">
        <f>#REF!</f>
        <v>#REF!</v>
      </c>
      <c r="I29" s="44" t="e">
        <f>#REF!</f>
        <v>#REF!</v>
      </c>
      <c r="J29" s="44" t="e">
        <f>#REF!</f>
        <v>#REF!</v>
      </c>
      <c r="K29" s="44">
        <v>1</v>
      </c>
      <c r="L29" s="44">
        <v>1</v>
      </c>
      <c r="M29" s="44">
        <v>1</v>
      </c>
      <c r="N29" s="44">
        <v>1</v>
      </c>
      <c r="O29" s="44">
        <v>1</v>
      </c>
      <c r="P29" s="44"/>
    </row>
    <row r="30" spans="3:16" hidden="1" outlineLevel="1">
      <c r="C30" s="41" t="e">
        <f>C29+1</f>
        <v>#REF!</v>
      </c>
      <c r="D30" s="44"/>
      <c r="E30" s="44" t="e">
        <f>#REF!</f>
        <v>#REF!</v>
      </c>
      <c r="F30" s="44" t="e">
        <f>#REF!</f>
        <v>#REF!</v>
      </c>
      <c r="G30" s="44" t="e">
        <f>#REF!</f>
        <v>#REF!</v>
      </c>
      <c r="H30" s="44" t="e">
        <f>#REF!</f>
        <v>#REF!</v>
      </c>
      <c r="I30" s="44" t="e">
        <f>#REF!</f>
        <v>#REF!</v>
      </c>
      <c r="J30" s="44" t="e">
        <f>#REF!</f>
        <v>#REF!</v>
      </c>
      <c r="K30" s="44" t="e">
        <f>#REF!</f>
        <v>#REF!</v>
      </c>
      <c r="L30" s="44">
        <v>1</v>
      </c>
      <c r="M30" s="44">
        <v>1</v>
      </c>
      <c r="N30" s="44">
        <v>1</v>
      </c>
      <c r="O30" s="44">
        <v>1</v>
      </c>
      <c r="P30" s="44"/>
    </row>
    <row r="31" spans="3:16" hidden="1" outlineLevel="1">
      <c r="C31" s="41" t="e">
        <f t="shared" ref="C31:C40" si="1">C30+1</f>
        <v>#REF!</v>
      </c>
      <c r="D31" s="44"/>
      <c r="E31" s="44"/>
      <c r="F31" s="44" t="e">
        <f>#REF!</f>
        <v>#REF!</v>
      </c>
      <c r="G31" s="44" t="e">
        <f>#REF!</f>
        <v>#REF!</v>
      </c>
      <c r="H31" s="44" t="e">
        <f>#REF!</f>
        <v>#REF!</v>
      </c>
      <c r="I31" s="44" t="e">
        <f>#REF!</f>
        <v>#REF!</v>
      </c>
      <c r="J31" s="44" t="e">
        <f>#REF!</f>
        <v>#REF!</v>
      </c>
      <c r="K31" s="44" t="e">
        <f>#REF!</f>
        <v>#REF!</v>
      </c>
      <c r="L31" s="44" t="e">
        <f>#REF!</f>
        <v>#REF!</v>
      </c>
      <c r="M31" s="44">
        <v>1</v>
      </c>
      <c r="N31" s="44">
        <v>1</v>
      </c>
      <c r="O31" s="44">
        <v>1</v>
      </c>
      <c r="P31" s="44"/>
    </row>
    <row r="32" spans="3:16" hidden="1" outlineLevel="1">
      <c r="C32" s="41" t="e">
        <f t="shared" si="1"/>
        <v>#REF!</v>
      </c>
      <c r="D32" s="44"/>
      <c r="E32" s="44"/>
      <c r="F32" s="44"/>
      <c r="G32" s="44" t="e">
        <f>#REF!</f>
        <v>#REF!</v>
      </c>
      <c r="H32" s="44" t="e">
        <f>#REF!</f>
        <v>#REF!</v>
      </c>
      <c r="I32" s="44" t="e">
        <f>#REF!</f>
        <v>#REF!</v>
      </c>
      <c r="J32" s="44" t="e">
        <f>#REF!</f>
        <v>#REF!</v>
      </c>
      <c r="K32" s="44" t="e">
        <f>#REF!</f>
        <v>#REF!</v>
      </c>
      <c r="L32" s="44" t="e">
        <f>#REF!</f>
        <v>#REF!</v>
      </c>
      <c r="M32" s="44" t="e">
        <f>#REF!</f>
        <v>#REF!</v>
      </c>
      <c r="N32" s="44">
        <v>1</v>
      </c>
      <c r="O32" s="44">
        <v>1</v>
      </c>
      <c r="P32" s="44"/>
    </row>
    <row r="33" spans="3:16" hidden="1" outlineLevel="1">
      <c r="C33" s="41" t="e">
        <f t="shared" si="1"/>
        <v>#REF!</v>
      </c>
      <c r="D33" s="44"/>
      <c r="E33" s="44"/>
      <c r="F33" s="44"/>
      <c r="G33" s="44"/>
      <c r="H33" s="44" t="e">
        <f>#REF!</f>
        <v>#REF!</v>
      </c>
      <c r="I33" s="44" t="e">
        <f>#REF!</f>
        <v>#REF!</v>
      </c>
      <c r="J33" s="44" t="e">
        <f>#REF!</f>
        <v>#REF!</v>
      </c>
      <c r="K33" s="44" t="e">
        <f>#REF!</f>
        <v>#REF!</v>
      </c>
      <c r="L33" s="44" t="e">
        <f>#REF!</f>
        <v>#REF!</v>
      </c>
      <c r="M33" s="44" t="e">
        <f>#REF!</f>
        <v>#REF!</v>
      </c>
      <c r="N33" s="44" t="e">
        <f>#REF!</f>
        <v>#REF!</v>
      </c>
      <c r="O33" s="44">
        <v>1</v>
      </c>
      <c r="P33" s="44"/>
    </row>
    <row r="34" spans="3:16" hidden="1" outlineLevel="1">
      <c r="C34" s="41" t="e">
        <f t="shared" si="1"/>
        <v>#REF!</v>
      </c>
      <c r="D34" s="44"/>
      <c r="E34" s="44"/>
      <c r="F34" s="44"/>
      <c r="G34" s="44"/>
      <c r="H34" s="44"/>
      <c r="I34" s="44" t="e">
        <f>#REF!</f>
        <v>#REF!</v>
      </c>
      <c r="J34" s="44" t="e">
        <f>#REF!</f>
        <v>#REF!</v>
      </c>
      <c r="K34" s="44" t="e">
        <f>#REF!</f>
        <v>#REF!</v>
      </c>
      <c r="L34" s="44" t="e">
        <f>#REF!</f>
        <v>#REF!</v>
      </c>
      <c r="M34" s="44" t="e">
        <f>#REF!</f>
        <v>#REF!</v>
      </c>
      <c r="N34" s="44" t="e">
        <f>#REF!</f>
        <v>#REF!</v>
      </c>
      <c r="O34" s="44" t="e">
        <f>#REF!</f>
        <v>#REF!</v>
      </c>
      <c r="P34" s="44"/>
    </row>
    <row r="35" spans="3:16" hidden="1" outlineLevel="1">
      <c r="C35" s="41" t="e">
        <f t="shared" si="1"/>
        <v>#REF!</v>
      </c>
      <c r="D35" s="44"/>
      <c r="E35" s="44"/>
      <c r="F35" s="44"/>
      <c r="G35" s="44"/>
      <c r="H35" s="44"/>
      <c r="I35" s="44"/>
      <c r="J35" s="44" t="e">
        <f>#REF!</f>
        <v>#REF!</v>
      </c>
      <c r="K35" s="44" t="e">
        <f>#REF!</f>
        <v>#REF!</v>
      </c>
      <c r="L35" s="44" t="e">
        <f>#REF!</f>
        <v>#REF!</v>
      </c>
      <c r="M35" s="44" t="e">
        <f>#REF!</f>
        <v>#REF!</v>
      </c>
      <c r="N35" s="44" t="e">
        <f>#REF!</f>
        <v>#REF!</v>
      </c>
      <c r="O35" s="44" t="e">
        <f>#REF!</f>
        <v>#REF!</v>
      </c>
      <c r="P35" s="44"/>
    </row>
    <row r="36" spans="3:16" hidden="1" outlineLevel="1">
      <c r="C36" s="41" t="e">
        <f t="shared" si="1"/>
        <v>#REF!</v>
      </c>
      <c r="D36" s="44"/>
      <c r="E36" s="44"/>
      <c r="F36" s="44"/>
      <c r="G36" s="44"/>
      <c r="H36" s="44"/>
      <c r="I36" s="44"/>
      <c r="J36" s="44"/>
      <c r="K36" s="44" t="e">
        <f>#REF!</f>
        <v>#REF!</v>
      </c>
      <c r="L36" s="44" t="e">
        <f>#REF!</f>
        <v>#REF!</v>
      </c>
      <c r="M36" s="44" t="e">
        <f>#REF!</f>
        <v>#REF!</v>
      </c>
      <c r="N36" s="44" t="e">
        <f>#REF!</f>
        <v>#REF!</v>
      </c>
      <c r="O36" s="44" t="e">
        <f>#REF!</f>
        <v>#REF!</v>
      </c>
      <c r="P36" s="44"/>
    </row>
    <row r="37" spans="3:16" hidden="1" outlineLevel="1">
      <c r="C37" s="41" t="e">
        <f t="shared" si="1"/>
        <v>#REF!</v>
      </c>
      <c r="D37" s="44"/>
      <c r="E37" s="44"/>
      <c r="F37" s="44"/>
      <c r="G37" s="44"/>
      <c r="H37" s="44"/>
      <c r="I37" s="44"/>
      <c r="J37" s="44"/>
      <c r="K37" s="44"/>
      <c r="L37" s="44" t="e">
        <f>#REF!</f>
        <v>#REF!</v>
      </c>
      <c r="M37" s="44" t="e">
        <f>#REF!</f>
        <v>#REF!</v>
      </c>
      <c r="N37" s="44" t="e">
        <f>#REF!</f>
        <v>#REF!</v>
      </c>
      <c r="O37" s="44" t="e">
        <f>#REF!</f>
        <v>#REF!</v>
      </c>
      <c r="P37" s="44"/>
    </row>
    <row r="38" spans="3:16" hidden="1" outlineLevel="1">
      <c r="C38" s="41" t="e">
        <f t="shared" si="1"/>
        <v>#REF!</v>
      </c>
      <c r="D38" s="44"/>
      <c r="E38" s="44"/>
      <c r="F38" s="44"/>
      <c r="G38" s="44"/>
      <c r="H38" s="44"/>
      <c r="I38" s="44"/>
      <c r="J38" s="44"/>
      <c r="K38" s="44"/>
      <c r="L38" s="44"/>
      <c r="M38" s="44" t="e">
        <f>#REF!</f>
        <v>#REF!</v>
      </c>
      <c r="N38" s="44" t="e">
        <f>#REF!</f>
        <v>#REF!</v>
      </c>
      <c r="O38" s="44" t="e">
        <f>#REF!</f>
        <v>#REF!</v>
      </c>
      <c r="P38" s="44"/>
    </row>
    <row r="39" spans="3:16" hidden="1" outlineLevel="1">
      <c r="C39" s="41" t="e">
        <f t="shared" si="1"/>
        <v>#REF!</v>
      </c>
      <c r="D39" s="44"/>
      <c r="E39" s="44"/>
      <c r="F39" s="44"/>
      <c r="G39" s="44"/>
      <c r="H39" s="44"/>
      <c r="I39" s="44"/>
      <c r="J39" s="44"/>
      <c r="K39" s="44"/>
      <c r="L39" s="44"/>
      <c r="M39" s="44"/>
      <c r="N39" s="44" t="e">
        <f>#REF!</f>
        <v>#REF!</v>
      </c>
      <c r="O39" s="44" t="e">
        <f>#REF!</f>
        <v>#REF!</v>
      </c>
      <c r="P39" s="44"/>
    </row>
    <row r="40" spans="3:16" hidden="1" outlineLevel="1">
      <c r="C40" s="41" t="e">
        <f t="shared" si="1"/>
        <v>#REF!</v>
      </c>
      <c r="D40" s="44"/>
      <c r="E40" s="44"/>
      <c r="F40" s="44"/>
      <c r="G40" s="44"/>
      <c r="H40" s="44"/>
      <c r="I40" s="44"/>
      <c r="J40" s="44"/>
      <c r="K40" s="44"/>
      <c r="L40" s="44"/>
      <c r="M40" s="44"/>
      <c r="N40" s="44"/>
      <c r="O40" s="44" t="e">
        <f>#REF!</f>
        <v>#REF!</v>
      </c>
      <c r="P40" s="44"/>
    </row>
    <row r="41" spans="3:16">
      <c r="D41" s="44"/>
      <c r="E41" s="44"/>
      <c r="F41" s="44"/>
      <c r="G41" s="44"/>
      <c r="H41" s="44"/>
      <c r="I41" s="44"/>
      <c r="J41" s="44"/>
      <c r="K41" s="44"/>
      <c r="L41" s="44"/>
      <c r="M41" s="44"/>
      <c r="N41" s="44"/>
      <c r="O41" s="44"/>
      <c r="P41" s="44"/>
    </row>
  </sheetData>
  <protectedRanges>
    <protectedRange sqref="D13" name="Range5"/>
    <protectedRange sqref="D9" name="Range4"/>
    <protectedRange sqref="D8" name="Range3"/>
    <protectedRange sqref="D7" name="Range2"/>
    <protectedRange sqref="D5:H5" name="Range1"/>
  </protectedRanges>
  <mergeCells count="2">
    <mergeCell ref="D7:H7"/>
    <mergeCell ref="D5:H5"/>
  </mergeCells>
  <hyperlinks>
    <hyperlink ref="A1" location="Etusivu!A1" display="←"/>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tabColor rgb="FFFBFBB3"/>
    <outlinePr summaryBelow="0" summaryRight="0"/>
  </sheetPr>
  <dimension ref="A1:BK55"/>
  <sheetViews>
    <sheetView showZeros="0" zoomScaleNormal="100" workbookViewId="0">
      <pane xSplit="4" ySplit="6" topLeftCell="E31" activePane="bottomRight" state="frozen"/>
      <selection pane="topRight" activeCell="E1" sqref="E1"/>
      <selection pane="bottomLeft" activeCell="A7" sqref="A7"/>
      <selection pane="bottomRight" activeCell="B2" sqref="B2:BK2"/>
    </sheetView>
  </sheetViews>
  <sheetFormatPr defaultColWidth="8.88671875" defaultRowHeight="13.2"/>
  <cols>
    <col min="1" max="1" width="2.6640625" style="10" customWidth="1"/>
    <col min="2" max="2" width="2.44140625" style="1" customWidth="1"/>
    <col min="3" max="3" width="2.44140625" style="2" customWidth="1"/>
    <col min="4" max="4" width="2.44140625" style="10" customWidth="1"/>
    <col min="5" max="5" width="40.5546875" style="10" customWidth="1"/>
    <col min="6" max="6" width="1.33203125" style="110" customWidth="1"/>
    <col min="7" max="58" width="12.6640625" style="10" customWidth="1"/>
    <col min="59" max="59" width="1.33203125" style="10" customWidth="1"/>
    <col min="60" max="63" width="12.6640625" style="10" customWidth="1"/>
    <col min="64" max="16384" width="8.88671875" style="10"/>
  </cols>
  <sheetData>
    <row r="1" spans="1:63" ht="15" customHeight="1">
      <c r="A1" s="186" t="s">
        <v>55</v>
      </c>
    </row>
    <row r="2" spans="1:63" ht="23.25" customHeight="1">
      <c r="B2" s="195" t="str">
        <f>"Kostnadskalkyl - "&amp;Kalkylparametrar!D5</f>
        <v>Kostnadskalkyl - &lt;KAPA-projekt X&gt;</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row>
    <row r="3" spans="1:63" ht="5.7" customHeight="1"/>
    <row r="4" spans="1:63" ht="4.3499999999999996" customHeight="1" thickBot="1"/>
    <row r="5" spans="1:63" ht="15" customHeight="1">
      <c r="G5" s="199" t="s">
        <v>17</v>
      </c>
      <c r="H5" s="200"/>
      <c r="I5" s="200"/>
      <c r="J5" s="201"/>
      <c r="K5" s="199" t="s">
        <v>18</v>
      </c>
      <c r="L5" s="200"/>
      <c r="M5" s="200"/>
      <c r="N5" s="201"/>
      <c r="O5" s="199" t="s">
        <v>19</v>
      </c>
      <c r="P5" s="200"/>
      <c r="Q5" s="200"/>
      <c r="R5" s="201"/>
      <c r="S5" s="199" t="s">
        <v>20</v>
      </c>
      <c r="T5" s="200"/>
      <c r="U5" s="200"/>
      <c r="V5" s="201"/>
      <c r="W5" s="199" t="s">
        <v>21</v>
      </c>
      <c r="X5" s="200"/>
      <c r="Y5" s="200"/>
      <c r="Z5" s="201"/>
      <c r="AA5" s="199" t="s">
        <v>22</v>
      </c>
      <c r="AB5" s="200"/>
      <c r="AC5" s="200"/>
      <c r="AD5" s="201"/>
      <c r="AE5" s="199" t="s">
        <v>23</v>
      </c>
      <c r="AF5" s="200"/>
      <c r="AG5" s="200"/>
      <c r="AH5" s="201"/>
      <c r="AI5" s="199" t="s">
        <v>24</v>
      </c>
      <c r="AJ5" s="200"/>
      <c r="AK5" s="200"/>
      <c r="AL5" s="201"/>
      <c r="AM5" s="199">
        <v>2018</v>
      </c>
      <c r="AN5" s="200"/>
      <c r="AO5" s="200"/>
      <c r="AP5" s="201"/>
      <c r="AQ5" s="199">
        <v>2019</v>
      </c>
      <c r="AR5" s="200"/>
      <c r="AS5" s="200"/>
      <c r="AT5" s="201"/>
      <c r="AU5" s="199">
        <v>2020</v>
      </c>
      <c r="AV5" s="200"/>
      <c r="AW5" s="200"/>
      <c r="AX5" s="201"/>
      <c r="AY5" s="199">
        <v>2021</v>
      </c>
      <c r="AZ5" s="200"/>
      <c r="BA5" s="200"/>
      <c r="BB5" s="201"/>
      <c r="BC5" s="199">
        <v>2022</v>
      </c>
      <c r="BD5" s="200"/>
      <c r="BE5" s="200"/>
      <c r="BF5" s="201"/>
      <c r="BH5" s="196" t="s">
        <v>84</v>
      </c>
      <c r="BI5" s="197"/>
      <c r="BJ5" s="197"/>
      <c r="BK5" s="198"/>
    </row>
    <row r="6" spans="1:63">
      <c r="B6" s="1" t="s">
        <v>73</v>
      </c>
      <c r="G6" s="5" t="s">
        <v>75</v>
      </c>
      <c r="H6" s="116" t="s">
        <v>76</v>
      </c>
      <c r="I6" s="116" t="s">
        <v>77</v>
      </c>
      <c r="J6" s="6" t="s">
        <v>78</v>
      </c>
      <c r="K6" s="5" t="s">
        <v>75</v>
      </c>
      <c r="L6" s="116" t="s">
        <v>76</v>
      </c>
      <c r="M6" s="116" t="s">
        <v>77</v>
      </c>
      <c r="N6" s="6" t="s">
        <v>78</v>
      </c>
      <c r="O6" s="5" t="s">
        <v>75</v>
      </c>
      <c r="P6" s="116" t="s">
        <v>76</v>
      </c>
      <c r="Q6" s="116" t="s">
        <v>77</v>
      </c>
      <c r="R6" s="6" t="s">
        <v>78</v>
      </c>
      <c r="S6" s="5" t="s">
        <v>75</v>
      </c>
      <c r="T6" s="116" t="s">
        <v>76</v>
      </c>
      <c r="U6" s="116" t="s">
        <v>77</v>
      </c>
      <c r="V6" s="6" t="s">
        <v>78</v>
      </c>
      <c r="W6" s="5" t="s">
        <v>75</v>
      </c>
      <c r="X6" s="116" t="s">
        <v>76</v>
      </c>
      <c r="Y6" s="116" t="s">
        <v>77</v>
      </c>
      <c r="Z6" s="6" t="s">
        <v>78</v>
      </c>
      <c r="AA6" s="5" t="s">
        <v>75</v>
      </c>
      <c r="AB6" s="116" t="s">
        <v>76</v>
      </c>
      <c r="AC6" s="116" t="s">
        <v>77</v>
      </c>
      <c r="AD6" s="6" t="s">
        <v>78</v>
      </c>
      <c r="AE6" s="5" t="s">
        <v>75</v>
      </c>
      <c r="AF6" s="116" t="s">
        <v>76</v>
      </c>
      <c r="AG6" s="116" t="s">
        <v>77</v>
      </c>
      <c r="AH6" s="6" t="s">
        <v>78</v>
      </c>
      <c r="AI6" s="5" t="s">
        <v>75</v>
      </c>
      <c r="AJ6" s="116" t="s">
        <v>76</v>
      </c>
      <c r="AK6" s="116" t="s">
        <v>77</v>
      </c>
      <c r="AL6" s="6" t="s">
        <v>78</v>
      </c>
      <c r="AM6" s="5" t="s">
        <v>75</v>
      </c>
      <c r="AN6" s="116" t="s">
        <v>76</v>
      </c>
      <c r="AO6" s="116" t="s">
        <v>77</v>
      </c>
      <c r="AP6" s="6" t="s">
        <v>78</v>
      </c>
      <c r="AQ6" s="5" t="s">
        <v>75</v>
      </c>
      <c r="AR6" s="116" t="s">
        <v>76</v>
      </c>
      <c r="AS6" s="116" t="s">
        <v>77</v>
      </c>
      <c r="AT6" s="6" t="s">
        <v>78</v>
      </c>
      <c r="AU6" s="5" t="s">
        <v>75</v>
      </c>
      <c r="AV6" s="116" t="s">
        <v>76</v>
      </c>
      <c r="AW6" s="116" t="s">
        <v>77</v>
      </c>
      <c r="AX6" s="6" t="s">
        <v>78</v>
      </c>
      <c r="AY6" s="5" t="s">
        <v>75</v>
      </c>
      <c r="AZ6" s="116" t="s">
        <v>76</v>
      </c>
      <c r="BA6" s="116" t="s">
        <v>77</v>
      </c>
      <c r="BB6" s="6" t="s">
        <v>78</v>
      </c>
      <c r="BC6" s="5" t="s">
        <v>75</v>
      </c>
      <c r="BD6" s="116" t="s">
        <v>76</v>
      </c>
      <c r="BE6" s="116" t="s">
        <v>77</v>
      </c>
      <c r="BF6" s="6" t="s">
        <v>78</v>
      </c>
      <c r="BH6" s="5" t="s">
        <v>75</v>
      </c>
      <c r="BI6" s="116" t="s">
        <v>76</v>
      </c>
      <c r="BJ6" s="116" t="s">
        <v>77</v>
      </c>
      <c r="BK6" s="6" t="s">
        <v>78</v>
      </c>
    </row>
    <row r="7" spans="1:63">
      <c r="C7" s="2" t="s">
        <v>69</v>
      </c>
      <c r="G7" s="149">
        <f>SUM(G8:G17)</f>
        <v>0</v>
      </c>
      <c r="H7" s="150">
        <f t="shared" ref="H7:BF7" si="0">SUM(H8:H17)</f>
        <v>0</v>
      </c>
      <c r="I7" s="150">
        <f t="shared" si="0"/>
        <v>0</v>
      </c>
      <c r="J7" s="151">
        <f t="shared" si="0"/>
        <v>0</v>
      </c>
      <c r="K7" s="149">
        <f t="shared" si="0"/>
        <v>0</v>
      </c>
      <c r="L7" s="150">
        <f t="shared" si="0"/>
        <v>0</v>
      </c>
      <c r="M7" s="150">
        <f t="shared" si="0"/>
        <v>0</v>
      </c>
      <c r="N7" s="151">
        <f t="shared" si="0"/>
        <v>0</v>
      </c>
      <c r="O7" s="149">
        <f t="shared" si="0"/>
        <v>0</v>
      </c>
      <c r="P7" s="150">
        <f t="shared" si="0"/>
        <v>0</v>
      </c>
      <c r="Q7" s="150">
        <f t="shared" si="0"/>
        <v>0</v>
      </c>
      <c r="R7" s="151">
        <f t="shared" si="0"/>
        <v>0</v>
      </c>
      <c r="S7" s="149">
        <f t="shared" si="0"/>
        <v>0</v>
      </c>
      <c r="T7" s="150">
        <f t="shared" si="0"/>
        <v>0</v>
      </c>
      <c r="U7" s="150">
        <f t="shared" si="0"/>
        <v>0</v>
      </c>
      <c r="V7" s="151">
        <f t="shared" si="0"/>
        <v>0</v>
      </c>
      <c r="W7" s="149">
        <f t="shared" si="0"/>
        <v>0</v>
      </c>
      <c r="X7" s="150">
        <f t="shared" si="0"/>
        <v>0</v>
      </c>
      <c r="Y7" s="150">
        <f t="shared" si="0"/>
        <v>0</v>
      </c>
      <c r="Z7" s="151">
        <f t="shared" si="0"/>
        <v>0</v>
      </c>
      <c r="AA7" s="149">
        <f t="shared" si="0"/>
        <v>0</v>
      </c>
      <c r="AB7" s="150">
        <f t="shared" si="0"/>
        <v>0</v>
      </c>
      <c r="AC7" s="150">
        <f t="shared" si="0"/>
        <v>0</v>
      </c>
      <c r="AD7" s="151">
        <f t="shared" si="0"/>
        <v>0</v>
      </c>
      <c r="AE7" s="149">
        <f t="shared" si="0"/>
        <v>0</v>
      </c>
      <c r="AF7" s="150">
        <f t="shared" si="0"/>
        <v>0</v>
      </c>
      <c r="AG7" s="150">
        <f t="shared" si="0"/>
        <v>0</v>
      </c>
      <c r="AH7" s="151">
        <f t="shared" si="0"/>
        <v>0</v>
      </c>
      <c r="AI7" s="149">
        <f t="shared" si="0"/>
        <v>0</v>
      </c>
      <c r="AJ7" s="150">
        <f t="shared" si="0"/>
        <v>0</v>
      </c>
      <c r="AK7" s="150">
        <f t="shared" si="0"/>
        <v>0</v>
      </c>
      <c r="AL7" s="151">
        <f t="shared" si="0"/>
        <v>0</v>
      </c>
      <c r="AM7" s="149">
        <f t="shared" si="0"/>
        <v>0</v>
      </c>
      <c r="AN7" s="150">
        <f t="shared" si="0"/>
        <v>0</v>
      </c>
      <c r="AO7" s="150">
        <f t="shared" si="0"/>
        <v>0</v>
      </c>
      <c r="AP7" s="151">
        <f t="shared" si="0"/>
        <v>0</v>
      </c>
      <c r="AQ7" s="149">
        <f t="shared" si="0"/>
        <v>0</v>
      </c>
      <c r="AR7" s="150">
        <f t="shared" si="0"/>
        <v>0</v>
      </c>
      <c r="AS7" s="150">
        <f t="shared" si="0"/>
        <v>0</v>
      </c>
      <c r="AT7" s="151">
        <f t="shared" si="0"/>
        <v>0</v>
      </c>
      <c r="AU7" s="149">
        <f t="shared" si="0"/>
        <v>0</v>
      </c>
      <c r="AV7" s="150">
        <f t="shared" si="0"/>
        <v>0</v>
      </c>
      <c r="AW7" s="150">
        <f t="shared" si="0"/>
        <v>0</v>
      </c>
      <c r="AX7" s="151">
        <f t="shared" si="0"/>
        <v>0</v>
      </c>
      <c r="AY7" s="149">
        <f t="shared" si="0"/>
        <v>0</v>
      </c>
      <c r="AZ7" s="150">
        <f t="shared" si="0"/>
        <v>0</v>
      </c>
      <c r="BA7" s="150">
        <f t="shared" si="0"/>
        <v>0</v>
      </c>
      <c r="BB7" s="151">
        <f t="shared" si="0"/>
        <v>0</v>
      </c>
      <c r="BC7" s="149">
        <f t="shared" si="0"/>
        <v>0</v>
      </c>
      <c r="BD7" s="150">
        <f t="shared" si="0"/>
        <v>0</v>
      </c>
      <c r="BE7" s="150">
        <f t="shared" si="0"/>
        <v>0</v>
      </c>
      <c r="BF7" s="151">
        <f t="shared" si="0"/>
        <v>0</v>
      </c>
      <c r="BG7" s="152"/>
      <c r="BH7" s="149">
        <f t="shared" ref="BH7" si="1">SUM(BH8:BH17)</f>
        <v>0</v>
      </c>
      <c r="BI7" s="150">
        <f t="shared" ref="BI7" si="2">SUM(BI8:BI17)</f>
        <v>0</v>
      </c>
      <c r="BJ7" s="150">
        <f t="shared" ref="BJ7" si="3">SUM(BJ8:BJ17)</f>
        <v>0</v>
      </c>
      <c r="BK7" s="151">
        <f t="shared" ref="BK7" si="4">SUM(BK8:BK17)</f>
        <v>0</v>
      </c>
    </row>
    <row r="8" spans="1:63">
      <c r="E8" s="109" t="s">
        <v>70</v>
      </c>
      <c r="G8" s="118"/>
      <c r="H8" s="119"/>
      <c r="I8" s="119"/>
      <c r="J8" s="120"/>
      <c r="K8" s="118"/>
      <c r="L8" s="119"/>
      <c r="M8" s="119"/>
      <c r="N8" s="120"/>
      <c r="O8" s="118"/>
      <c r="P8" s="119"/>
      <c r="Q8" s="119"/>
      <c r="R8" s="120"/>
      <c r="S8" s="118"/>
      <c r="T8" s="119"/>
      <c r="U8" s="119"/>
      <c r="V8" s="120"/>
      <c r="W8" s="118"/>
      <c r="X8" s="119"/>
      <c r="Y8" s="119"/>
      <c r="Z8" s="120"/>
      <c r="AA8" s="118"/>
      <c r="AB8" s="119"/>
      <c r="AC8" s="119"/>
      <c r="AD8" s="120"/>
      <c r="AE8" s="118"/>
      <c r="AF8" s="119"/>
      <c r="AG8" s="119"/>
      <c r="AH8" s="120"/>
      <c r="AI8" s="118"/>
      <c r="AJ8" s="119"/>
      <c r="AK8" s="119"/>
      <c r="AL8" s="120"/>
      <c r="AM8" s="118"/>
      <c r="AN8" s="119"/>
      <c r="AO8" s="119"/>
      <c r="AP8" s="120"/>
      <c r="AQ8" s="118"/>
      <c r="AR8" s="119"/>
      <c r="AS8" s="119"/>
      <c r="AT8" s="120"/>
      <c r="AU8" s="118"/>
      <c r="AV8" s="119"/>
      <c r="AW8" s="119"/>
      <c r="AX8" s="120"/>
      <c r="AY8" s="118"/>
      <c r="AZ8" s="119"/>
      <c r="BA8" s="119"/>
      <c r="BB8" s="120"/>
      <c r="BC8" s="118"/>
      <c r="BD8" s="119"/>
      <c r="BE8" s="119"/>
      <c r="BF8" s="120"/>
      <c r="BG8" s="152"/>
      <c r="BH8" s="130">
        <f>SUM(G8,K8,O8,S8,W8,AA8,AE8,AI8,AM8,AQ8,AU8,AY8,BC8)</f>
        <v>0</v>
      </c>
      <c r="BI8" s="131">
        <f>SUM(H8,L8,P8,T8,X8,AB8,AF8,AJ8,AN8,AR8,AV8,AZ8,BD8)</f>
        <v>0</v>
      </c>
      <c r="BJ8" s="131">
        <f t="shared" ref="BJ8:BK8" si="5">SUM(I8,M8,Q8,U8,Y8,AC8,AG8,AK8,AO8,AS8,AW8,BA8,BE8)</f>
        <v>0</v>
      </c>
      <c r="BK8" s="132">
        <f t="shared" si="5"/>
        <v>0</v>
      </c>
    </row>
    <row r="9" spans="1:63">
      <c r="E9" s="109" t="s">
        <v>70</v>
      </c>
      <c r="G9" s="118"/>
      <c r="H9" s="119"/>
      <c r="I9" s="119"/>
      <c r="J9" s="120"/>
      <c r="K9" s="118"/>
      <c r="L9" s="119"/>
      <c r="M9" s="119"/>
      <c r="N9" s="120"/>
      <c r="O9" s="118"/>
      <c r="P9" s="119"/>
      <c r="Q9" s="119"/>
      <c r="R9" s="120"/>
      <c r="S9" s="118"/>
      <c r="T9" s="119"/>
      <c r="U9" s="119"/>
      <c r="V9" s="120"/>
      <c r="W9" s="118"/>
      <c r="X9" s="119"/>
      <c r="Y9" s="119"/>
      <c r="Z9" s="120"/>
      <c r="AA9" s="118"/>
      <c r="AB9" s="119"/>
      <c r="AC9" s="119"/>
      <c r="AD9" s="120"/>
      <c r="AE9" s="118"/>
      <c r="AF9" s="119"/>
      <c r="AG9" s="119"/>
      <c r="AH9" s="120"/>
      <c r="AI9" s="118"/>
      <c r="AJ9" s="119"/>
      <c r="AK9" s="119"/>
      <c r="AL9" s="120"/>
      <c r="AM9" s="118"/>
      <c r="AN9" s="119"/>
      <c r="AO9" s="119"/>
      <c r="AP9" s="120"/>
      <c r="AQ9" s="118"/>
      <c r="AR9" s="119"/>
      <c r="AS9" s="119"/>
      <c r="AT9" s="120"/>
      <c r="AU9" s="118"/>
      <c r="AV9" s="119"/>
      <c r="AW9" s="119"/>
      <c r="AX9" s="120"/>
      <c r="AY9" s="118"/>
      <c r="AZ9" s="119"/>
      <c r="BA9" s="119"/>
      <c r="BB9" s="120"/>
      <c r="BC9" s="118"/>
      <c r="BD9" s="119"/>
      <c r="BE9" s="119"/>
      <c r="BF9" s="120"/>
      <c r="BG9" s="152"/>
      <c r="BH9" s="130">
        <f t="shared" ref="BH9:BH50" si="6">SUM(G9,K9,O9,S9,W9,AA9,AE9,AI9,AM9,AQ9,AU9,AY9,BC9)</f>
        <v>0</v>
      </c>
      <c r="BI9" s="131">
        <f t="shared" ref="BI9:BI50" si="7">SUM(H9,L9,P9,T9,X9,AB9,AF9,AJ9,AN9,AR9,AV9,AZ9,BD9)</f>
        <v>0</v>
      </c>
      <c r="BJ9" s="131">
        <f t="shared" ref="BJ9:BJ50" si="8">SUM(I9,M9,Q9,U9,Y9,AC9,AG9,AK9,AO9,AS9,AW9,BA9,BE9)</f>
        <v>0</v>
      </c>
      <c r="BK9" s="132">
        <f t="shared" ref="BK9:BK50" si="9">SUM(J9,N9,R9,V9,Z9,AD9,AH9,AL9,AP9,AT9,AX9,BB9,BF9)</f>
        <v>0</v>
      </c>
    </row>
    <row r="10" spans="1:63">
      <c r="E10" s="109" t="s">
        <v>70</v>
      </c>
      <c r="G10" s="118"/>
      <c r="H10" s="119"/>
      <c r="I10" s="119"/>
      <c r="J10" s="120"/>
      <c r="K10" s="118"/>
      <c r="L10" s="119"/>
      <c r="M10" s="119"/>
      <c r="N10" s="120"/>
      <c r="O10" s="118"/>
      <c r="P10" s="119"/>
      <c r="Q10" s="119"/>
      <c r="R10" s="120"/>
      <c r="S10" s="118"/>
      <c r="T10" s="119"/>
      <c r="U10" s="119"/>
      <c r="V10" s="120"/>
      <c r="W10" s="118"/>
      <c r="X10" s="119"/>
      <c r="Y10" s="119"/>
      <c r="Z10" s="120"/>
      <c r="AA10" s="118"/>
      <c r="AB10" s="119"/>
      <c r="AC10" s="119"/>
      <c r="AD10" s="120"/>
      <c r="AE10" s="118"/>
      <c r="AF10" s="119"/>
      <c r="AG10" s="119"/>
      <c r="AH10" s="120"/>
      <c r="AI10" s="118"/>
      <c r="AJ10" s="119"/>
      <c r="AK10" s="119"/>
      <c r="AL10" s="120"/>
      <c r="AM10" s="118"/>
      <c r="AN10" s="119"/>
      <c r="AO10" s="119"/>
      <c r="AP10" s="120"/>
      <c r="AQ10" s="118"/>
      <c r="AR10" s="119"/>
      <c r="AS10" s="119"/>
      <c r="AT10" s="120"/>
      <c r="AU10" s="118"/>
      <c r="AV10" s="119"/>
      <c r="AW10" s="119"/>
      <c r="AX10" s="120"/>
      <c r="AY10" s="118"/>
      <c r="AZ10" s="119"/>
      <c r="BA10" s="119"/>
      <c r="BB10" s="120"/>
      <c r="BC10" s="118"/>
      <c r="BD10" s="119"/>
      <c r="BE10" s="119"/>
      <c r="BF10" s="120"/>
      <c r="BG10" s="152"/>
      <c r="BH10" s="130">
        <f t="shared" si="6"/>
        <v>0</v>
      </c>
      <c r="BI10" s="131">
        <f t="shared" si="7"/>
        <v>0</v>
      </c>
      <c r="BJ10" s="131">
        <f t="shared" si="8"/>
        <v>0</v>
      </c>
      <c r="BK10" s="132">
        <f t="shared" si="9"/>
        <v>0</v>
      </c>
    </row>
    <row r="11" spans="1:63">
      <c r="E11" s="109" t="s">
        <v>70</v>
      </c>
      <c r="G11" s="118"/>
      <c r="H11" s="119"/>
      <c r="I11" s="119"/>
      <c r="J11" s="120"/>
      <c r="K11" s="118"/>
      <c r="L11" s="119"/>
      <c r="M11" s="119"/>
      <c r="N11" s="120"/>
      <c r="O11" s="118"/>
      <c r="P11" s="119"/>
      <c r="Q11" s="119"/>
      <c r="R11" s="120"/>
      <c r="S11" s="118"/>
      <c r="T11" s="119"/>
      <c r="U11" s="119"/>
      <c r="V11" s="120"/>
      <c r="W11" s="118"/>
      <c r="X11" s="119"/>
      <c r="Y11" s="119"/>
      <c r="Z11" s="120"/>
      <c r="AA11" s="118"/>
      <c r="AB11" s="119"/>
      <c r="AC11" s="119"/>
      <c r="AD11" s="120"/>
      <c r="AE11" s="118"/>
      <c r="AF11" s="119"/>
      <c r="AG11" s="119"/>
      <c r="AH11" s="120"/>
      <c r="AI11" s="118"/>
      <c r="AJ11" s="119"/>
      <c r="AK11" s="119"/>
      <c r="AL11" s="120"/>
      <c r="AM11" s="118"/>
      <c r="AN11" s="119"/>
      <c r="AO11" s="119"/>
      <c r="AP11" s="120"/>
      <c r="AQ11" s="118"/>
      <c r="AR11" s="119"/>
      <c r="AS11" s="119"/>
      <c r="AT11" s="120"/>
      <c r="AU11" s="118"/>
      <c r="AV11" s="119"/>
      <c r="AW11" s="119"/>
      <c r="AX11" s="120"/>
      <c r="AY11" s="118"/>
      <c r="AZ11" s="119"/>
      <c r="BA11" s="119"/>
      <c r="BB11" s="120"/>
      <c r="BC11" s="118"/>
      <c r="BD11" s="119"/>
      <c r="BE11" s="119"/>
      <c r="BF11" s="120"/>
      <c r="BG11" s="152"/>
      <c r="BH11" s="130">
        <f t="shared" si="6"/>
        <v>0</v>
      </c>
      <c r="BI11" s="131">
        <f t="shared" si="7"/>
        <v>0</v>
      </c>
      <c r="BJ11" s="131">
        <f t="shared" si="8"/>
        <v>0</v>
      </c>
      <c r="BK11" s="132">
        <f t="shared" si="9"/>
        <v>0</v>
      </c>
    </row>
    <row r="12" spans="1:63">
      <c r="E12" s="109" t="s">
        <v>70</v>
      </c>
      <c r="G12" s="118"/>
      <c r="H12" s="119"/>
      <c r="I12" s="119"/>
      <c r="J12" s="120"/>
      <c r="K12" s="118"/>
      <c r="L12" s="119"/>
      <c r="M12" s="119"/>
      <c r="N12" s="120"/>
      <c r="O12" s="118"/>
      <c r="P12" s="119"/>
      <c r="Q12" s="119"/>
      <c r="R12" s="120"/>
      <c r="S12" s="118"/>
      <c r="T12" s="119"/>
      <c r="U12" s="119"/>
      <c r="V12" s="120"/>
      <c r="W12" s="118"/>
      <c r="X12" s="119"/>
      <c r="Y12" s="119"/>
      <c r="Z12" s="120"/>
      <c r="AA12" s="118"/>
      <c r="AB12" s="119"/>
      <c r="AC12" s="119"/>
      <c r="AD12" s="120"/>
      <c r="AE12" s="118"/>
      <c r="AF12" s="119"/>
      <c r="AG12" s="119"/>
      <c r="AH12" s="120"/>
      <c r="AI12" s="118"/>
      <c r="AJ12" s="119"/>
      <c r="AK12" s="119"/>
      <c r="AL12" s="120"/>
      <c r="AM12" s="118"/>
      <c r="AN12" s="119"/>
      <c r="AO12" s="119"/>
      <c r="AP12" s="120"/>
      <c r="AQ12" s="118"/>
      <c r="AR12" s="119"/>
      <c r="AS12" s="119"/>
      <c r="AT12" s="120"/>
      <c r="AU12" s="118"/>
      <c r="AV12" s="119"/>
      <c r="AW12" s="119"/>
      <c r="AX12" s="120"/>
      <c r="AY12" s="118"/>
      <c r="AZ12" s="119"/>
      <c r="BA12" s="119"/>
      <c r="BB12" s="120"/>
      <c r="BC12" s="118"/>
      <c r="BD12" s="119"/>
      <c r="BE12" s="119"/>
      <c r="BF12" s="120"/>
      <c r="BG12" s="152"/>
      <c r="BH12" s="130">
        <f t="shared" si="6"/>
        <v>0</v>
      </c>
      <c r="BI12" s="131">
        <f t="shared" si="7"/>
        <v>0</v>
      </c>
      <c r="BJ12" s="131">
        <f t="shared" si="8"/>
        <v>0</v>
      </c>
      <c r="BK12" s="132">
        <f t="shared" si="9"/>
        <v>0</v>
      </c>
    </row>
    <row r="13" spans="1:63">
      <c r="E13" s="109" t="s">
        <v>70</v>
      </c>
      <c r="G13" s="118"/>
      <c r="H13" s="119"/>
      <c r="I13" s="119"/>
      <c r="J13" s="120"/>
      <c r="K13" s="118"/>
      <c r="L13" s="119"/>
      <c r="M13" s="119"/>
      <c r="N13" s="120"/>
      <c r="O13" s="118"/>
      <c r="P13" s="119"/>
      <c r="Q13" s="119"/>
      <c r="R13" s="120"/>
      <c r="S13" s="118"/>
      <c r="T13" s="119"/>
      <c r="U13" s="119"/>
      <c r="V13" s="120"/>
      <c r="W13" s="118"/>
      <c r="X13" s="119"/>
      <c r="Y13" s="119"/>
      <c r="Z13" s="120"/>
      <c r="AA13" s="118"/>
      <c r="AB13" s="119"/>
      <c r="AC13" s="119"/>
      <c r="AD13" s="120"/>
      <c r="AE13" s="118"/>
      <c r="AF13" s="119"/>
      <c r="AG13" s="119"/>
      <c r="AH13" s="120"/>
      <c r="AI13" s="118"/>
      <c r="AJ13" s="119"/>
      <c r="AK13" s="119"/>
      <c r="AL13" s="120"/>
      <c r="AM13" s="118"/>
      <c r="AN13" s="119"/>
      <c r="AO13" s="119"/>
      <c r="AP13" s="120"/>
      <c r="AQ13" s="118"/>
      <c r="AR13" s="119"/>
      <c r="AS13" s="119"/>
      <c r="AT13" s="120"/>
      <c r="AU13" s="118"/>
      <c r="AV13" s="119"/>
      <c r="AW13" s="119"/>
      <c r="AX13" s="120"/>
      <c r="AY13" s="118"/>
      <c r="AZ13" s="119"/>
      <c r="BA13" s="119"/>
      <c r="BB13" s="120"/>
      <c r="BC13" s="118"/>
      <c r="BD13" s="119"/>
      <c r="BE13" s="119"/>
      <c r="BF13" s="120"/>
      <c r="BG13" s="152"/>
      <c r="BH13" s="130">
        <f t="shared" si="6"/>
        <v>0</v>
      </c>
      <c r="BI13" s="131">
        <f t="shared" si="7"/>
        <v>0</v>
      </c>
      <c r="BJ13" s="131">
        <f t="shared" si="8"/>
        <v>0</v>
      </c>
      <c r="BK13" s="132">
        <f t="shared" si="9"/>
        <v>0</v>
      </c>
    </row>
    <row r="14" spans="1:63">
      <c r="E14" s="109" t="s">
        <v>70</v>
      </c>
      <c r="G14" s="118"/>
      <c r="H14" s="119"/>
      <c r="I14" s="119"/>
      <c r="J14" s="120"/>
      <c r="K14" s="118"/>
      <c r="L14" s="119"/>
      <c r="M14" s="119"/>
      <c r="N14" s="120"/>
      <c r="O14" s="118"/>
      <c r="P14" s="119"/>
      <c r="Q14" s="119"/>
      <c r="R14" s="120"/>
      <c r="S14" s="118"/>
      <c r="T14" s="119"/>
      <c r="U14" s="119"/>
      <c r="V14" s="120"/>
      <c r="W14" s="118"/>
      <c r="X14" s="119"/>
      <c r="Y14" s="119"/>
      <c r="Z14" s="120"/>
      <c r="AA14" s="118"/>
      <c r="AB14" s="119"/>
      <c r="AC14" s="119"/>
      <c r="AD14" s="120"/>
      <c r="AE14" s="118"/>
      <c r="AF14" s="119"/>
      <c r="AG14" s="119"/>
      <c r="AH14" s="120"/>
      <c r="AI14" s="118"/>
      <c r="AJ14" s="119"/>
      <c r="AK14" s="119"/>
      <c r="AL14" s="120"/>
      <c r="AM14" s="118"/>
      <c r="AN14" s="119"/>
      <c r="AO14" s="119"/>
      <c r="AP14" s="120"/>
      <c r="AQ14" s="118"/>
      <c r="AR14" s="119"/>
      <c r="AS14" s="119"/>
      <c r="AT14" s="120"/>
      <c r="AU14" s="118"/>
      <c r="AV14" s="119"/>
      <c r="AW14" s="119"/>
      <c r="AX14" s="120"/>
      <c r="AY14" s="118"/>
      <c r="AZ14" s="119"/>
      <c r="BA14" s="119"/>
      <c r="BB14" s="120"/>
      <c r="BC14" s="118"/>
      <c r="BD14" s="119"/>
      <c r="BE14" s="119"/>
      <c r="BF14" s="120"/>
      <c r="BG14" s="152"/>
      <c r="BH14" s="130">
        <f t="shared" si="6"/>
        <v>0</v>
      </c>
      <c r="BI14" s="131">
        <f t="shared" si="7"/>
        <v>0</v>
      </c>
      <c r="BJ14" s="131">
        <f t="shared" si="8"/>
        <v>0</v>
      </c>
      <c r="BK14" s="132">
        <f t="shared" si="9"/>
        <v>0</v>
      </c>
    </row>
    <row r="15" spans="1:63">
      <c r="E15" s="109" t="s">
        <v>70</v>
      </c>
      <c r="G15" s="118"/>
      <c r="H15" s="119"/>
      <c r="I15" s="119"/>
      <c r="J15" s="120"/>
      <c r="K15" s="118"/>
      <c r="L15" s="119"/>
      <c r="M15" s="119"/>
      <c r="N15" s="120"/>
      <c r="O15" s="118"/>
      <c r="P15" s="119"/>
      <c r="Q15" s="119"/>
      <c r="R15" s="120"/>
      <c r="S15" s="118"/>
      <c r="T15" s="119"/>
      <c r="U15" s="119"/>
      <c r="V15" s="120"/>
      <c r="W15" s="118"/>
      <c r="X15" s="119"/>
      <c r="Y15" s="119"/>
      <c r="Z15" s="120"/>
      <c r="AA15" s="118"/>
      <c r="AB15" s="119"/>
      <c r="AC15" s="119"/>
      <c r="AD15" s="120"/>
      <c r="AE15" s="118"/>
      <c r="AF15" s="119"/>
      <c r="AG15" s="119"/>
      <c r="AH15" s="120"/>
      <c r="AI15" s="118"/>
      <c r="AJ15" s="119"/>
      <c r="AK15" s="119"/>
      <c r="AL15" s="120"/>
      <c r="AM15" s="118"/>
      <c r="AN15" s="119"/>
      <c r="AO15" s="119"/>
      <c r="AP15" s="120"/>
      <c r="AQ15" s="118"/>
      <c r="AR15" s="119"/>
      <c r="AS15" s="119"/>
      <c r="AT15" s="120"/>
      <c r="AU15" s="118"/>
      <c r="AV15" s="119"/>
      <c r="AW15" s="119"/>
      <c r="AX15" s="120"/>
      <c r="AY15" s="118"/>
      <c r="AZ15" s="119"/>
      <c r="BA15" s="119"/>
      <c r="BB15" s="120"/>
      <c r="BC15" s="118"/>
      <c r="BD15" s="119"/>
      <c r="BE15" s="119"/>
      <c r="BF15" s="120"/>
      <c r="BG15" s="152"/>
      <c r="BH15" s="130">
        <f t="shared" si="6"/>
        <v>0</v>
      </c>
      <c r="BI15" s="131">
        <f t="shared" si="7"/>
        <v>0</v>
      </c>
      <c r="BJ15" s="131">
        <f t="shared" si="8"/>
        <v>0</v>
      </c>
      <c r="BK15" s="132">
        <f t="shared" si="9"/>
        <v>0</v>
      </c>
    </row>
    <row r="16" spans="1:63">
      <c r="E16" s="109" t="s">
        <v>70</v>
      </c>
      <c r="G16" s="121"/>
      <c r="H16" s="122"/>
      <c r="I16" s="122"/>
      <c r="J16" s="123"/>
      <c r="K16" s="121"/>
      <c r="L16" s="122"/>
      <c r="M16" s="122"/>
      <c r="N16" s="123"/>
      <c r="O16" s="121"/>
      <c r="P16" s="122"/>
      <c r="Q16" s="122"/>
      <c r="R16" s="123"/>
      <c r="S16" s="121"/>
      <c r="T16" s="122"/>
      <c r="U16" s="122"/>
      <c r="V16" s="123"/>
      <c r="W16" s="121"/>
      <c r="X16" s="122"/>
      <c r="Y16" s="122"/>
      <c r="Z16" s="123"/>
      <c r="AA16" s="121"/>
      <c r="AB16" s="122"/>
      <c r="AC16" s="122"/>
      <c r="AD16" s="123"/>
      <c r="AE16" s="121"/>
      <c r="AF16" s="122"/>
      <c r="AG16" s="122"/>
      <c r="AH16" s="123"/>
      <c r="AI16" s="121"/>
      <c r="AJ16" s="122"/>
      <c r="AK16" s="122"/>
      <c r="AL16" s="123"/>
      <c r="AM16" s="121"/>
      <c r="AN16" s="122"/>
      <c r="AO16" s="122"/>
      <c r="AP16" s="123"/>
      <c r="AQ16" s="121"/>
      <c r="AR16" s="122"/>
      <c r="AS16" s="122"/>
      <c r="AT16" s="123"/>
      <c r="AU16" s="121"/>
      <c r="AV16" s="122"/>
      <c r="AW16" s="122"/>
      <c r="AX16" s="123"/>
      <c r="AY16" s="121"/>
      <c r="AZ16" s="122"/>
      <c r="BA16" s="122"/>
      <c r="BB16" s="123"/>
      <c r="BC16" s="121"/>
      <c r="BD16" s="122"/>
      <c r="BE16" s="122"/>
      <c r="BF16" s="123"/>
      <c r="BG16" s="152"/>
      <c r="BH16" s="130">
        <f t="shared" si="6"/>
        <v>0</v>
      </c>
      <c r="BI16" s="131">
        <f t="shared" si="7"/>
        <v>0</v>
      </c>
      <c r="BJ16" s="131">
        <f t="shared" si="8"/>
        <v>0</v>
      </c>
      <c r="BK16" s="133">
        <f t="shared" si="9"/>
        <v>0</v>
      </c>
    </row>
    <row r="17" spans="3:63">
      <c r="E17" s="109" t="s">
        <v>70</v>
      </c>
      <c r="G17" s="121"/>
      <c r="H17" s="122"/>
      <c r="I17" s="122"/>
      <c r="J17" s="123"/>
      <c r="K17" s="121"/>
      <c r="L17" s="122"/>
      <c r="M17" s="122"/>
      <c r="N17" s="123"/>
      <c r="O17" s="121"/>
      <c r="P17" s="122"/>
      <c r="Q17" s="122"/>
      <c r="R17" s="123"/>
      <c r="S17" s="121"/>
      <c r="T17" s="122"/>
      <c r="U17" s="122"/>
      <c r="V17" s="123"/>
      <c r="W17" s="121"/>
      <c r="X17" s="122"/>
      <c r="Y17" s="122"/>
      <c r="Z17" s="123"/>
      <c r="AA17" s="121"/>
      <c r="AB17" s="122"/>
      <c r="AC17" s="122"/>
      <c r="AD17" s="123"/>
      <c r="AE17" s="121"/>
      <c r="AF17" s="122"/>
      <c r="AG17" s="122"/>
      <c r="AH17" s="123"/>
      <c r="AI17" s="121"/>
      <c r="AJ17" s="122"/>
      <c r="AK17" s="122"/>
      <c r="AL17" s="123"/>
      <c r="AM17" s="121"/>
      <c r="AN17" s="122"/>
      <c r="AO17" s="122"/>
      <c r="AP17" s="123"/>
      <c r="AQ17" s="121"/>
      <c r="AR17" s="122"/>
      <c r="AS17" s="122"/>
      <c r="AT17" s="123"/>
      <c r="AU17" s="121"/>
      <c r="AV17" s="122"/>
      <c r="AW17" s="122"/>
      <c r="AX17" s="123"/>
      <c r="AY17" s="121"/>
      <c r="AZ17" s="122"/>
      <c r="BA17" s="122"/>
      <c r="BB17" s="123"/>
      <c r="BC17" s="121"/>
      <c r="BD17" s="122"/>
      <c r="BE17" s="122"/>
      <c r="BF17" s="123"/>
      <c r="BG17" s="152"/>
      <c r="BH17" s="130">
        <f t="shared" si="6"/>
        <v>0</v>
      </c>
      <c r="BI17" s="131">
        <f t="shared" si="7"/>
        <v>0</v>
      </c>
      <c r="BJ17" s="131">
        <f t="shared" si="8"/>
        <v>0</v>
      </c>
      <c r="BK17" s="133">
        <f t="shared" si="9"/>
        <v>0</v>
      </c>
    </row>
    <row r="18" spans="3:63">
      <c r="C18" s="2" t="s">
        <v>71</v>
      </c>
      <c r="G18" s="149">
        <f>SUM(G19:G28)</f>
        <v>0</v>
      </c>
      <c r="H18" s="125">
        <f t="shared" ref="H18:BF18" si="10">SUM(H19:H28)</f>
        <v>0</v>
      </c>
      <c r="I18" s="125">
        <f t="shared" si="10"/>
        <v>0</v>
      </c>
      <c r="J18" s="126">
        <f t="shared" si="10"/>
        <v>0</v>
      </c>
      <c r="K18" s="124">
        <f t="shared" si="10"/>
        <v>0</v>
      </c>
      <c r="L18" s="125">
        <f t="shared" si="10"/>
        <v>0</v>
      </c>
      <c r="M18" s="125">
        <f t="shared" si="10"/>
        <v>0</v>
      </c>
      <c r="N18" s="126">
        <f t="shared" si="10"/>
        <v>0</v>
      </c>
      <c r="O18" s="124">
        <f t="shared" si="10"/>
        <v>0</v>
      </c>
      <c r="P18" s="125">
        <f t="shared" si="10"/>
        <v>0</v>
      </c>
      <c r="Q18" s="125">
        <f t="shared" si="10"/>
        <v>0</v>
      </c>
      <c r="R18" s="126">
        <f t="shared" si="10"/>
        <v>0</v>
      </c>
      <c r="S18" s="124">
        <f t="shared" si="10"/>
        <v>0</v>
      </c>
      <c r="T18" s="125">
        <f t="shared" si="10"/>
        <v>0</v>
      </c>
      <c r="U18" s="125">
        <f t="shared" si="10"/>
        <v>0</v>
      </c>
      <c r="V18" s="126">
        <f t="shared" si="10"/>
        <v>0</v>
      </c>
      <c r="W18" s="124">
        <f t="shared" si="10"/>
        <v>0</v>
      </c>
      <c r="X18" s="125">
        <f t="shared" si="10"/>
        <v>0</v>
      </c>
      <c r="Y18" s="125">
        <f t="shared" si="10"/>
        <v>0</v>
      </c>
      <c r="Z18" s="126">
        <f t="shared" si="10"/>
        <v>0</v>
      </c>
      <c r="AA18" s="124">
        <f t="shared" si="10"/>
        <v>0</v>
      </c>
      <c r="AB18" s="125">
        <f t="shared" si="10"/>
        <v>0</v>
      </c>
      <c r="AC18" s="125">
        <f t="shared" si="10"/>
        <v>0</v>
      </c>
      <c r="AD18" s="126">
        <f t="shared" si="10"/>
        <v>0</v>
      </c>
      <c r="AE18" s="124">
        <f t="shared" si="10"/>
        <v>0</v>
      </c>
      <c r="AF18" s="125">
        <f t="shared" si="10"/>
        <v>0</v>
      </c>
      <c r="AG18" s="125">
        <f t="shared" si="10"/>
        <v>0</v>
      </c>
      <c r="AH18" s="126">
        <f t="shared" si="10"/>
        <v>0</v>
      </c>
      <c r="AI18" s="124">
        <f t="shared" si="10"/>
        <v>0</v>
      </c>
      <c r="AJ18" s="125">
        <f t="shared" si="10"/>
        <v>0</v>
      </c>
      <c r="AK18" s="125">
        <f t="shared" si="10"/>
        <v>0</v>
      </c>
      <c r="AL18" s="126">
        <f t="shared" si="10"/>
        <v>0</v>
      </c>
      <c r="AM18" s="124">
        <f t="shared" si="10"/>
        <v>0</v>
      </c>
      <c r="AN18" s="125">
        <f t="shared" si="10"/>
        <v>0</v>
      </c>
      <c r="AO18" s="125">
        <f t="shared" si="10"/>
        <v>0</v>
      </c>
      <c r="AP18" s="126">
        <f t="shared" si="10"/>
        <v>0</v>
      </c>
      <c r="AQ18" s="124">
        <f t="shared" si="10"/>
        <v>0</v>
      </c>
      <c r="AR18" s="125">
        <f t="shared" si="10"/>
        <v>0</v>
      </c>
      <c r="AS18" s="125">
        <f t="shared" si="10"/>
        <v>0</v>
      </c>
      <c r="AT18" s="126">
        <f t="shared" si="10"/>
        <v>0</v>
      </c>
      <c r="AU18" s="124">
        <f t="shared" si="10"/>
        <v>0</v>
      </c>
      <c r="AV18" s="125">
        <f t="shared" si="10"/>
        <v>0</v>
      </c>
      <c r="AW18" s="125">
        <f t="shared" si="10"/>
        <v>0</v>
      </c>
      <c r="AX18" s="126">
        <f t="shared" si="10"/>
        <v>0</v>
      </c>
      <c r="AY18" s="124">
        <f t="shared" si="10"/>
        <v>0</v>
      </c>
      <c r="AZ18" s="125">
        <f t="shared" si="10"/>
        <v>0</v>
      </c>
      <c r="BA18" s="125">
        <f t="shared" si="10"/>
        <v>0</v>
      </c>
      <c r="BB18" s="126">
        <f t="shared" si="10"/>
        <v>0</v>
      </c>
      <c r="BC18" s="124">
        <f t="shared" si="10"/>
        <v>0</v>
      </c>
      <c r="BD18" s="125">
        <f t="shared" si="10"/>
        <v>0</v>
      </c>
      <c r="BE18" s="125">
        <f t="shared" si="10"/>
        <v>0</v>
      </c>
      <c r="BF18" s="126">
        <f t="shared" si="10"/>
        <v>0</v>
      </c>
      <c r="BG18" s="152"/>
      <c r="BH18" s="124">
        <f t="shared" ref="BH18" si="11">SUM(BH19:BH28)</f>
        <v>0</v>
      </c>
      <c r="BI18" s="125">
        <f t="shared" ref="BI18" si="12">SUM(BI19:BI28)</f>
        <v>0</v>
      </c>
      <c r="BJ18" s="125">
        <f t="shared" ref="BJ18" si="13">SUM(BJ19:BJ28)</f>
        <v>0</v>
      </c>
      <c r="BK18" s="126">
        <f t="shared" ref="BK18" si="14">SUM(BK19:BK28)</f>
        <v>0</v>
      </c>
    </row>
    <row r="19" spans="3:63">
      <c r="E19" s="109" t="s">
        <v>70</v>
      </c>
      <c r="G19" s="121"/>
      <c r="H19" s="122"/>
      <c r="I19" s="122"/>
      <c r="J19" s="123"/>
      <c r="K19" s="121"/>
      <c r="L19" s="122"/>
      <c r="M19" s="122"/>
      <c r="N19" s="123"/>
      <c r="O19" s="121"/>
      <c r="P19" s="122"/>
      <c r="Q19" s="122"/>
      <c r="R19" s="123"/>
      <c r="S19" s="121"/>
      <c r="T19" s="122"/>
      <c r="U19" s="122"/>
      <c r="V19" s="123"/>
      <c r="W19" s="121"/>
      <c r="X19" s="122"/>
      <c r="Y19" s="122"/>
      <c r="Z19" s="123"/>
      <c r="AA19" s="121"/>
      <c r="AB19" s="122"/>
      <c r="AC19" s="122"/>
      <c r="AD19" s="123"/>
      <c r="AE19" s="121"/>
      <c r="AF19" s="122"/>
      <c r="AG19" s="122"/>
      <c r="AH19" s="123"/>
      <c r="AI19" s="121"/>
      <c r="AJ19" s="122"/>
      <c r="AK19" s="122"/>
      <c r="AL19" s="123"/>
      <c r="AM19" s="121"/>
      <c r="AN19" s="122"/>
      <c r="AO19" s="122"/>
      <c r="AP19" s="123"/>
      <c r="AQ19" s="121"/>
      <c r="AR19" s="122"/>
      <c r="AS19" s="122"/>
      <c r="AT19" s="123"/>
      <c r="AU19" s="121"/>
      <c r="AV19" s="122"/>
      <c r="AW19" s="122"/>
      <c r="AX19" s="123"/>
      <c r="AY19" s="121"/>
      <c r="AZ19" s="122"/>
      <c r="BA19" s="122"/>
      <c r="BB19" s="123"/>
      <c r="BC19" s="121"/>
      <c r="BD19" s="122"/>
      <c r="BE19" s="122"/>
      <c r="BF19" s="123"/>
      <c r="BG19" s="152"/>
      <c r="BH19" s="134">
        <f t="shared" si="6"/>
        <v>0</v>
      </c>
      <c r="BI19" s="135">
        <f t="shared" si="7"/>
        <v>0</v>
      </c>
      <c r="BJ19" s="135">
        <f t="shared" si="8"/>
        <v>0</v>
      </c>
      <c r="BK19" s="133">
        <f t="shared" si="9"/>
        <v>0</v>
      </c>
    </row>
    <row r="20" spans="3:63">
      <c r="E20" s="109" t="s">
        <v>70</v>
      </c>
      <c r="G20" s="121"/>
      <c r="H20" s="122"/>
      <c r="I20" s="122"/>
      <c r="J20" s="123"/>
      <c r="K20" s="121"/>
      <c r="L20" s="122"/>
      <c r="M20" s="122"/>
      <c r="N20" s="123"/>
      <c r="O20" s="121"/>
      <c r="P20" s="122"/>
      <c r="Q20" s="122"/>
      <c r="R20" s="123"/>
      <c r="S20" s="121"/>
      <c r="T20" s="122"/>
      <c r="U20" s="122"/>
      <c r="V20" s="123"/>
      <c r="W20" s="121"/>
      <c r="X20" s="122"/>
      <c r="Y20" s="122"/>
      <c r="Z20" s="123"/>
      <c r="AA20" s="121"/>
      <c r="AB20" s="122"/>
      <c r="AC20" s="122"/>
      <c r="AD20" s="123"/>
      <c r="AE20" s="121"/>
      <c r="AF20" s="122"/>
      <c r="AG20" s="122"/>
      <c r="AH20" s="123"/>
      <c r="AI20" s="121"/>
      <c r="AJ20" s="122"/>
      <c r="AK20" s="122"/>
      <c r="AL20" s="123"/>
      <c r="AM20" s="121"/>
      <c r="AN20" s="122"/>
      <c r="AO20" s="122"/>
      <c r="AP20" s="123"/>
      <c r="AQ20" s="121"/>
      <c r="AR20" s="122"/>
      <c r="AS20" s="122"/>
      <c r="AT20" s="123"/>
      <c r="AU20" s="121"/>
      <c r="AV20" s="122"/>
      <c r="AW20" s="122"/>
      <c r="AX20" s="123"/>
      <c r="AY20" s="121"/>
      <c r="AZ20" s="122"/>
      <c r="BA20" s="122"/>
      <c r="BB20" s="123"/>
      <c r="BC20" s="121"/>
      <c r="BD20" s="122"/>
      <c r="BE20" s="122"/>
      <c r="BF20" s="123"/>
      <c r="BG20" s="152"/>
      <c r="BH20" s="134">
        <f t="shared" si="6"/>
        <v>0</v>
      </c>
      <c r="BI20" s="135">
        <f t="shared" si="7"/>
        <v>0</v>
      </c>
      <c r="BJ20" s="135">
        <f t="shared" si="8"/>
        <v>0</v>
      </c>
      <c r="BK20" s="133">
        <f t="shared" si="9"/>
        <v>0</v>
      </c>
    </row>
    <row r="21" spans="3:63">
      <c r="E21" s="109" t="s">
        <v>70</v>
      </c>
      <c r="G21" s="121"/>
      <c r="H21" s="122"/>
      <c r="I21" s="122"/>
      <c r="J21" s="123"/>
      <c r="K21" s="121"/>
      <c r="L21" s="122"/>
      <c r="M21" s="122"/>
      <c r="N21" s="123"/>
      <c r="O21" s="121"/>
      <c r="P21" s="122"/>
      <c r="Q21" s="122"/>
      <c r="R21" s="123"/>
      <c r="S21" s="121"/>
      <c r="T21" s="122"/>
      <c r="U21" s="122"/>
      <c r="V21" s="123"/>
      <c r="W21" s="121"/>
      <c r="X21" s="122"/>
      <c r="Y21" s="122"/>
      <c r="Z21" s="123"/>
      <c r="AA21" s="121"/>
      <c r="AB21" s="122"/>
      <c r="AC21" s="122"/>
      <c r="AD21" s="123"/>
      <c r="AE21" s="121"/>
      <c r="AF21" s="122"/>
      <c r="AG21" s="122"/>
      <c r="AH21" s="123"/>
      <c r="AI21" s="121"/>
      <c r="AJ21" s="122"/>
      <c r="AK21" s="122"/>
      <c r="AL21" s="123"/>
      <c r="AM21" s="121"/>
      <c r="AN21" s="122"/>
      <c r="AO21" s="122"/>
      <c r="AP21" s="123"/>
      <c r="AQ21" s="121"/>
      <c r="AR21" s="122"/>
      <c r="AS21" s="122"/>
      <c r="AT21" s="123"/>
      <c r="AU21" s="121"/>
      <c r="AV21" s="122"/>
      <c r="AW21" s="122"/>
      <c r="AX21" s="123"/>
      <c r="AY21" s="121"/>
      <c r="AZ21" s="122"/>
      <c r="BA21" s="122"/>
      <c r="BB21" s="123"/>
      <c r="BC21" s="121"/>
      <c r="BD21" s="122"/>
      <c r="BE21" s="122"/>
      <c r="BF21" s="123"/>
      <c r="BG21" s="152"/>
      <c r="BH21" s="134">
        <f t="shared" si="6"/>
        <v>0</v>
      </c>
      <c r="BI21" s="135">
        <f t="shared" si="7"/>
        <v>0</v>
      </c>
      <c r="BJ21" s="135">
        <f t="shared" si="8"/>
        <v>0</v>
      </c>
      <c r="BK21" s="133">
        <f t="shared" si="9"/>
        <v>0</v>
      </c>
    </row>
    <row r="22" spans="3:63">
      <c r="E22" s="109" t="s">
        <v>70</v>
      </c>
      <c r="G22" s="121"/>
      <c r="H22" s="122"/>
      <c r="I22" s="122"/>
      <c r="J22" s="123"/>
      <c r="K22" s="121"/>
      <c r="L22" s="122"/>
      <c r="M22" s="122"/>
      <c r="N22" s="123"/>
      <c r="O22" s="121"/>
      <c r="P22" s="122"/>
      <c r="Q22" s="122"/>
      <c r="R22" s="123"/>
      <c r="S22" s="121"/>
      <c r="T22" s="122"/>
      <c r="U22" s="122"/>
      <c r="V22" s="123"/>
      <c r="W22" s="121"/>
      <c r="X22" s="122"/>
      <c r="Y22" s="122"/>
      <c r="Z22" s="123"/>
      <c r="AA22" s="121"/>
      <c r="AB22" s="122"/>
      <c r="AC22" s="122"/>
      <c r="AD22" s="123"/>
      <c r="AE22" s="121"/>
      <c r="AF22" s="122"/>
      <c r="AG22" s="122"/>
      <c r="AH22" s="123"/>
      <c r="AI22" s="121"/>
      <c r="AJ22" s="122"/>
      <c r="AK22" s="122"/>
      <c r="AL22" s="123"/>
      <c r="AM22" s="121"/>
      <c r="AN22" s="122"/>
      <c r="AO22" s="122"/>
      <c r="AP22" s="123"/>
      <c r="AQ22" s="121"/>
      <c r="AR22" s="122"/>
      <c r="AS22" s="122"/>
      <c r="AT22" s="123"/>
      <c r="AU22" s="121"/>
      <c r="AV22" s="122"/>
      <c r="AW22" s="122"/>
      <c r="AX22" s="123"/>
      <c r="AY22" s="121"/>
      <c r="AZ22" s="122"/>
      <c r="BA22" s="122"/>
      <c r="BB22" s="123"/>
      <c r="BC22" s="121"/>
      <c r="BD22" s="122"/>
      <c r="BE22" s="122"/>
      <c r="BF22" s="123"/>
      <c r="BG22" s="152"/>
      <c r="BH22" s="134">
        <f t="shared" si="6"/>
        <v>0</v>
      </c>
      <c r="BI22" s="135">
        <f t="shared" si="7"/>
        <v>0</v>
      </c>
      <c r="BJ22" s="135">
        <f t="shared" si="8"/>
        <v>0</v>
      </c>
      <c r="BK22" s="133">
        <f t="shared" si="9"/>
        <v>0</v>
      </c>
    </row>
    <row r="23" spans="3:63">
      <c r="E23" s="109" t="s">
        <v>70</v>
      </c>
      <c r="G23" s="121"/>
      <c r="H23" s="122"/>
      <c r="I23" s="122"/>
      <c r="J23" s="123"/>
      <c r="K23" s="121"/>
      <c r="L23" s="122"/>
      <c r="M23" s="122"/>
      <c r="N23" s="123"/>
      <c r="O23" s="121"/>
      <c r="P23" s="122"/>
      <c r="Q23" s="122"/>
      <c r="R23" s="123"/>
      <c r="S23" s="121"/>
      <c r="T23" s="122"/>
      <c r="U23" s="122"/>
      <c r="V23" s="123"/>
      <c r="W23" s="121"/>
      <c r="X23" s="122"/>
      <c r="Y23" s="122"/>
      <c r="Z23" s="123"/>
      <c r="AA23" s="121"/>
      <c r="AB23" s="122"/>
      <c r="AC23" s="122"/>
      <c r="AD23" s="123"/>
      <c r="AE23" s="121"/>
      <c r="AF23" s="122"/>
      <c r="AG23" s="122"/>
      <c r="AH23" s="123"/>
      <c r="AI23" s="121"/>
      <c r="AJ23" s="122"/>
      <c r="AK23" s="122"/>
      <c r="AL23" s="123"/>
      <c r="AM23" s="121"/>
      <c r="AN23" s="122"/>
      <c r="AO23" s="122"/>
      <c r="AP23" s="123"/>
      <c r="AQ23" s="121"/>
      <c r="AR23" s="122"/>
      <c r="AS23" s="122"/>
      <c r="AT23" s="123"/>
      <c r="AU23" s="121"/>
      <c r="AV23" s="122"/>
      <c r="AW23" s="122"/>
      <c r="AX23" s="123"/>
      <c r="AY23" s="121"/>
      <c r="AZ23" s="122"/>
      <c r="BA23" s="122"/>
      <c r="BB23" s="123"/>
      <c r="BC23" s="121"/>
      <c r="BD23" s="122"/>
      <c r="BE23" s="122"/>
      <c r="BF23" s="123"/>
      <c r="BG23" s="152"/>
      <c r="BH23" s="134">
        <f t="shared" si="6"/>
        <v>0</v>
      </c>
      <c r="BI23" s="135">
        <f t="shared" si="7"/>
        <v>0</v>
      </c>
      <c r="BJ23" s="135">
        <f t="shared" si="8"/>
        <v>0</v>
      </c>
      <c r="BK23" s="133">
        <f t="shared" si="9"/>
        <v>0</v>
      </c>
    </row>
    <row r="24" spans="3:63">
      <c r="E24" s="109" t="s">
        <v>70</v>
      </c>
      <c r="G24" s="121"/>
      <c r="H24" s="122"/>
      <c r="I24" s="122"/>
      <c r="J24" s="123"/>
      <c r="K24" s="121"/>
      <c r="L24" s="122"/>
      <c r="M24" s="122"/>
      <c r="N24" s="123"/>
      <c r="O24" s="121"/>
      <c r="P24" s="122"/>
      <c r="Q24" s="122"/>
      <c r="R24" s="123"/>
      <c r="S24" s="121"/>
      <c r="T24" s="122"/>
      <c r="U24" s="122"/>
      <c r="V24" s="123"/>
      <c r="W24" s="121"/>
      <c r="X24" s="122"/>
      <c r="Y24" s="122"/>
      <c r="Z24" s="123"/>
      <c r="AA24" s="121"/>
      <c r="AB24" s="122"/>
      <c r="AC24" s="122"/>
      <c r="AD24" s="123"/>
      <c r="AE24" s="121"/>
      <c r="AF24" s="122"/>
      <c r="AG24" s="122"/>
      <c r="AH24" s="123"/>
      <c r="AI24" s="121"/>
      <c r="AJ24" s="122"/>
      <c r="AK24" s="122"/>
      <c r="AL24" s="123"/>
      <c r="AM24" s="121"/>
      <c r="AN24" s="122"/>
      <c r="AO24" s="122"/>
      <c r="AP24" s="123"/>
      <c r="AQ24" s="121"/>
      <c r="AR24" s="122"/>
      <c r="AS24" s="122"/>
      <c r="AT24" s="123"/>
      <c r="AU24" s="121"/>
      <c r="AV24" s="122"/>
      <c r="AW24" s="122"/>
      <c r="AX24" s="123"/>
      <c r="AY24" s="121"/>
      <c r="AZ24" s="122"/>
      <c r="BA24" s="122"/>
      <c r="BB24" s="123"/>
      <c r="BC24" s="121"/>
      <c r="BD24" s="122"/>
      <c r="BE24" s="122"/>
      <c r="BF24" s="123"/>
      <c r="BG24" s="152"/>
      <c r="BH24" s="134">
        <f t="shared" si="6"/>
        <v>0</v>
      </c>
      <c r="BI24" s="135">
        <f t="shared" si="7"/>
        <v>0</v>
      </c>
      <c r="BJ24" s="135">
        <f t="shared" si="8"/>
        <v>0</v>
      </c>
      <c r="BK24" s="133">
        <f t="shared" si="9"/>
        <v>0</v>
      </c>
    </row>
    <row r="25" spans="3:63">
      <c r="E25" s="109" t="s">
        <v>70</v>
      </c>
      <c r="G25" s="121"/>
      <c r="H25" s="122"/>
      <c r="I25" s="122"/>
      <c r="J25" s="123"/>
      <c r="K25" s="121"/>
      <c r="L25" s="122"/>
      <c r="M25" s="122"/>
      <c r="N25" s="123"/>
      <c r="O25" s="121"/>
      <c r="P25" s="122"/>
      <c r="Q25" s="122"/>
      <c r="R25" s="123"/>
      <c r="S25" s="121"/>
      <c r="T25" s="122"/>
      <c r="U25" s="122"/>
      <c r="V25" s="123"/>
      <c r="W25" s="121"/>
      <c r="X25" s="122"/>
      <c r="Y25" s="122"/>
      <c r="Z25" s="123"/>
      <c r="AA25" s="121"/>
      <c r="AB25" s="122"/>
      <c r="AC25" s="122"/>
      <c r="AD25" s="123"/>
      <c r="AE25" s="121"/>
      <c r="AF25" s="122"/>
      <c r="AG25" s="122"/>
      <c r="AH25" s="123"/>
      <c r="AI25" s="121"/>
      <c r="AJ25" s="122"/>
      <c r="AK25" s="122"/>
      <c r="AL25" s="123"/>
      <c r="AM25" s="121"/>
      <c r="AN25" s="122"/>
      <c r="AO25" s="122"/>
      <c r="AP25" s="123"/>
      <c r="AQ25" s="121"/>
      <c r="AR25" s="122"/>
      <c r="AS25" s="122"/>
      <c r="AT25" s="123"/>
      <c r="AU25" s="121"/>
      <c r="AV25" s="122"/>
      <c r="AW25" s="122"/>
      <c r="AX25" s="123"/>
      <c r="AY25" s="121"/>
      <c r="AZ25" s="122"/>
      <c r="BA25" s="122"/>
      <c r="BB25" s="123"/>
      <c r="BC25" s="121"/>
      <c r="BD25" s="122"/>
      <c r="BE25" s="122"/>
      <c r="BF25" s="123"/>
      <c r="BG25" s="152"/>
      <c r="BH25" s="134">
        <f t="shared" si="6"/>
        <v>0</v>
      </c>
      <c r="BI25" s="135">
        <f t="shared" si="7"/>
        <v>0</v>
      </c>
      <c r="BJ25" s="135">
        <f t="shared" si="8"/>
        <v>0</v>
      </c>
      <c r="BK25" s="133">
        <f t="shared" si="9"/>
        <v>0</v>
      </c>
    </row>
    <row r="26" spans="3:63">
      <c r="E26" s="109" t="s">
        <v>70</v>
      </c>
      <c r="G26" s="121"/>
      <c r="H26" s="122"/>
      <c r="I26" s="122"/>
      <c r="J26" s="123"/>
      <c r="K26" s="121"/>
      <c r="L26" s="122"/>
      <c r="M26" s="122"/>
      <c r="N26" s="123"/>
      <c r="O26" s="121"/>
      <c r="P26" s="122"/>
      <c r="Q26" s="122"/>
      <c r="R26" s="123"/>
      <c r="S26" s="121"/>
      <c r="T26" s="122"/>
      <c r="U26" s="122"/>
      <c r="V26" s="123"/>
      <c r="W26" s="121"/>
      <c r="X26" s="122"/>
      <c r="Y26" s="122"/>
      <c r="Z26" s="123"/>
      <c r="AA26" s="121"/>
      <c r="AB26" s="122"/>
      <c r="AC26" s="122"/>
      <c r="AD26" s="123"/>
      <c r="AE26" s="121"/>
      <c r="AF26" s="122"/>
      <c r="AG26" s="122"/>
      <c r="AH26" s="123"/>
      <c r="AI26" s="121"/>
      <c r="AJ26" s="122"/>
      <c r="AK26" s="122"/>
      <c r="AL26" s="123"/>
      <c r="AM26" s="121"/>
      <c r="AN26" s="122"/>
      <c r="AO26" s="122"/>
      <c r="AP26" s="123"/>
      <c r="AQ26" s="121"/>
      <c r="AR26" s="122"/>
      <c r="AS26" s="122"/>
      <c r="AT26" s="123"/>
      <c r="AU26" s="121"/>
      <c r="AV26" s="122"/>
      <c r="AW26" s="122"/>
      <c r="AX26" s="123"/>
      <c r="AY26" s="121"/>
      <c r="AZ26" s="122"/>
      <c r="BA26" s="122"/>
      <c r="BB26" s="123"/>
      <c r="BC26" s="121"/>
      <c r="BD26" s="122"/>
      <c r="BE26" s="122"/>
      <c r="BF26" s="123"/>
      <c r="BG26" s="152"/>
      <c r="BH26" s="134">
        <f t="shared" si="6"/>
        <v>0</v>
      </c>
      <c r="BI26" s="135">
        <f t="shared" si="7"/>
        <v>0</v>
      </c>
      <c r="BJ26" s="135">
        <f t="shared" si="8"/>
        <v>0</v>
      </c>
      <c r="BK26" s="133">
        <f t="shared" si="9"/>
        <v>0</v>
      </c>
    </row>
    <row r="27" spans="3:63">
      <c r="E27" s="109" t="s">
        <v>70</v>
      </c>
      <c r="G27" s="121"/>
      <c r="H27" s="122"/>
      <c r="I27" s="122"/>
      <c r="J27" s="123"/>
      <c r="K27" s="121"/>
      <c r="L27" s="122"/>
      <c r="M27" s="122"/>
      <c r="N27" s="123"/>
      <c r="O27" s="121"/>
      <c r="P27" s="122"/>
      <c r="Q27" s="122"/>
      <c r="R27" s="123"/>
      <c r="S27" s="121"/>
      <c r="T27" s="122"/>
      <c r="U27" s="122"/>
      <c r="V27" s="123"/>
      <c r="W27" s="121"/>
      <c r="X27" s="122"/>
      <c r="Y27" s="122"/>
      <c r="Z27" s="123"/>
      <c r="AA27" s="121"/>
      <c r="AB27" s="122"/>
      <c r="AC27" s="122"/>
      <c r="AD27" s="123"/>
      <c r="AE27" s="121"/>
      <c r="AF27" s="122"/>
      <c r="AG27" s="122"/>
      <c r="AH27" s="123"/>
      <c r="AI27" s="121"/>
      <c r="AJ27" s="122"/>
      <c r="AK27" s="122"/>
      <c r="AL27" s="123"/>
      <c r="AM27" s="121"/>
      <c r="AN27" s="122"/>
      <c r="AO27" s="122"/>
      <c r="AP27" s="123"/>
      <c r="AQ27" s="121"/>
      <c r="AR27" s="122"/>
      <c r="AS27" s="122"/>
      <c r="AT27" s="123"/>
      <c r="AU27" s="121"/>
      <c r="AV27" s="122"/>
      <c r="AW27" s="122"/>
      <c r="AX27" s="123"/>
      <c r="AY27" s="121"/>
      <c r="AZ27" s="122"/>
      <c r="BA27" s="122"/>
      <c r="BB27" s="123"/>
      <c r="BC27" s="121"/>
      <c r="BD27" s="122"/>
      <c r="BE27" s="122"/>
      <c r="BF27" s="123"/>
      <c r="BG27" s="152"/>
      <c r="BH27" s="134">
        <f t="shared" si="6"/>
        <v>0</v>
      </c>
      <c r="BI27" s="135">
        <f t="shared" si="7"/>
        <v>0</v>
      </c>
      <c r="BJ27" s="135">
        <f t="shared" si="8"/>
        <v>0</v>
      </c>
      <c r="BK27" s="133">
        <f t="shared" si="9"/>
        <v>0</v>
      </c>
    </row>
    <row r="28" spans="3:63">
      <c r="E28" s="109" t="s">
        <v>70</v>
      </c>
      <c r="G28" s="121"/>
      <c r="H28" s="122"/>
      <c r="I28" s="122"/>
      <c r="J28" s="123"/>
      <c r="K28" s="121"/>
      <c r="L28" s="122"/>
      <c r="M28" s="122"/>
      <c r="N28" s="123"/>
      <c r="O28" s="121"/>
      <c r="P28" s="122"/>
      <c r="Q28" s="122"/>
      <c r="R28" s="123"/>
      <c r="S28" s="121"/>
      <c r="T28" s="122"/>
      <c r="U28" s="122"/>
      <c r="V28" s="123"/>
      <c r="W28" s="121"/>
      <c r="X28" s="122"/>
      <c r="Y28" s="122"/>
      <c r="Z28" s="123"/>
      <c r="AA28" s="121"/>
      <c r="AB28" s="122"/>
      <c r="AC28" s="122"/>
      <c r="AD28" s="123"/>
      <c r="AE28" s="121"/>
      <c r="AF28" s="122"/>
      <c r="AG28" s="122"/>
      <c r="AH28" s="123"/>
      <c r="AI28" s="121"/>
      <c r="AJ28" s="122"/>
      <c r="AK28" s="122"/>
      <c r="AL28" s="123"/>
      <c r="AM28" s="121"/>
      <c r="AN28" s="122"/>
      <c r="AO28" s="122"/>
      <c r="AP28" s="123"/>
      <c r="AQ28" s="121"/>
      <c r="AR28" s="122"/>
      <c r="AS28" s="122"/>
      <c r="AT28" s="123"/>
      <c r="AU28" s="121"/>
      <c r="AV28" s="122"/>
      <c r="AW28" s="122"/>
      <c r="AX28" s="123"/>
      <c r="AY28" s="121"/>
      <c r="AZ28" s="122"/>
      <c r="BA28" s="122"/>
      <c r="BB28" s="123"/>
      <c r="BC28" s="121"/>
      <c r="BD28" s="122"/>
      <c r="BE28" s="122"/>
      <c r="BF28" s="123"/>
      <c r="BG28" s="152"/>
      <c r="BH28" s="134">
        <f t="shared" si="6"/>
        <v>0</v>
      </c>
      <c r="BI28" s="135">
        <f t="shared" si="7"/>
        <v>0</v>
      </c>
      <c r="BJ28" s="135">
        <f t="shared" si="8"/>
        <v>0</v>
      </c>
      <c r="BK28" s="133">
        <f t="shared" si="9"/>
        <v>0</v>
      </c>
    </row>
    <row r="29" spans="3:63">
      <c r="C29" s="2" t="s">
        <v>72</v>
      </c>
      <c r="G29" s="124">
        <f t="shared" ref="G29:BF29" si="15">SUM(G30:G39)</f>
        <v>0</v>
      </c>
      <c r="H29" s="125">
        <f t="shared" si="15"/>
        <v>0</v>
      </c>
      <c r="I29" s="125">
        <f t="shared" si="15"/>
        <v>0</v>
      </c>
      <c r="J29" s="126">
        <f t="shared" si="15"/>
        <v>0</v>
      </c>
      <c r="K29" s="124">
        <f t="shared" si="15"/>
        <v>0</v>
      </c>
      <c r="L29" s="125">
        <f t="shared" si="15"/>
        <v>0</v>
      </c>
      <c r="M29" s="125">
        <f t="shared" si="15"/>
        <v>0</v>
      </c>
      <c r="N29" s="126">
        <f t="shared" si="15"/>
        <v>0</v>
      </c>
      <c r="O29" s="124">
        <f t="shared" si="15"/>
        <v>0</v>
      </c>
      <c r="P29" s="125">
        <f t="shared" si="15"/>
        <v>0</v>
      </c>
      <c r="Q29" s="125">
        <f t="shared" si="15"/>
        <v>0</v>
      </c>
      <c r="R29" s="126">
        <f t="shared" si="15"/>
        <v>0</v>
      </c>
      <c r="S29" s="124">
        <f t="shared" si="15"/>
        <v>0</v>
      </c>
      <c r="T29" s="125">
        <f t="shared" si="15"/>
        <v>0</v>
      </c>
      <c r="U29" s="125">
        <f t="shared" si="15"/>
        <v>0</v>
      </c>
      <c r="V29" s="126">
        <f t="shared" si="15"/>
        <v>0</v>
      </c>
      <c r="W29" s="124">
        <f t="shared" si="15"/>
        <v>0</v>
      </c>
      <c r="X29" s="125">
        <f t="shared" si="15"/>
        <v>0</v>
      </c>
      <c r="Y29" s="125">
        <f t="shared" si="15"/>
        <v>0</v>
      </c>
      <c r="Z29" s="126">
        <f t="shared" si="15"/>
        <v>0</v>
      </c>
      <c r="AA29" s="124">
        <f t="shared" si="15"/>
        <v>0</v>
      </c>
      <c r="AB29" s="125">
        <f t="shared" si="15"/>
        <v>0</v>
      </c>
      <c r="AC29" s="125">
        <f t="shared" si="15"/>
        <v>0</v>
      </c>
      <c r="AD29" s="126">
        <f t="shared" si="15"/>
        <v>0</v>
      </c>
      <c r="AE29" s="124">
        <f t="shared" si="15"/>
        <v>0</v>
      </c>
      <c r="AF29" s="125">
        <f t="shared" si="15"/>
        <v>0</v>
      </c>
      <c r="AG29" s="125">
        <f t="shared" si="15"/>
        <v>0</v>
      </c>
      <c r="AH29" s="126">
        <f t="shared" si="15"/>
        <v>0</v>
      </c>
      <c r="AI29" s="124">
        <f t="shared" si="15"/>
        <v>0</v>
      </c>
      <c r="AJ29" s="125">
        <f t="shared" si="15"/>
        <v>0</v>
      </c>
      <c r="AK29" s="125">
        <f t="shared" si="15"/>
        <v>0</v>
      </c>
      <c r="AL29" s="126">
        <f t="shared" si="15"/>
        <v>0</v>
      </c>
      <c r="AM29" s="124">
        <f t="shared" si="15"/>
        <v>0</v>
      </c>
      <c r="AN29" s="125">
        <f t="shared" si="15"/>
        <v>0</v>
      </c>
      <c r="AO29" s="125">
        <f t="shared" si="15"/>
        <v>0</v>
      </c>
      <c r="AP29" s="126">
        <f t="shared" si="15"/>
        <v>0</v>
      </c>
      <c r="AQ29" s="124">
        <f t="shared" si="15"/>
        <v>0</v>
      </c>
      <c r="AR29" s="125">
        <f t="shared" si="15"/>
        <v>0</v>
      </c>
      <c r="AS29" s="125">
        <f t="shared" si="15"/>
        <v>0</v>
      </c>
      <c r="AT29" s="126">
        <f t="shared" si="15"/>
        <v>0</v>
      </c>
      <c r="AU29" s="124">
        <f t="shared" si="15"/>
        <v>0</v>
      </c>
      <c r="AV29" s="125">
        <f t="shared" si="15"/>
        <v>0</v>
      </c>
      <c r="AW29" s="125">
        <f t="shared" si="15"/>
        <v>0</v>
      </c>
      <c r="AX29" s="126">
        <f t="shared" si="15"/>
        <v>0</v>
      </c>
      <c r="AY29" s="124">
        <f t="shared" si="15"/>
        <v>0</v>
      </c>
      <c r="AZ29" s="125">
        <f t="shared" si="15"/>
        <v>0</v>
      </c>
      <c r="BA29" s="125">
        <f t="shared" si="15"/>
        <v>0</v>
      </c>
      <c r="BB29" s="126">
        <f t="shared" si="15"/>
        <v>0</v>
      </c>
      <c r="BC29" s="124">
        <f t="shared" si="15"/>
        <v>0</v>
      </c>
      <c r="BD29" s="125">
        <f t="shared" si="15"/>
        <v>0</v>
      </c>
      <c r="BE29" s="125">
        <f t="shared" si="15"/>
        <v>0</v>
      </c>
      <c r="BF29" s="126">
        <f t="shared" si="15"/>
        <v>0</v>
      </c>
      <c r="BG29" s="152"/>
      <c r="BH29" s="124">
        <f t="shared" ref="BH29" si="16">SUM(BH30:BH39)</f>
        <v>0</v>
      </c>
      <c r="BI29" s="125">
        <f t="shared" ref="BI29" si="17">SUM(BI30:BI39)</f>
        <v>0</v>
      </c>
      <c r="BJ29" s="125">
        <f t="shared" ref="BJ29" si="18">SUM(BJ30:BJ39)</f>
        <v>0</v>
      </c>
      <c r="BK29" s="126">
        <f t="shared" ref="BK29" si="19">SUM(BK30:BK39)</f>
        <v>0</v>
      </c>
    </row>
    <row r="30" spans="3:63">
      <c r="E30" s="109" t="s">
        <v>70</v>
      </c>
      <c r="G30" s="121"/>
      <c r="H30" s="122"/>
      <c r="I30" s="122"/>
      <c r="J30" s="123"/>
      <c r="K30" s="121"/>
      <c r="L30" s="122"/>
      <c r="M30" s="122"/>
      <c r="N30" s="123"/>
      <c r="O30" s="121"/>
      <c r="P30" s="122"/>
      <c r="Q30" s="122"/>
      <c r="R30" s="123"/>
      <c r="S30" s="121"/>
      <c r="T30" s="122"/>
      <c r="U30" s="122"/>
      <c r="V30" s="123"/>
      <c r="W30" s="121"/>
      <c r="X30" s="122"/>
      <c r="Y30" s="122"/>
      <c r="Z30" s="123"/>
      <c r="AA30" s="121"/>
      <c r="AB30" s="122"/>
      <c r="AC30" s="122"/>
      <c r="AD30" s="123"/>
      <c r="AE30" s="121"/>
      <c r="AF30" s="122"/>
      <c r="AG30" s="122"/>
      <c r="AH30" s="123"/>
      <c r="AI30" s="121"/>
      <c r="AJ30" s="122"/>
      <c r="AK30" s="122"/>
      <c r="AL30" s="123"/>
      <c r="AM30" s="121"/>
      <c r="AN30" s="122"/>
      <c r="AO30" s="122"/>
      <c r="AP30" s="123"/>
      <c r="AQ30" s="121"/>
      <c r="AR30" s="122"/>
      <c r="AS30" s="122"/>
      <c r="AT30" s="123"/>
      <c r="AU30" s="121"/>
      <c r="AV30" s="122"/>
      <c r="AW30" s="122"/>
      <c r="AX30" s="123"/>
      <c r="AY30" s="121"/>
      <c r="AZ30" s="122"/>
      <c r="BA30" s="122"/>
      <c r="BB30" s="123"/>
      <c r="BC30" s="121"/>
      <c r="BD30" s="122"/>
      <c r="BE30" s="122"/>
      <c r="BF30" s="123"/>
      <c r="BG30" s="152"/>
      <c r="BH30" s="134">
        <f t="shared" si="6"/>
        <v>0</v>
      </c>
      <c r="BI30" s="135">
        <f t="shared" si="7"/>
        <v>0</v>
      </c>
      <c r="BJ30" s="135">
        <f t="shared" si="8"/>
        <v>0</v>
      </c>
      <c r="BK30" s="133">
        <f t="shared" si="9"/>
        <v>0</v>
      </c>
    </row>
    <row r="31" spans="3:63">
      <c r="E31" s="109" t="s">
        <v>70</v>
      </c>
      <c r="G31" s="121"/>
      <c r="H31" s="122"/>
      <c r="I31" s="122"/>
      <c r="J31" s="123"/>
      <c r="K31" s="121"/>
      <c r="L31" s="122"/>
      <c r="M31" s="122"/>
      <c r="N31" s="123"/>
      <c r="O31" s="121"/>
      <c r="P31" s="122"/>
      <c r="Q31" s="122"/>
      <c r="R31" s="123"/>
      <c r="S31" s="121"/>
      <c r="T31" s="122"/>
      <c r="U31" s="122"/>
      <c r="V31" s="123"/>
      <c r="W31" s="121"/>
      <c r="X31" s="122"/>
      <c r="Y31" s="122"/>
      <c r="Z31" s="123"/>
      <c r="AA31" s="121"/>
      <c r="AB31" s="122"/>
      <c r="AC31" s="122"/>
      <c r="AD31" s="123"/>
      <c r="AE31" s="121"/>
      <c r="AF31" s="122"/>
      <c r="AG31" s="122"/>
      <c r="AH31" s="123"/>
      <c r="AI31" s="121"/>
      <c r="AJ31" s="122"/>
      <c r="AK31" s="122"/>
      <c r="AL31" s="123"/>
      <c r="AM31" s="121"/>
      <c r="AN31" s="122"/>
      <c r="AO31" s="122"/>
      <c r="AP31" s="123"/>
      <c r="AQ31" s="121"/>
      <c r="AR31" s="122"/>
      <c r="AS31" s="122"/>
      <c r="AT31" s="123"/>
      <c r="AU31" s="121"/>
      <c r="AV31" s="122"/>
      <c r="AW31" s="122"/>
      <c r="AX31" s="123"/>
      <c r="AY31" s="121"/>
      <c r="AZ31" s="122"/>
      <c r="BA31" s="122"/>
      <c r="BB31" s="123"/>
      <c r="BC31" s="121"/>
      <c r="BD31" s="122"/>
      <c r="BE31" s="122"/>
      <c r="BF31" s="123"/>
      <c r="BG31" s="152"/>
      <c r="BH31" s="134">
        <f t="shared" si="6"/>
        <v>0</v>
      </c>
      <c r="BI31" s="135">
        <f t="shared" si="7"/>
        <v>0</v>
      </c>
      <c r="BJ31" s="135">
        <f t="shared" si="8"/>
        <v>0</v>
      </c>
      <c r="BK31" s="133">
        <f t="shared" si="9"/>
        <v>0</v>
      </c>
    </row>
    <row r="32" spans="3:63">
      <c r="E32" s="109" t="s">
        <v>70</v>
      </c>
      <c r="G32" s="121"/>
      <c r="H32" s="122"/>
      <c r="I32" s="122"/>
      <c r="J32" s="123"/>
      <c r="K32" s="121"/>
      <c r="L32" s="122"/>
      <c r="M32" s="122"/>
      <c r="N32" s="123"/>
      <c r="O32" s="121"/>
      <c r="P32" s="122"/>
      <c r="Q32" s="122"/>
      <c r="R32" s="123"/>
      <c r="S32" s="121"/>
      <c r="T32" s="122"/>
      <c r="U32" s="122"/>
      <c r="V32" s="123"/>
      <c r="W32" s="121"/>
      <c r="X32" s="122"/>
      <c r="Y32" s="122"/>
      <c r="Z32" s="123"/>
      <c r="AA32" s="121"/>
      <c r="AB32" s="122"/>
      <c r="AC32" s="122"/>
      <c r="AD32" s="123"/>
      <c r="AE32" s="121"/>
      <c r="AF32" s="122"/>
      <c r="AG32" s="122"/>
      <c r="AH32" s="123"/>
      <c r="AI32" s="121"/>
      <c r="AJ32" s="122"/>
      <c r="AK32" s="122"/>
      <c r="AL32" s="123"/>
      <c r="AM32" s="121"/>
      <c r="AN32" s="122"/>
      <c r="AO32" s="122"/>
      <c r="AP32" s="123"/>
      <c r="AQ32" s="121"/>
      <c r="AR32" s="122"/>
      <c r="AS32" s="122"/>
      <c r="AT32" s="123"/>
      <c r="AU32" s="121"/>
      <c r="AV32" s="122"/>
      <c r="AW32" s="122"/>
      <c r="AX32" s="123"/>
      <c r="AY32" s="121"/>
      <c r="AZ32" s="122"/>
      <c r="BA32" s="122"/>
      <c r="BB32" s="123"/>
      <c r="BC32" s="121"/>
      <c r="BD32" s="122"/>
      <c r="BE32" s="122"/>
      <c r="BF32" s="123"/>
      <c r="BG32" s="152"/>
      <c r="BH32" s="134">
        <f t="shared" si="6"/>
        <v>0</v>
      </c>
      <c r="BI32" s="135">
        <f t="shared" si="7"/>
        <v>0</v>
      </c>
      <c r="BJ32" s="135">
        <f t="shared" si="8"/>
        <v>0</v>
      </c>
      <c r="BK32" s="133">
        <f t="shared" si="9"/>
        <v>0</v>
      </c>
    </row>
    <row r="33" spans="3:63">
      <c r="E33" s="109" t="s">
        <v>70</v>
      </c>
      <c r="G33" s="121"/>
      <c r="H33" s="122"/>
      <c r="I33" s="122"/>
      <c r="J33" s="123"/>
      <c r="K33" s="121"/>
      <c r="L33" s="122"/>
      <c r="M33" s="122"/>
      <c r="N33" s="123"/>
      <c r="O33" s="121"/>
      <c r="P33" s="122"/>
      <c r="Q33" s="122"/>
      <c r="R33" s="123"/>
      <c r="S33" s="121"/>
      <c r="T33" s="122"/>
      <c r="U33" s="122"/>
      <c r="V33" s="123"/>
      <c r="W33" s="121"/>
      <c r="X33" s="122"/>
      <c r="Y33" s="122"/>
      <c r="Z33" s="123"/>
      <c r="AA33" s="121"/>
      <c r="AB33" s="122"/>
      <c r="AC33" s="122"/>
      <c r="AD33" s="123"/>
      <c r="AE33" s="121"/>
      <c r="AF33" s="122"/>
      <c r="AG33" s="122"/>
      <c r="AH33" s="123"/>
      <c r="AI33" s="121"/>
      <c r="AJ33" s="122"/>
      <c r="AK33" s="122"/>
      <c r="AL33" s="123"/>
      <c r="AM33" s="121"/>
      <c r="AN33" s="122"/>
      <c r="AO33" s="122"/>
      <c r="AP33" s="123"/>
      <c r="AQ33" s="121"/>
      <c r="AR33" s="122"/>
      <c r="AS33" s="122"/>
      <c r="AT33" s="123"/>
      <c r="AU33" s="121"/>
      <c r="AV33" s="122"/>
      <c r="AW33" s="122"/>
      <c r="AX33" s="123"/>
      <c r="AY33" s="121"/>
      <c r="AZ33" s="122"/>
      <c r="BA33" s="122"/>
      <c r="BB33" s="123"/>
      <c r="BC33" s="121"/>
      <c r="BD33" s="122"/>
      <c r="BE33" s="122"/>
      <c r="BF33" s="123"/>
      <c r="BG33" s="152"/>
      <c r="BH33" s="134">
        <f t="shared" si="6"/>
        <v>0</v>
      </c>
      <c r="BI33" s="135">
        <f t="shared" si="7"/>
        <v>0</v>
      </c>
      <c r="BJ33" s="135">
        <f t="shared" si="8"/>
        <v>0</v>
      </c>
      <c r="BK33" s="133">
        <f t="shared" si="9"/>
        <v>0</v>
      </c>
    </row>
    <row r="34" spans="3:63">
      <c r="E34" s="109" t="s">
        <v>70</v>
      </c>
      <c r="G34" s="121"/>
      <c r="H34" s="122"/>
      <c r="I34" s="122"/>
      <c r="J34" s="123"/>
      <c r="K34" s="121"/>
      <c r="L34" s="122"/>
      <c r="M34" s="122"/>
      <c r="N34" s="123"/>
      <c r="O34" s="121"/>
      <c r="P34" s="122"/>
      <c r="Q34" s="122"/>
      <c r="R34" s="123"/>
      <c r="S34" s="121"/>
      <c r="T34" s="122"/>
      <c r="U34" s="122"/>
      <c r="V34" s="123"/>
      <c r="W34" s="121"/>
      <c r="X34" s="122"/>
      <c r="Y34" s="122"/>
      <c r="Z34" s="123"/>
      <c r="AA34" s="121"/>
      <c r="AB34" s="122"/>
      <c r="AC34" s="122"/>
      <c r="AD34" s="123"/>
      <c r="AE34" s="121"/>
      <c r="AF34" s="122"/>
      <c r="AG34" s="122"/>
      <c r="AH34" s="123"/>
      <c r="AI34" s="121"/>
      <c r="AJ34" s="122"/>
      <c r="AK34" s="122"/>
      <c r="AL34" s="123"/>
      <c r="AM34" s="121"/>
      <c r="AN34" s="122"/>
      <c r="AO34" s="122"/>
      <c r="AP34" s="123"/>
      <c r="AQ34" s="121"/>
      <c r="AR34" s="122"/>
      <c r="AS34" s="122"/>
      <c r="AT34" s="123"/>
      <c r="AU34" s="121"/>
      <c r="AV34" s="122"/>
      <c r="AW34" s="122"/>
      <c r="AX34" s="123"/>
      <c r="AY34" s="121"/>
      <c r="AZ34" s="122"/>
      <c r="BA34" s="122"/>
      <c r="BB34" s="123"/>
      <c r="BC34" s="121"/>
      <c r="BD34" s="122"/>
      <c r="BE34" s="122"/>
      <c r="BF34" s="123"/>
      <c r="BG34" s="152"/>
      <c r="BH34" s="134">
        <f t="shared" si="6"/>
        <v>0</v>
      </c>
      <c r="BI34" s="135">
        <f t="shared" si="7"/>
        <v>0</v>
      </c>
      <c r="BJ34" s="135">
        <f t="shared" si="8"/>
        <v>0</v>
      </c>
      <c r="BK34" s="133">
        <f t="shared" si="9"/>
        <v>0</v>
      </c>
    </row>
    <row r="35" spans="3:63">
      <c r="E35" s="109" t="s">
        <v>70</v>
      </c>
      <c r="G35" s="121"/>
      <c r="H35" s="122"/>
      <c r="I35" s="122"/>
      <c r="J35" s="123"/>
      <c r="K35" s="121"/>
      <c r="L35" s="122"/>
      <c r="M35" s="122"/>
      <c r="N35" s="123"/>
      <c r="O35" s="121"/>
      <c r="P35" s="122"/>
      <c r="Q35" s="122"/>
      <c r="R35" s="123"/>
      <c r="S35" s="121"/>
      <c r="T35" s="122"/>
      <c r="U35" s="122"/>
      <c r="V35" s="123"/>
      <c r="W35" s="121"/>
      <c r="X35" s="122"/>
      <c r="Y35" s="122"/>
      <c r="Z35" s="123"/>
      <c r="AA35" s="121"/>
      <c r="AB35" s="122"/>
      <c r="AC35" s="122"/>
      <c r="AD35" s="123"/>
      <c r="AE35" s="121"/>
      <c r="AF35" s="122"/>
      <c r="AG35" s="122"/>
      <c r="AH35" s="123"/>
      <c r="AI35" s="121"/>
      <c r="AJ35" s="122"/>
      <c r="AK35" s="122"/>
      <c r="AL35" s="123"/>
      <c r="AM35" s="121"/>
      <c r="AN35" s="122"/>
      <c r="AO35" s="122"/>
      <c r="AP35" s="123"/>
      <c r="AQ35" s="121"/>
      <c r="AR35" s="122"/>
      <c r="AS35" s="122"/>
      <c r="AT35" s="123"/>
      <c r="AU35" s="121"/>
      <c r="AV35" s="122"/>
      <c r="AW35" s="122"/>
      <c r="AX35" s="123"/>
      <c r="AY35" s="121"/>
      <c r="AZ35" s="122"/>
      <c r="BA35" s="122"/>
      <c r="BB35" s="123"/>
      <c r="BC35" s="121"/>
      <c r="BD35" s="122"/>
      <c r="BE35" s="122"/>
      <c r="BF35" s="123"/>
      <c r="BG35" s="152"/>
      <c r="BH35" s="134">
        <f t="shared" si="6"/>
        <v>0</v>
      </c>
      <c r="BI35" s="135">
        <f t="shared" si="7"/>
        <v>0</v>
      </c>
      <c r="BJ35" s="135">
        <f t="shared" si="8"/>
        <v>0</v>
      </c>
      <c r="BK35" s="133">
        <f t="shared" si="9"/>
        <v>0</v>
      </c>
    </row>
    <row r="36" spans="3:63">
      <c r="E36" s="109" t="s">
        <v>70</v>
      </c>
      <c r="G36" s="121"/>
      <c r="H36" s="122"/>
      <c r="I36" s="122"/>
      <c r="J36" s="123"/>
      <c r="K36" s="121"/>
      <c r="L36" s="122"/>
      <c r="M36" s="122"/>
      <c r="N36" s="123"/>
      <c r="O36" s="121"/>
      <c r="P36" s="122"/>
      <c r="Q36" s="122"/>
      <c r="R36" s="123"/>
      <c r="S36" s="121"/>
      <c r="T36" s="122"/>
      <c r="U36" s="122"/>
      <c r="V36" s="123"/>
      <c r="W36" s="121"/>
      <c r="X36" s="122"/>
      <c r="Y36" s="122"/>
      <c r="Z36" s="123"/>
      <c r="AA36" s="121"/>
      <c r="AB36" s="122"/>
      <c r="AC36" s="122"/>
      <c r="AD36" s="123"/>
      <c r="AE36" s="121"/>
      <c r="AF36" s="122"/>
      <c r="AG36" s="122"/>
      <c r="AH36" s="123"/>
      <c r="AI36" s="121"/>
      <c r="AJ36" s="122"/>
      <c r="AK36" s="122"/>
      <c r="AL36" s="123"/>
      <c r="AM36" s="121"/>
      <c r="AN36" s="122"/>
      <c r="AO36" s="122"/>
      <c r="AP36" s="123"/>
      <c r="AQ36" s="121"/>
      <c r="AR36" s="122"/>
      <c r="AS36" s="122"/>
      <c r="AT36" s="123"/>
      <c r="AU36" s="121"/>
      <c r="AV36" s="122"/>
      <c r="AW36" s="122"/>
      <c r="AX36" s="123"/>
      <c r="AY36" s="121"/>
      <c r="AZ36" s="122"/>
      <c r="BA36" s="122"/>
      <c r="BB36" s="123"/>
      <c r="BC36" s="121"/>
      <c r="BD36" s="122"/>
      <c r="BE36" s="122"/>
      <c r="BF36" s="123"/>
      <c r="BG36" s="152"/>
      <c r="BH36" s="134">
        <f t="shared" si="6"/>
        <v>0</v>
      </c>
      <c r="BI36" s="135">
        <f t="shared" si="7"/>
        <v>0</v>
      </c>
      <c r="BJ36" s="135">
        <f t="shared" si="8"/>
        <v>0</v>
      </c>
      <c r="BK36" s="133">
        <f t="shared" si="9"/>
        <v>0</v>
      </c>
    </row>
    <row r="37" spans="3:63">
      <c r="E37" s="109" t="s">
        <v>70</v>
      </c>
      <c r="G37" s="121"/>
      <c r="H37" s="122"/>
      <c r="I37" s="122"/>
      <c r="J37" s="123"/>
      <c r="K37" s="121"/>
      <c r="L37" s="122"/>
      <c r="M37" s="122"/>
      <c r="N37" s="123"/>
      <c r="O37" s="121"/>
      <c r="P37" s="122"/>
      <c r="Q37" s="122"/>
      <c r="R37" s="123"/>
      <c r="S37" s="121"/>
      <c r="T37" s="122"/>
      <c r="U37" s="122"/>
      <c r="V37" s="123"/>
      <c r="W37" s="121"/>
      <c r="X37" s="122"/>
      <c r="Y37" s="122"/>
      <c r="Z37" s="123"/>
      <c r="AA37" s="121"/>
      <c r="AB37" s="122"/>
      <c r="AC37" s="122"/>
      <c r="AD37" s="123"/>
      <c r="AE37" s="121"/>
      <c r="AF37" s="122"/>
      <c r="AG37" s="122"/>
      <c r="AH37" s="123"/>
      <c r="AI37" s="121"/>
      <c r="AJ37" s="122"/>
      <c r="AK37" s="122"/>
      <c r="AL37" s="123"/>
      <c r="AM37" s="121"/>
      <c r="AN37" s="122"/>
      <c r="AO37" s="122"/>
      <c r="AP37" s="123"/>
      <c r="AQ37" s="121"/>
      <c r="AR37" s="122"/>
      <c r="AS37" s="122"/>
      <c r="AT37" s="123"/>
      <c r="AU37" s="121"/>
      <c r="AV37" s="122"/>
      <c r="AW37" s="122"/>
      <c r="AX37" s="123"/>
      <c r="AY37" s="121"/>
      <c r="AZ37" s="122"/>
      <c r="BA37" s="122"/>
      <c r="BB37" s="123"/>
      <c r="BC37" s="121"/>
      <c r="BD37" s="122"/>
      <c r="BE37" s="122"/>
      <c r="BF37" s="123"/>
      <c r="BG37" s="152"/>
      <c r="BH37" s="134">
        <f t="shared" si="6"/>
        <v>0</v>
      </c>
      <c r="BI37" s="135">
        <f t="shared" si="7"/>
        <v>0</v>
      </c>
      <c r="BJ37" s="135">
        <f t="shared" si="8"/>
        <v>0</v>
      </c>
      <c r="BK37" s="133">
        <f t="shared" si="9"/>
        <v>0</v>
      </c>
    </row>
    <row r="38" spans="3:63">
      <c r="E38" s="109" t="s">
        <v>70</v>
      </c>
      <c r="G38" s="121"/>
      <c r="H38" s="122"/>
      <c r="I38" s="122"/>
      <c r="J38" s="123"/>
      <c r="K38" s="121"/>
      <c r="L38" s="122"/>
      <c r="M38" s="122"/>
      <c r="N38" s="123"/>
      <c r="O38" s="121"/>
      <c r="P38" s="122"/>
      <c r="Q38" s="122"/>
      <c r="R38" s="123"/>
      <c r="S38" s="121"/>
      <c r="T38" s="122"/>
      <c r="U38" s="122"/>
      <c r="V38" s="123"/>
      <c r="W38" s="121"/>
      <c r="X38" s="122"/>
      <c r="Y38" s="122"/>
      <c r="Z38" s="123"/>
      <c r="AA38" s="121"/>
      <c r="AB38" s="122"/>
      <c r="AC38" s="122"/>
      <c r="AD38" s="123"/>
      <c r="AE38" s="121"/>
      <c r="AF38" s="122"/>
      <c r="AG38" s="122"/>
      <c r="AH38" s="123"/>
      <c r="AI38" s="121"/>
      <c r="AJ38" s="122"/>
      <c r="AK38" s="122"/>
      <c r="AL38" s="123"/>
      <c r="AM38" s="121"/>
      <c r="AN38" s="122"/>
      <c r="AO38" s="122"/>
      <c r="AP38" s="123"/>
      <c r="AQ38" s="121"/>
      <c r="AR38" s="122"/>
      <c r="AS38" s="122"/>
      <c r="AT38" s="123"/>
      <c r="AU38" s="121"/>
      <c r="AV38" s="122"/>
      <c r="AW38" s="122"/>
      <c r="AX38" s="123"/>
      <c r="AY38" s="121"/>
      <c r="AZ38" s="122"/>
      <c r="BA38" s="122"/>
      <c r="BB38" s="123"/>
      <c r="BC38" s="121"/>
      <c r="BD38" s="122"/>
      <c r="BE38" s="122"/>
      <c r="BF38" s="123"/>
      <c r="BG38" s="152"/>
      <c r="BH38" s="134">
        <f t="shared" si="6"/>
        <v>0</v>
      </c>
      <c r="BI38" s="135">
        <f t="shared" si="7"/>
        <v>0</v>
      </c>
      <c r="BJ38" s="135">
        <f t="shared" si="8"/>
        <v>0</v>
      </c>
      <c r="BK38" s="133">
        <f t="shared" si="9"/>
        <v>0</v>
      </c>
    </row>
    <row r="39" spans="3:63">
      <c r="E39" s="109" t="s">
        <v>70</v>
      </c>
      <c r="G39" s="121"/>
      <c r="H39" s="122"/>
      <c r="I39" s="122"/>
      <c r="J39" s="123"/>
      <c r="K39" s="121"/>
      <c r="L39" s="122"/>
      <c r="M39" s="122"/>
      <c r="N39" s="123"/>
      <c r="O39" s="121"/>
      <c r="P39" s="122"/>
      <c r="Q39" s="122"/>
      <c r="R39" s="123"/>
      <c r="S39" s="121"/>
      <c r="T39" s="122"/>
      <c r="U39" s="122"/>
      <c r="V39" s="123"/>
      <c r="W39" s="121"/>
      <c r="X39" s="122"/>
      <c r="Y39" s="122"/>
      <c r="Z39" s="123"/>
      <c r="AA39" s="121"/>
      <c r="AB39" s="122"/>
      <c r="AC39" s="122"/>
      <c r="AD39" s="123"/>
      <c r="AE39" s="121"/>
      <c r="AF39" s="122"/>
      <c r="AG39" s="122"/>
      <c r="AH39" s="123"/>
      <c r="AI39" s="121"/>
      <c r="AJ39" s="122"/>
      <c r="AK39" s="122"/>
      <c r="AL39" s="123"/>
      <c r="AM39" s="121"/>
      <c r="AN39" s="122"/>
      <c r="AO39" s="122"/>
      <c r="AP39" s="123"/>
      <c r="AQ39" s="121"/>
      <c r="AR39" s="122"/>
      <c r="AS39" s="122"/>
      <c r="AT39" s="123"/>
      <c r="AU39" s="121"/>
      <c r="AV39" s="122"/>
      <c r="AW39" s="122"/>
      <c r="AX39" s="123"/>
      <c r="AY39" s="121"/>
      <c r="AZ39" s="122"/>
      <c r="BA39" s="122"/>
      <c r="BB39" s="123"/>
      <c r="BC39" s="121"/>
      <c r="BD39" s="122"/>
      <c r="BE39" s="122"/>
      <c r="BF39" s="123"/>
      <c r="BG39" s="152"/>
      <c r="BH39" s="134">
        <f t="shared" si="6"/>
        <v>0</v>
      </c>
      <c r="BI39" s="135">
        <f t="shared" si="7"/>
        <v>0</v>
      </c>
      <c r="BJ39" s="135">
        <f t="shared" si="8"/>
        <v>0</v>
      </c>
      <c r="BK39" s="133">
        <f t="shared" si="9"/>
        <v>0</v>
      </c>
    </row>
    <row r="40" spans="3:63">
      <c r="C40" s="2" t="s">
        <v>74</v>
      </c>
      <c r="G40" s="124">
        <f t="shared" ref="G40:BF40" si="20">SUM(G41:G50)</f>
        <v>0</v>
      </c>
      <c r="H40" s="125">
        <f t="shared" si="20"/>
        <v>0</v>
      </c>
      <c r="I40" s="125">
        <f t="shared" si="20"/>
        <v>0</v>
      </c>
      <c r="J40" s="126">
        <f t="shared" si="20"/>
        <v>0</v>
      </c>
      <c r="K40" s="124">
        <f t="shared" si="20"/>
        <v>0</v>
      </c>
      <c r="L40" s="125">
        <f t="shared" si="20"/>
        <v>0</v>
      </c>
      <c r="M40" s="125">
        <f t="shared" si="20"/>
        <v>0</v>
      </c>
      <c r="N40" s="126">
        <f t="shared" si="20"/>
        <v>0</v>
      </c>
      <c r="O40" s="124">
        <f t="shared" si="20"/>
        <v>0</v>
      </c>
      <c r="P40" s="125">
        <f t="shared" si="20"/>
        <v>0</v>
      </c>
      <c r="Q40" s="125">
        <f t="shared" si="20"/>
        <v>0</v>
      </c>
      <c r="R40" s="126">
        <f t="shared" si="20"/>
        <v>0</v>
      </c>
      <c r="S40" s="124">
        <f t="shared" si="20"/>
        <v>0</v>
      </c>
      <c r="T40" s="125">
        <f t="shared" si="20"/>
        <v>0</v>
      </c>
      <c r="U40" s="125">
        <f t="shared" si="20"/>
        <v>0</v>
      </c>
      <c r="V40" s="126">
        <f t="shared" si="20"/>
        <v>0</v>
      </c>
      <c r="W40" s="124">
        <f t="shared" si="20"/>
        <v>0</v>
      </c>
      <c r="X40" s="125">
        <f t="shared" si="20"/>
        <v>0</v>
      </c>
      <c r="Y40" s="125">
        <f t="shared" si="20"/>
        <v>0</v>
      </c>
      <c r="Z40" s="126">
        <f t="shared" si="20"/>
        <v>0</v>
      </c>
      <c r="AA40" s="124">
        <f t="shared" si="20"/>
        <v>0</v>
      </c>
      <c r="AB40" s="125">
        <f t="shared" si="20"/>
        <v>0</v>
      </c>
      <c r="AC40" s="125">
        <f t="shared" si="20"/>
        <v>0</v>
      </c>
      <c r="AD40" s="126">
        <f t="shared" si="20"/>
        <v>0</v>
      </c>
      <c r="AE40" s="124">
        <f t="shared" si="20"/>
        <v>0</v>
      </c>
      <c r="AF40" s="125">
        <f t="shared" si="20"/>
        <v>0</v>
      </c>
      <c r="AG40" s="125">
        <f t="shared" si="20"/>
        <v>0</v>
      </c>
      <c r="AH40" s="126">
        <f t="shared" si="20"/>
        <v>0</v>
      </c>
      <c r="AI40" s="124">
        <f t="shared" si="20"/>
        <v>0</v>
      </c>
      <c r="AJ40" s="125">
        <f t="shared" si="20"/>
        <v>0</v>
      </c>
      <c r="AK40" s="125">
        <f t="shared" si="20"/>
        <v>0</v>
      </c>
      <c r="AL40" s="126">
        <f t="shared" si="20"/>
        <v>0</v>
      </c>
      <c r="AM40" s="124">
        <f t="shared" si="20"/>
        <v>0</v>
      </c>
      <c r="AN40" s="125">
        <f t="shared" si="20"/>
        <v>0</v>
      </c>
      <c r="AO40" s="125">
        <f t="shared" si="20"/>
        <v>0</v>
      </c>
      <c r="AP40" s="126">
        <f t="shared" si="20"/>
        <v>0</v>
      </c>
      <c r="AQ40" s="124">
        <f t="shared" si="20"/>
        <v>0</v>
      </c>
      <c r="AR40" s="125">
        <f t="shared" si="20"/>
        <v>0</v>
      </c>
      <c r="AS40" s="125">
        <f t="shared" si="20"/>
        <v>0</v>
      </c>
      <c r="AT40" s="126">
        <f t="shared" si="20"/>
        <v>0</v>
      </c>
      <c r="AU40" s="124">
        <f t="shared" si="20"/>
        <v>0</v>
      </c>
      <c r="AV40" s="125">
        <f t="shared" si="20"/>
        <v>0</v>
      </c>
      <c r="AW40" s="125">
        <f t="shared" si="20"/>
        <v>0</v>
      </c>
      <c r="AX40" s="126">
        <f t="shared" si="20"/>
        <v>0</v>
      </c>
      <c r="AY40" s="124">
        <f t="shared" si="20"/>
        <v>0</v>
      </c>
      <c r="AZ40" s="125">
        <f t="shared" si="20"/>
        <v>0</v>
      </c>
      <c r="BA40" s="125">
        <f t="shared" si="20"/>
        <v>0</v>
      </c>
      <c r="BB40" s="126">
        <f t="shared" si="20"/>
        <v>0</v>
      </c>
      <c r="BC40" s="124">
        <f t="shared" si="20"/>
        <v>0</v>
      </c>
      <c r="BD40" s="125">
        <f t="shared" si="20"/>
        <v>0</v>
      </c>
      <c r="BE40" s="125">
        <f t="shared" si="20"/>
        <v>0</v>
      </c>
      <c r="BF40" s="126">
        <f t="shared" si="20"/>
        <v>0</v>
      </c>
      <c r="BG40" s="152"/>
      <c r="BH40" s="124">
        <f t="shared" ref="BH40" si="21">SUM(BH41:BH50)</f>
        <v>0</v>
      </c>
      <c r="BI40" s="125">
        <f t="shared" ref="BI40" si="22">SUM(BI41:BI50)</f>
        <v>0</v>
      </c>
      <c r="BJ40" s="125">
        <f t="shared" ref="BJ40" si="23">SUM(BJ41:BJ50)</f>
        <v>0</v>
      </c>
      <c r="BK40" s="126">
        <f t="shared" ref="BK40" si="24">SUM(BK41:BK50)</f>
        <v>0</v>
      </c>
    </row>
    <row r="41" spans="3:63">
      <c r="E41" s="109" t="s">
        <v>70</v>
      </c>
      <c r="G41" s="121"/>
      <c r="H41" s="122"/>
      <c r="I41" s="122"/>
      <c r="J41" s="123"/>
      <c r="K41" s="121"/>
      <c r="L41" s="122"/>
      <c r="M41" s="122"/>
      <c r="N41" s="123"/>
      <c r="O41" s="121"/>
      <c r="P41" s="122"/>
      <c r="Q41" s="122"/>
      <c r="R41" s="123"/>
      <c r="S41" s="121"/>
      <c r="T41" s="122"/>
      <c r="U41" s="122"/>
      <c r="V41" s="123"/>
      <c r="W41" s="121"/>
      <c r="X41" s="122"/>
      <c r="Y41" s="122"/>
      <c r="Z41" s="123"/>
      <c r="AA41" s="121"/>
      <c r="AB41" s="122"/>
      <c r="AC41" s="122"/>
      <c r="AD41" s="123"/>
      <c r="AE41" s="121"/>
      <c r="AF41" s="122"/>
      <c r="AG41" s="122"/>
      <c r="AH41" s="123"/>
      <c r="AI41" s="121"/>
      <c r="AJ41" s="122"/>
      <c r="AK41" s="122"/>
      <c r="AL41" s="123"/>
      <c r="AM41" s="121"/>
      <c r="AN41" s="122"/>
      <c r="AO41" s="122"/>
      <c r="AP41" s="123"/>
      <c r="AQ41" s="121"/>
      <c r="AR41" s="122"/>
      <c r="AS41" s="122"/>
      <c r="AT41" s="123"/>
      <c r="AU41" s="121"/>
      <c r="AV41" s="122"/>
      <c r="AW41" s="122"/>
      <c r="AX41" s="123"/>
      <c r="AY41" s="121"/>
      <c r="AZ41" s="122"/>
      <c r="BA41" s="122"/>
      <c r="BB41" s="123"/>
      <c r="BC41" s="121"/>
      <c r="BD41" s="122"/>
      <c r="BE41" s="122"/>
      <c r="BF41" s="123"/>
      <c r="BG41" s="152"/>
      <c r="BH41" s="134">
        <f t="shared" si="6"/>
        <v>0</v>
      </c>
      <c r="BI41" s="135">
        <f t="shared" si="7"/>
        <v>0</v>
      </c>
      <c r="BJ41" s="135">
        <f t="shared" si="8"/>
        <v>0</v>
      </c>
      <c r="BK41" s="133">
        <f t="shared" si="9"/>
        <v>0</v>
      </c>
    </row>
    <row r="42" spans="3:63">
      <c r="E42" s="109" t="s">
        <v>70</v>
      </c>
      <c r="G42" s="121"/>
      <c r="H42" s="122"/>
      <c r="I42" s="122"/>
      <c r="J42" s="123"/>
      <c r="K42" s="121"/>
      <c r="L42" s="122"/>
      <c r="M42" s="122"/>
      <c r="N42" s="123"/>
      <c r="O42" s="121"/>
      <c r="P42" s="122"/>
      <c r="Q42" s="122"/>
      <c r="R42" s="123"/>
      <c r="S42" s="121"/>
      <c r="T42" s="122"/>
      <c r="U42" s="122"/>
      <c r="V42" s="123"/>
      <c r="W42" s="121"/>
      <c r="X42" s="122"/>
      <c r="Y42" s="122"/>
      <c r="Z42" s="123"/>
      <c r="AA42" s="121"/>
      <c r="AB42" s="122"/>
      <c r="AC42" s="122"/>
      <c r="AD42" s="123"/>
      <c r="AE42" s="121"/>
      <c r="AF42" s="122"/>
      <c r="AG42" s="122"/>
      <c r="AH42" s="123"/>
      <c r="AI42" s="121"/>
      <c r="AJ42" s="122"/>
      <c r="AK42" s="122"/>
      <c r="AL42" s="123"/>
      <c r="AM42" s="121"/>
      <c r="AN42" s="122"/>
      <c r="AO42" s="122"/>
      <c r="AP42" s="123"/>
      <c r="AQ42" s="121"/>
      <c r="AR42" s="122"/>
      <c r="AS42" s="122"/>
      <c r="AT42" s="123"/>
      <c r="AU42" s="121"/>
      <c r="AV42" s="122"/>
      <c r="AW42" s="122"/>
      <c r="AX42" s="123"/>
      <c r="AY42" s="121"/>
      <c r="AZ42" s="122"/>
      <c r="BA42" s="122"/>
      <c r="BB42" s="123"/>
      <c r="BC42" s="121"/>
      <c r="BD42" s="122"/>
      <c r="BE42" s="122"/>
      <c r="BF42" s="123"/>
      <c r="BG42" s="152"/>
      <c r="BH42" s="134">
        <f t="shared" si="6"/>
        <v>0</v>
      </c>
      <c r="BI42" s="135">
        <f t="shared" si="7"/>
        <v>0</v>
      </c>
      <c r="BJ42" s="135">
        <f t="shared" si="8"/>
        <v>0</v>
      </c>
      <c r="BK42" s="133">
        <f t="shared" si="9"/>
        <v>0</v>
      </c>
    </row>
    <row r="43" spans="3:63">
      <c r="E43" s="109" t="s">
        <v>70</v>
      </c>
      <c r="G43" s="121"/>
      <c r="H43" s="122"/>
      <c r="I43" s="122"/>
      <c r="J43" s="123"/>
      <c r="K43" s="121"/>
      <c r="L43" s="122"/>
      <c r="M43" s="122"/>
      <c r="N43" s="123"/>
      <c r="O43" s="121"/>
      <c r="P43" s="122"/>
      <c r="Q43" s="122"/>
      <c r="R43" s="123"/>
      <c r="S43" s="121"/>
      <c r="T43" s="122"/>
      <c r="U43" s="122"/>
      <c r="V43" s="123"/>
      <c r="W43" s="121"/>
      <c r="X43" s="122"/>
      <c r="Y43" s="122"/>
      <c r="Z43" s="123"/>
      <c r="AA43" s="121"/>
      <c r="AB43" s="122"/>
      <c r="AC43" s="122"/>
      <c r="AD43" s="123"/>
      <c r="AE43" s="121"/>
      <c r="AF43" s="122"/>
      <c r="AG43" s="122"/>
      <c r="AH43" s="123"/>
      <c r="AI43" s="121"/>
      <c r="AJ43" s="122"/>
      <c r="AK43" s="122"/>
      <c r="AL43" s="123"/>
      <c r="AM43" s="121"/>
      <c r="AN43" s="122"/>
      <c r="AO43" s="122"/>
      <c r="AP43" s="123"/>
      <c r="AQ43" s="121"/>
      <c r="AR43" s="122"/>
      <c r="AS43" s="122"/>
      <c r="AT43" s="123"/>
      <c r="AU43" s="121"/>
      <c r="AV43" s="122"/>
      <c r="AW43" s="122"/>
      <c r="AX43" s="123"/>
      <c r="AY43" s="121"/>
      <c r="AZ43" s="122"/>
      <c r="BA43" s="122"/>
      <c r="BB43" s="123"/>
      <c r="BC43" s="121"/>
      <c r="BD43" s="122"/>
      <c r="BE43" s="122"/>
      <c r="BF43" s="123"/>
      <c r="BG43" s="152"/>
      <c r="BH43" s="134">
        <f t="shared" si="6"/>
        <v>0</v>
      </c>
      <c r="BI43" s="135">
        <f t="shared" si="7"/>
        <v>0</v>
      </c>
      <c r="BJ43" s="135">
        <f t="shared" si="8"/>
        <v>0</v>
      </c>
      <c r="BK43" s="133">
        <f t="shared" si="9"/>
        <v>0</v>
      </c>
    </row>
    <row r="44" spans="3:63">
      <c r="E44" s="109" t="s">
        <v>70</v>
      </c>
      <c r="G44" s="121"/>
      <c r="H44" s="122"/>
      <c r="I44" s="122"/>
      <c r="J44" s="123"/>
      <c r="K44" s="121"/>
      <c r="L44" s="122"/>
      <c r="M44" s="122"/>
      <c r="N44" s="123"/>
      <c r="O44" s="121"/>
      <c r="P44" s="122"/>
      <c r="Q44" s="122"/>
      <c r="R44" s="123"/>
      <c r="S44" s="121"/>
      <c r="T44" s="122"/>
      <c r="U44" s="122"/>
      <c r="V44" s="123"/>
      <c r="W44" s="121"/>
      <c r="X44" s="122"/>
      <c r="Y44" s="122"/>
      <c r="Z44" s="123"/>
      <c r="AA44" s="121"/>
      <c r="AB44" s="122"/>
      <c r="AC44" s="122"/>
      <c r="AD44" s="123"/>
      <c r="AE44" s="121"/>
      <c r="AF44" s="122"/>
      <c r="AG44" s="122"/>
      <c r="AH44" s="123"/>
      <c r="AI44" s="121"/>
      <c r="AJ44" s="122"/>
      <c r="AK44" s="122"/>
      <c r="AL44" s="123"/>
      <c r="AM44" s="121"/>
      <c r="AN44" s="122"/>
      <c r="AO44" s="122"/>
      <c r="AP44" s="123"/>
      <c r="AQ44" s="121"/>
      <c r="AR44" s="122"/>
      <c r="AS44" s="122"/>
      <c r="AT44" s="123"/>
      <c r="AU44" s="121"/>
      <c r="AV44" s="122"/>
      <c r="AW44" s="122"/>
      <c r="AX44" s="123"/>
      <c r="AY44" s="121"/>
      <c r="AZ44" s="122"/>
      <c r="BA44" s="122"/>
      <c r="BB44" s="123"/>
      <c r="BC44" s="121"/>
      <c r="BD44" s="122"/>
      <c r="BE44" s="122"/>
      <c r="BF44" s="123"/>
      <c r="BG44" s="152"/>
      <c r="BH44" s="134">
        <f t="shared" si="6"/>
        <v>0</v>
      </c>
      <c r="BI44" s="135">
        <f t="shared" si="7"/>
        <v>0</v>
      </c>
      <c r="BJ44" s="135">
        <f t="shared" si="8"/>
        <v>0</v>
      </c>
      <c r="BK44" s="133">
        <f t="shared" si="9"/>
        <v>0</v>
      </c>
    </row>
    <row r="45" spans="3:63">
      <c r="E45" s="109" t="s">
        <v>70</v>
      </c>
      <c r="G45" s="121"/>
      <c r="H45" s="122"/>
      <c r="I45" s="122"/>
      <c r="J45" s="123"/>
      <c r="K45" s="121"/>
      <c r="L45" s="122"/>
      <c r="M45" s="122"/>
      <c r="N45" s="123"/>
      <c r="O45" s="121"/>
      <c r="P45" s="122"/>
      <c r="Q45" s="122"/>
      <c r="R45" s="123"/>
      <c r="S45" s="121"/>
      <c r="T45" s="122"/>
      <c r="U45" s="122"/>
      <c r="V45" s="123"/>
      <c r="W45" s="121"/>
      <c r="X45" s="122"/>
      <c r="Y45" s="122"/>
      <c r="Z45" s="123"/>
      <c r="AA45" s="121"/>
      <c r="AB45" s="122"/>
      <c r="AC45" s="122"/>
      <c r="AD45" s="123"/>
      <c r="AE45" s="121"/>
      <c r="AF45" s="122"/>
      <c r="AG45" s="122"/>
      <c r="AH45" s="123"/>
      <c r="AI45" s="121"/>
      <c r="AJ45" s="122"/>
      <c r="AK45" s="122"/>
      <c r="AL45" s="123"/>
      <c r="AM45" s="121"/>
      <c r="AN45" s="122"/>
      <c r="AO45" s="122"/>
      <c r="AP45" s="123"/>
      <c r="AQ45" s="121"/>
      <c r="AR45" s="122"/>
      <c r="AS45" s="122"/>
      <c r="AT45" s="123"/>
      <c r="AU45" s="121"/>
      <c r="AV45" s="122"/>
      <c r="AW45" s="122"/>
      <c r="AX45" s="123"/>
      <c r="AY45" s="121"/>
      <c r="AZ45" s="122"/>
      <c r="BA45" s="122"/>
      <c r="BB45" s="123"/>
      <c r="BC45" s="121"/>
      <c r="BD45" s="122"/>
      <c r="BE45" s="122"/>
      <c r="BF45" s="123"/>
      <c r="BG45" s="152"/>
      <c r="BH45" s="134">
        <f t="shared" si="6"/>
        <v>0</v>
      </c>
      <c r="BI45" s="135">
        <f t="shared" si="7"/>
        <v>0</v>
      </c>
      <c r="BJ45" s="135">
        <f t="shared" si="8"/>
        <v>0</v>
      </c>
      <c r="BK45" s="133">
        <f t="shared" si="9"/>
        <v>0</v>
      </c>
    </row>
    <row r="46" spans="3:63">
      <c r="E46" s="109" t="s">
        <v>70</v>
      </c>
      <c r="G46" s="121"/>
      <c r="H46" s="122"/>
      <c r="I46" s="122"/>
      <c r="J46" s="123"/>
      <c r="K46" s="121"/>
      <c r="L46" s="122"/>
      <c r="M46" s="122"/>
      <c r="N46" s="123"/>
      <c r="O46" s="121"/>
      <c r="P46" s="122"/>
      <c r="Q46" s="122"/>
      <c r="R46" s="123"/>
      <c r="S46" s="121"/>
      <c r="T46" s="122"/>
      <c r="U46" s="122"/>
      <c r="V46" s="123"/>
      <c r="W46" s="121"/>
      <c r="X46" s="122"/>
      <c r="Y46" s="122"/>
      <c r="Z46" s="123"/>
      <c r="AA46" s="121"/>
      <c r="AB46" s="122"/>
      <c r="AC46" s="122"/>
      <c r="AD46" s="123"/>
      <c r="AE46" s="121"/>
      <c r="AF46" s="122"/>
      <c r="AG46" s="122"/>
      <c r="AH46" s="123"/>
      <c r="AI46" s="121"/>
      <c r="AJ46" s="122"/>
      <c r="AK46" s="122"/>
      <c r="AL46" s="123"/>
      <c r="AM46" s="121"/>
      <c r="AN46" s="122"/>
      <c r="AO46" s="122"/>
      <c r="AP46" s="123"/>
      <c r="AQ46" s="121"/>
      <c r="AR46" s="122"/>
      <c r="AS46" s="122"/>
      <c r="AT46" s="123"/>
      <c r="AU46" s="121"/>
      <c r="AV46" s="122"/>
      <c r="AW46" s="122"/>
      <c r="AX46" s="123"/>
      <c r="AY46" s="121"/>
      <c r="AZ46" s="122"/>
      <c r="BA46" s="122"/>
      <c r="BB46" s="123"/>
      <c r="BC46" s="121"/>
      <c r="BD46" s="122"/>
      <c r="BE46" s="122"/>
      <c r="BF46" s="123"/>
      <c r="BG46" s="152"/>
      <c r="BH46" s="134">
        <f t="shared" si="6"/>
        <v>0</v>
      </c>
      <c r="BI46" s="135">
        <f t="shared" si="7"/>
        <v>0</v>
      </c>
      <c r="BJ46" s="135">
        <f t="shared" si="8"/>
        <v>0</v>
      </c>
      <c r="BK46" s="133">
        <f t="shared" si="9"/>
        <v>0</v>
      </c>
    </row>
    <row r="47" spans="3:63">
      <c r="E47" s="109" t="s">
        <v>70</v>
      </c>
      <c r="G47" s="121"/>
      <c r="H47" s="122"/>
      <c r="I47" s="122"/>
      <c r="J47" s="123"/>
      <c r="K47" s="121"/>
      <c r="L47" s="122"/>
      <c r="M47" s="122"/>
      <c r="N47" s="123"/>
      <c r="O47" s="121"/>
      <c r="P47" s="122"/>
      <c r="Q47" s="122"/>
      <c r="R47" s="123"/>
      <c r="S47" s="121"/>
      <c r="T47" s="122"/>
      <c r="U47" s="122"/>
      <c r="V47" s="123"/>
      <c r="W47" s="121"/>
      <c r="X47" s="122"/>
      <c r="Y47" s="122"/>
      <c r="Z47" s="123"/>
      <c r="AA47" s="121"/>
      <c r="AB47" s="122"/>
      <c r="AC47" s="122"/>
      <c r="AD47" s="123"/>
      <c r="AE47" s="121"/>
      <c r="AF47" s="122"/>
      <c r="AG47" s="122"/>
      <c r="AH47" s="123"/>
      <c r="AI47" s="121"/>
      <c r="AJ47" s="122"/>
      <c r="AK47" s="122"/>
      <c r="AL47" s="123"/>
      <c r="AM47" s="121"/>
      <c r="AN47" s="122"/>
      <c r="AO47" s="122"/>
      <c r="AP47" s="123"/>
      <c r="AQ47" s="121"/>
      <c r="AR47" s="122"/>
      <c r="AS47" s="122"/>
      <c r="AT47" s="123"/>
      <c r="AU47" s="121"/>
      <c r="AV47" s="122"/>
      <c r="AW47" s="122"/>
      <c r="AX47" s="123"/>
      <c r="AY47" s="121"/>
      <c r="AZ47" s="122"/>
      <c r="BA47" s="122"/>
      <c r="BB47" s="123"/>
      <c r="BC47" s="121"/>
      <c r="BD47" s="122"/>
      <c r="BE47" s="122"/>
      <c r="BF47" s="123"/>
      <c r="BG47" s="152"/>
      <c r="BH47" s="134">
        <f t="shared" si="6"/>
        <v>0</v>
      </c>
      <c r="BI47" s="135">
        <f t="shared" si="7"/>
        <v>0</v>
      </c>
      <c r="BJ47" s="135">
        <f t="shared" si="8"/>
        <v>0</v>
      </c>
      <c r="BK47" s="133">
        <f t="shared" si="9"/>
        <v>0</v>
      </c>
    </row>
    <row r="48" spans="3:63">
      <c r="E48" s="109" t="s">
        <v>70</v>
      </c>
      <c r="G48" s="121"/>
      <c r="H48" s="122"/>
      <c r="I48" s="122"/>
      <c r="J48" s="123"/>
      <c r="K48" s="121"/>
      <c r="L48" s="122"/>
      <c r="M48" s="122"/>
      <c r="N48" s="123"/>
      <c r="O48" s="121"/>
      <c r="P48" s="122"/>
      <c r="Q48" s="122"/>
      <c r="R48" s="123"/>
      <c r="S48" s="121"/>
      <c r="T48" s="122"/>
      <c r="U48" s="122"/>
      <c r="V48" s="123"/>
      <c r="W48" s="121"/>
      <c r="X48" s="122"/>
      <c r="Y48" s="122"/>
      <c r="Z48" s="123"/>
      <c r="AA48" s="121"/>
      <c r="AB48" s="122"/>
      <c r="AC48" s="122"/>
      <c r="AD48" s="123"/>
      <c r="AE48" s="121"/>
      <c r="AF48" s="122"/>
      <c r="AG48" s="122"/>
      <c r="AH48" s="123"/>
      <c r="AI48" s="121"/>
      <c r="AJ48" s="122"/>
      <c r="AK48" s="122"/>
      <c r="AL48" s="123"/>
      <c r="AM48" s="121"/>
      <c r="AN48" s="122"/>
      <c r="AO48" s="122"/>
      <c r="AP48" s="123"/>
      <c r="AQ48" s="121"/>
      <c r="AR48" s="122"/>
      <c r="AS48" s="122"/>
      <c r="AT48" s="123"/>
      <c r="AU48" s="121"/>
      <c r="AV48" s="122"/>
      <c r="AW48" s="122"/>
      <c r="AX48" s="123"/>
      <c r="AY48" s="121"/>
      <c r="AZ48" s="122"/>
      <c r="BA48" s="122"/>
      <c r="BB48" s="123"/>
      <c r="BC48" s="121"/>
      <c r="BD48" s="122"/>
      <c r="BE48" s="122"/>
      <c r="BF48" s="123"/>
      <c r="BG48" s="152"/>
      <c r="BH48" s="134">
        <f t="shared" si="6"/>
        <v>0</v>
      </c>
      <c r="BI48" s="135">
        <f t="shared" si="7"/>
        <v>0</v>
      </c>
      <c r="BJ48" s="135">
        <f t="shared" si="8"/>
        <v>0</v>
      </c>
      <c r="BK48" s="133">
        <f t="shared" si="9"/>
        <v>0</v>
      </c>
    </row>
    <row r="49" spans="5:63">
      <c r="E49" s="109" t="s">
        <v>70</v>
      </c>
      <c r="G49" s="121"/>
      <c r="H49" s="122"/>
      <c r="I49" s="122"/>
      <c r="J49" s="123"/>
      <c r="K49" s="121"/>
      <c r="L49" s="122"/>
      <c r="M49" s="122"/>
      <c r="N49" s="123"/>
      <c r="O49" s="121"/>
      <c r="P49" s="122"/>
      <c r="Q49" s="122"/>
      <c r="R49" s="123"/>
      <c r="S49" s="121"/>
      <c r="T49" s="122"/>
      <c r="U49" s="122"/>
      <c r="V49" s="123"/>
      <c r="W49" s="121"/>
      <c r="X49" s="122"/>
      <c r="Y49" s="122"/>
      <c r="Z49" s="123"/>
      <c r="AA49" s="121"/>
      <c r="AB49" s="122"/>
      <c r="AC49" s="122"/>
      <c r="AD49" s="123"/>
      <c r="AE49" s="121"/>
      <c r="AF49" s="122"/>
      <c r="AG49" s="122"/>
      <c r="AH49" s="123"/>
      <c r="AI49" s="121"/>
      <c r="AJ49" s="122"/>
      <c r="AK49" s="122"/>
      <c r="AL49" s="123"/>
      <c r="AM49" s="121"/>
      <c r="AN49" s="122"/>
      <c r="AO49" s="122"/>
      <c r="AP49" s="123"/>
      <c r="AQ49" s="121"/>
      <c r="AR49" s="122"/>
      <c r="AS49" s="122"/>
      <c r="AT49" s="123"/>
      <c r="AU49" s="121"/>
      <c r="AV49" s="122"/>
      <c r="AW49" s="122"/>
      <c r="AX49" s="123"/>
      <c r="AY49" s="121"/>
      <c r="AZ49" s="122"/>
      <c r="BA49" s="122"/>
      <c r="BB49" s="123"/>
      <c r="BC49" s="121"/>
      <c r="BD49" s="122"/>
      <c r="BE49" s="122"/>
      <c r="BF49" s="123"/>
      <c r="BG49" s="152"/>
      <c r="BH49" s="134">
        <f t="shared" si="6"/>
        <v>0</v>
      </c>
      <c r="BI49" s="135">
        <f t="shared" si="7"/>
        <v>0</v>
      </c>
      <c r="BJ49" s="135">
        <f t="shared" si="8"/>
        <v>0</v>
      </c>
      <c r="BK49" s="133">
        <f t="shared" si="9"/>
        <v>0</v>
      </c>
    </row>
    <row r="50" spans="5:63">
      <c r="E50" s="109" t="s">
        <v>70</v>
      </c>
      <c r="G50" s="127"/>
      <c r="H50" s="128"/>
      <c r="I50" s="128"/>
      <c r="J50" s="129"/>
      <c r="K50" s="127"/>
      <c r="L50" s="128"/>
      <c r="M50" s="128"/>
      <c r="N50" s="129"/>
      <c r="O50" s="127"/>
      <c r="P50" s="128"/>
      <c r="Q50" s="128"/>
      <c r="R50" s="129"/>
      <c r="S50" s="127"/>
      <c r="T50" s="128"/>
      <c r="U50" s="128"/>
      <c r="V50" s="129"/>
      <c r="W50" s="127"/>
      <c r="X50" s="128"/>
      <c r="Y50" s="128"/>
      <c r="Z50" s="129"/>
      <c r="AA50" s="127"/>
      <c r="AB50" s="128"/>
      <c r="AC50" s="128"/>
      <c r="AD50" s="129"/>
      <c r="AE50" s="127"/>
      <c r="AF50" s="128"/>
      <c r="AG50" s="128"/>
      <c r="AH50" s="129"/>
      <c r="AI50" s="127"/>
      <c r="AJ50" s="128"/>
      <c r="AK50" s="128"/>
      <c r="AL50" s="129"/>
      <c r="AM50" s="127"/>
      <c r="AN50" s="128"/>
      <c r="AO50" s="128"/>
      <c r="AP50" s="129"/>
      <c r="AQ50" s="127"/>
      <c r="AR50" s="128"/>
      <c r="AS50" s="128"/>
      <c r="AT50" s="129"/>
      <c r="AU50" s="127"/>
      <c r="AV50" s="128"/>
      <c r="AW50" s="128"/>
      <c r="AX50" s="129"/>
      <c r="AY50" s="127"/>
      <c r="AZ50" s="128"/>
      <c r="BA50" s="128"/>
      <c r="BB50" s="129"/>
      <c r="BC50" s="127"/>
      <c r="BD50" s="128"/>
      <c r="BE50" s="128"/>
      <c r="BF50" s="129"/>
      <c r="BG50" s="152"/>
      <c r="BH50" s="136">
        <f t="shared" si="6"/>
        <v>0</v>
      </c>
      <c r="BI50" s="137">
        <f t="shared" si="7"/>
        <v>0</v>
      </c>
      <c r="BJ50" s="137">
        <f t="shared" si="8"/>
        <v>0</v>
      </c>
      <c r="BK50" s="138">
        <f t="shared" si="9"/>
        <v>0</v>
      </c>
    </row>
    <row r="51" spans="5:63" ht="6.45" customHeight="1" thickBot="1">
      <c r="G51" s="3"/>
      <c r="H51" s="9"/>
      <c r="I51" s="9"/>
      <c r="J51" s="4"/>
      <c r="K51" s="3"/>
      <c r="L51" s="9"/>
      <c r="M51" s="9"/>
      <c r="N51" s="4"/>
      <c r="O51" s="3"/>
      <c r="P51" s="9"/>
      <c r="Q51" s="9"/>
      <c r="R51" s="4"/>
      <c r="S51" s="3"/>
      <c r="T51" s="9"/>
      <c r="U51" s="9"/>
      <c r="V51" s="4"/>
      <c r="W51" s="3"/>
      <c r="X51" s="9"/>
      <c r="Y51" s="9"/>
      <c r="Z51" s="4"/>
      <c r="AA51" s="3"/>
      <c r="AB51" s="9"/>
      <c r="AC51" s="9"/>
      <c r="AD51" s="4"/>
      <c r="AE51" s="3"/>
      <c r="AF51" s="9"/>
      <c r="AG51" s="9"/>
      <c r="AH51" s="4"/>
      <c r="AI51" s="3"/>
      <c r="AJ51" s="9"/>
      <c r="AK51" s="9"/>
      <c r="AL51" s="4"/>
      <c r="AM51" s="3"/>
      <c r="AN51" s="9"/>
      <c r="AO51" s="9"/>
      <c r="AP51" s="4"/>
      <c r="AQ51" s="3"/>
      <c r="AR51" s="9"/>
      <c r="AS51" s="9"/>
      <c r="AT51" s="4"/>
      <c r="AU51" s="3"/>
      <c r="AV51" s="9"/>
      <c r="AW51" s="9"/>
      <c r="AX51" s="4"/>
      <c r="AY51" s="3"/>
      <c r="AZ51" s="9"/>
      <c r="BA51" s="9"/>
      <c r="BB51" s="4"/>
      <c r="BC51" s="3"/>
      <c r="BD51" s="9"/>
      <c r="BE51" s="9"/>
      <c r="BF51" s="4"/>
      <c r="BH51" s="3"/>
      <c r="BI51" s="9"/>
      <c r="BJ51" s="9"/>
      <c r="BK51" s="4"/>
    </row>
    <row r="52" spans="5:63" ht="3.75" customHeight="1">
      <c r="G52" s="7"/>
      <c r="H52" s="117"/>
      <c r="I52" s="117"/>
      <c r="J52" s="8"/>
      <c r="K52" s="7"/>
      <c r="L52" s="117"/>
      <c r="M52" s="117"/>
      <c r="N52" s="8"/>
      <c r="O52" s="7"/>
      <c r="P52" s="117"/>
      <c r="Q52" s="117"/>
      <c r="R52" s="8"/>
      <c r="S52" s="7"/>
      <c r="T52" s="117"/>
      <c r="U52" s="117"/>
      <c r="V52" s="8"/>
      <c r="W52" s="7"/>
      <c r="X52" s="117"/>
      <c r="Y52" s="117"/>
      <c r="Z52" s="8"/>
      <c r="AA52" s="7"/>
      <c r="AB52" s="117"/>
      <c r="AC52" s="117"/>
      <c r="AD52" s="8"/>
      <c r="AE52" s="7"/>
      <c r="AF52" s="117"/>
      <c r="AG52" s="117"/>
      <c r="AH52" s="8"/>
      <c r="AI52" s="7"/>
      <c r="AJ52" s="117"/>
      <c r="AK52" s="117"/>
      <c r="AL52" s="8"/>
      <c r="AM52" s="7"/>
      <c r="AN52" s="117"/>
      <c r="AO52" s="117"/>
      <c r="AP52" s="8"/>
      <c r="AQ52" s="7"/>
      <c r="AR52" s="117"/>
      <c r="AS52" s="117"/>
      <c r="AT52" s="8"/>
      <c r="AU52" s="7"/>
      <c r="AV52" s="117"/>
      <c r="AW52" s="117"/>
      <c r="AX52" s="8"/>
      <c r="AY52" s="7"/>
      <c r="AZ52" s="117"/>
      <c r="BA52" s="117"/>
      <c r="BB52" s="8"/>
      <c r="BC52" s="7"/>
      <c r="BD52" s="117"/>
      <c r="BE52" s="117"/>
      <c r="BF52" s="8"/>
      <c r="BH52" s="7"/>
      <c r="BI52" s="117"/>
      <c r="BJ52" s="117"/>
      <c r="BK52" s="8"/>
    </row>
    <row r="53" spans="5:63">
      <c r="G53" s="5" t="s">
        <v>79</v>
      </c>
      <c r="H53" s="116" t="s">
        <v>81</v>
      </c>
      <c r="I53" s="116" t="s">
        <v>82</v>
      </c>
      <c r="J53" s="6" t="s">
        <v>83</v>
      </c>
      <c r="K53" s="5" t="s">
        <v>79</v>
      </c>
      <c r="L53" s="116" t="s">
        <v>81</v>
      </c>
      <c r="M53" s="116" t="s">
        <v>82</v>
      </c>
      <c r="N53" s="6" t="s">
        <v>83</v>
      </c>
      <c r="O53" s="5" t="s">
        <v>79</v>
      </c>
      <c r="P53" s="116" t="s">
        <v>81</v>
      </c>
      <c r="Q53" s="116" t="s">
        <v>82</v>
      </c>
      <c r="R53" s="6" t="s">
        <v>83</v>
      </c>
      <c r="S53" s="5" t="s">
        <v>79</v>
      </c>
      <c r="T53" s="116" t="s">
        <v>81</v>
      </c>
      <c r="U53" s="116" t="s">
        <v>82</v>
      </c>
      <c r="V53" s="6" t="s">
        <v>83</v>
      </c>
      <c r="W53" s="5" t="s">
        <v>79</v>
      </c>
      <c r="X53" s="116" t="s">
        <v>81</v>
      </c>
      <c r="Y53" s="116" t="s">
        <v>82</v>
      </c>
      <c r="Z53" s="6" t="s">
        <v>26</v>
      </c>
      <c r="AA53" s="5" t="s">
        <v>79</v>
      </c>
      <c r="AB53" s="116" t="s">
        <v>81</v>
      </c>
      <c r="AC53" s="116" t="s">
        <v>82</v>
      </c>
      <c r="AD53" s="6" t="s">
        <v>83</v>
      </c>
      <c r="AE53" s="5" t="s">
        <v>79</v>
      </c>
      <c r="AF53" s="116" t="s">
        <v>81</v>
      </c>
      <c r="AG53" s="116" t="s">
        <v>82</v>
      </c>
      <c r="AH53" s="6" t="s">
        <v>83</v>
      </c>
      <c r="AI53" s="5" t="s">
        <v>79</v>
      </c>
      <c r="AJ53" s="116" t="s">
        <v>81</v>
      </c>
      <c r="AK53" s="116" t="s">
        <v>82</v>
      </c>
      <c r="AL53" s="6" t="s">
        <v>83</v>
      </c>
      <c r="AM53" s="5" t="s">
        <v>79</v>
      </c>
      <c r="AN53" s="116" t="s">
        <v>81</v>
      </c>
      <c r="AO53" s="116" t="s">
        <v>25</v>
      </c>
      <c r="AP53" s="6" t="s">
        <v>83</v>
      </c>
      <c r="AQ53" s="5" t="s">
        <v>79</v>
      </c>
      <c r="AR53" s="116" t="s">
        <v>81</v>
      </c>
      <c r="AS53" s="116" t="s">
        <v>82</v>
      </c>
      <c r="AT53" s="6" t="s">
        <v>83</v>
      </c>
      <c r="AU53" s="5" t="s">
        <v>79</v>
      </c>
      <c r="AV53" s="116" t="s">
        <v>81</v>
      </c>
      <c r="AW53" s="116" t="s">
        <v>82</v>
      </c>
      <c r="AX53" s="6" t="s">
        <v>83</v>
      </c>
      <c r="AY53" s="5" t="s">
        <v>79</v>
      </c>
      <c r="AZ53" s="116" t="s">
        <v>81</v>
      </c>
      <c r="BA53" s="116" t="s">
        <v>82</v>
      </c>
      <c r="BB53" s="6" t="s">
        <v>83</v>
      </c>
      <c r="BC53" s="5" t="s">
        <v>79</v>
      </c>
      <c r="BD53" s="116" t="s">
        <v>81</v>
      </c>
      <c r="BE53" s="116" t="s">
        <v>82</v>
      </c>
      <c r="BF53" s="6" t="s">
        <v>83</v>
      </c>
      <c r="BH53" s="5" t="s">
        <v>79</v>
      </c>
      <c r="BI53" s="116" t="s">
        <v>81</v>
      </c>
      <c r="BJ53" s="116" t="s">
        <v>82</v>
      </c>
      <c r="BK53" s="6" t="s">
        <v>83</v>
      </c>
    </row>
    <row r="54" spans="5:63" ht="13.8" thickBot="1">
      <c r="G54" s="153">
        <f>SUM(G7,G18,G29,G40)</f>
        <v>0</v>
      </c>
      <c r="H54" s="154">
        <f t="shared" ref="H54:BK54" si="25">SUM(H7,H18,H29,H40)</f>
        <v>0</v>
      </c>
      <c r="I54" s="154">
        <f t="shared" si="25"/>
        <v>0</v>
      </c>
      <c r="J54" s="155">
        <f t="shared" si="25"/>
        <v>0</v>
      </c>
      <c r="K54" s="153">
        <f t="shared" si="25"/>
        <v>0</v>
      </c>
      <c r="L54" s="154">
        <f t="shared" si="25"/>
        <v>0</v>
      </c>
      <c r="M54" s="154">
        <f t="shared" si="25"/>
        <v>0</v>
      </c>
      <c r="N54" s="155">
        <f t="shared" si="25"/>
        <v>0</v>
      </c>
      <c r="O54" s="153">
        <f t="shared" si="25"/>
        <v>0</v>
      </c>
      <c r="P54" s="154">
        <f t="shared" si="25"/>
        <v>0</v>
      </c>
      <c r="Q54" s="154">
        <f t="shared" si="25"/>
        <v>0</v>
      </c>
      <c r="R54" s="155">
        <f t="shared" si="25"/>
        <v>0</v>
      </c>
      <c r="S54" s="153">
        <f t="shared" si="25"/>
        <v>0</v>
      </c>
      <c r="T54" s="154">
        <f t="shared" si="25"/>
        <v>0</v>
      </c>
      <c r="U54" s="154">
        <f t="shared" si="25"/>
        <v>0</v>
      </c>
      <c r="V54" s="155">
        <f t="shared" si="25"/>
        <v>0</v>
      </c>
      <c r="W54" s="153">
        <f t="shared" si="25"/>
        <v>0</v>
      </c>
      <c r="X54" s="154">
        <f t="shared" si="25"/>
        <v>0</v>
      </c>
      <c r="Y54" s="154">
        <f t="shared" si="25"/>
        <v>0</v>
      </c>
      <c r="Z54" s="155">
        <f t="shared" si="25"/>
        <v>0</v>
      </c>
      <c r="AA54" s="153">
        <f t="shared" si="25"/>
        <v>0</v>
      </c>
      <c r="AB54" s="154">
        <f t="shared" si="25"/>
        <v>0</v>
      </c>
      <c r="AC54" s="154">
        <f t="shared" si="25"/>
        <v>0</v>
      </c>
      <c r="AD54" s="155">
        <f t="shared" si="25"/>
        <v>0</v>
      </c>
      <c r="AE54" s="153">
        <f t="shared" si="25"/>
        <v>0</v>
      </c>
      <c r="AF54" s="154">
        <f t="shared" si="25"/>
        <v>0</v>
      </c>
      <c r="AG54" s="154">
        <f t="shared" si="25"/>
        <v>0</v>
      </c>
      <c r="AH54" s="155">
        <f t="shared" si="25"/>
        <v>0</v>
      </c>
      <c r="AI54" s="153">
        <f t="shared" si="25"/>
        <v>0</v>
      </c>
      <c r="AJ54" s="154">
        <f t="shared" si="25"/>
        <v>0</v>
      </c>
      <c r="AK54" s="154">
        <f t="shared" si="25"/>
        <v>0</v>
      </c>
      <c r="AL54" s="155">
        <f t="shared" si="25"/>
        <v>0</v>
      </c>
      <c r="AM54" s="153">
        <f t="shared" si="25"/>
        <v>0</v>
      </c>
      <c r="AN54" s="154">
        <f t="shared" si="25"/>
        <v>0</v>
      </c>
      <c r="AO54" s="154">
        <f t="shared" si="25"/>
        <v>0</v>
      </c>
      <c r="AP54" s="155">
        <f t="shared" si="25"/>
        <v>0</v>
      </c>
      <c r="AQ54" s="153">
        <f t="shared" si="25"/>
        <v>0</v>
      </c>
      <c r="AR54" s="154">
        <f t="shared" si="25"/>
        <v>0</v>
      </c>
      <c r="AS54" s="154">
        <f t="shared" si="25"/>
        <v>0</v>
      </c>
      <c r="AT54" s="155">
        <f t="shared" si="25"/>
        <v>0</v>
      </c>
      <c r="AU54" s="153">
        <f t="shared" si="25"/>
        <v>0</v>
      </c>
      <c r="AV54" s="154">
        <f t="shared" si="25"/>
        <v>0</v>
      </c>
      <c r="AW54" s="154">
        <f t="shared" si="25"/>
        <v>0</v>
      </c>
      <c r="AX54" s="155">
        <f t="shared" si="25"/>
        <v>0</v>
      </c>
      <c r="AY54" s="153">
        <f t="shared" si="25"/>
        <v>0</v>
      </c>
      <c r="AZ54" s="154">
        <f t="shared" si="25"/>
        <v>0</v>
      </c>
      <c r="BA54" s="154">
        <f t="shared" si="25"/>
        <v>0</v>
      </c>
      <c r="BB54" s="155">
        <f t="shared" si="25"/>
        <v>0</v>
      </c>
      <c r="BC54" s="153">
        <f t="shared" si="25"/>
        <v>0</v>
      </c>
      <c r="BD54" s="154">
        <f t="shared" si="25"/>
        <v>0</v>
      </c>
      <c r="BE54" s="154">
        <f t="shared" si="25"/>
        <v>0</v>
      </c>
      <c r="BF54" s="155">
        <f t="shared" si="25"/>
        <v>0</v>
      </c>
      <c r="BG54" s="152"/>
      <c r="BH54" s="153">
        <f t="shared" si="25"/>
        <v>0</v>
      </c>
      <c r="BI54" s="154">
        <f t="shared" si="25"/>
        <v>0</v>
      </c>
      <c r="BJ54" s="154">
        <f t="shared" si="25"/>
        <v>0</v>
      </c>
      <c r="BK54" s="155">
        <f t="shared" si="25"/>
        <v>0</v>
      </c>
    </row>
    <row r="55" spans="5:63" ht="5.0999999999999996" customHeight="1"/>
  </sheetData>
  <protectedRanges>
    <protectedRange sqref="E41:E50" name="Range8"/>
    <protectedRange sqref="E30:E39" name="Range7"/>
    <protectedRange sqref="E19:E28" name="Range6"/>
    <protectedRange sqref="E8:E17" name="Range5"/>
    <protectedRange sqref="G8:BF17" name="Range1"/>
    <protectedRange sqref="G19:BF28" name="Range2"/>
    <protectedRange sqref="G30:BF39" name="Range3"/>
    <protectedRange sqref="G41:BF50" name="Range4"/>
  </protectedRanges>
  <mergeCells count="15">
    <mergeCell ref="B2:BK2"/>
    <mergeCell ref="BH5:BK5"/>
    <mergeCell ref="AE5:AH5"/>
    <mergeCell ref="AI5:AL5"/>
    <mergeCell ref="AM5:AP5"/>
    <mergeCell ref="AQ5:AT5"/>
    <mergeCell ref="AU5:AX5"/>
    <mergeCell ref="BC5:BF5"/>
    <mergeCell ref="G5:J5"/>
    <mergeCell ref="K5:N5"/>
    <mergeCell ref="O5:R5"/>
    <mergeCell ref="S5:V5"/>
    <mergeCell ref="W5:Z5"/>
    <mergeCell ref="AA5:AD5"/>
    <mergeCell ref="AY5:BB5"/>
  </mergeCells>
  <hyperlinks>
    <hyperlink ref="A1" location="Etusivu!A1" display="←"/>
  </hyperlinks>
  <pageMargins left="0.7" right="0.7" top="0.75" bottom="0.75" header="0.3" footer="0.3"/>
  <pageSetup paperSize="9" orientation="portrait" verticalDpi="0" r:id="rId1"/>
  <ignoredErrors>
    <ignoredError sqref="BH18:BK18 BH29:BK29 BH40:BK40" formula="1"/>
  </ignoredErrors>
</worksheet>
</file>

<file path=xl/worksheets/sheet4.xml><?xml version="1.0" encoding="utf-8"?>
<worksheet xmlns="http://schemas.openxmlformats.org/spreadsheetml/2006/main" xmlns:r="http://schemas.openxmlformats.org/officeDocument/2006/relationships">
  <sheetPr>
    <tabColor rgb="FFFBFBB3"/>
  </sheetPr>
  <dimension ref="A1:P232"/>
  <sheetViews>
    <sheetView topLeftCell="A205" zoomScaleNormal="100" workbookViewId="0">
      <selection activeCell="B31" sqref="B31:C34"/>
    </sheetView>
  </sheetViews>
  <sheetFormatPr defaultColWidth="9.109375" defaultRowHeight="13.8"/>
  <cols>
    <col min="1" max="1" width="2.6640625" style="50" customWidth="1"/>
    <col min="2" max="2" width="9.109375" style="50"/>
    <col min="3" max="3" width="22.6640625" style="50" customWidth="1"/>
    <col min="4" max="16" width="11.6640625" style="50" customWidth="1"/>
    <col min="17" max="16384" width="9.109375" style="50"/>
  </cols>
  <sheetData>
    <row r="1" spans="1:16">
      <c r="A1" s="185" t="s">
        <v>55</v>
      </c>
    </row>
    <row r="2" spans="1:16" ht="15.6">
      <c r="B2" s="13" t="s">
        <v>171</v>
      </c>
    </row>
    <row r="4" spans="1:16">
      <c r="B4" s="165" t="s">
        <v>179</v>
      </c>
    </row>
    <row r="5" spans="1:16">
      <c r="B5" s="170" t="s">
        <v>85</v>
      </c>
    </row>
    <row r="6" spans="1:16">
      <c r="B6" s="170" t="s">
        <v>172</v>
      </c>
    </row>
    <row r="7" spans="1:16">
      <c r="B7" s="170" t="s">
        <v>86</v>
      </c>
    </row>
    <row r="8" spans="1:16">
      <c r="B8" s="170" t="s">
        <v>173</v>
      </c>
    </row>
    <row r="9" spans="1:16">
      <c r="B9" s="165"/>
    </row>
    <row r="10" spans="1:16">
      <c r="B10" s="165" t="s">
        <v>174</v>
      </c>
    </row>
    <row r="11" spans="1:16">
      <c r="B11" s="165" t="s">
        <v>175</v>
      </c>
    </row>
    <row r="14" spans="1:16" ht="15" customHeight="1">
      <c r="B14" s="216" t="s">
        <v>87</v>
      </c>
      <c r="C14" s="217"/>
      <c r="D14" s="218"/>
      <c r="E14" s="218"/>
      <c r="F14" s="218"/>
      <c r="G14" s="218"/>
      <c r="H14" s="218"/>
      <c r="I14" s="218"/>
      <c r="J14" s="218"/>
      <c r="K14" s="218"/>
      <c r="L14" s="218"/>
      <c r="M14" s="218"/>
      <c r="N14" s="218"/>
      <c r="O14" s="218"/>
      <c r="P14" s="219"/>
    </row>
    <row r="15" spans="1:16" ht="15" customHeight="1">
      <c r="B15" s="204" t="s">
        <v>105</v>
      </c>
      <c r="C15" s="205"/>
      <c r="D15" s="210"/>
      <c r="E15" s="210"/>
      <c r="F15" s="210"/>
      <c r="G15" s="210"/>
      <c r="H15" s="210"/>
      <c r="I15" s="210"/>
      <c r="J15" s="210"/>
      <c r="K15" s="210"/>
      <c r="L15" s="210"/>
      <c r="M15" s="210"/>
      <c r="N15" s="210"/>
      <c r="O15" s="210"/>
      <c r="P15" s="211"/>
    </row>
    <row r="16" spans="1:16">
      <c r="B16" s="206"/>
      <c r="C16" s="207"/>
      <c r="D16" s="212"/>
      <c r="E16" s="212"/>
      <c r="F16" s="212"/>
      <c r="G16" s="212"/>
      <c r="H16" s="212"/>
      <c r="I16" s="212"/>
      <c r="J16" s="212"/>
      <c r="K16" s="212"/>
      <c r="L16" s="212"/>
      <c r="M16" s="212"/>
      <c r="N16" s="212"/>
      <c r="O16" s="212"/>
      <c r="P16" s="213"/>
    </row>
    <row r="17" spans="2:16">
      <c r="B17" s="206"/>
      <c r="C17" s="207"/>
      <c r="D17" s="212"/>
      <c r="E17" s="212"/>
      <c r="F17" s="212"/>
      <c r="G17" s="212"/>
      <c r="H17" s="212"/>
      <c r="I17" s="212"/>
      <c r="J17" s="212"/>
      <c r="K17" s="212"/>
      <c r="L17" s="212"/>
      <c r="M17" s="212"/>
      <c r="N17" s="212"/>
      <c r="O17" s="212"/>
      <c r="P17" s="213"/>
    </row>
    <row r="18" spans="2:16">
      <c r="B18" s="206"/>
      <c r="C18" s="207"/>
      <c r="D18" s="212"/>
      <c r="E18" s="212"/>
      <c r="F18" s="212"/>
      <c r="G18" s="212"/>
      <c r="H18" s="212"/>
      <c r="I18" s="212"/>
      <c r="J18" s="212"/>
      <c r="K18" s="212"/>
      <c r="L18" s="212"/>
      <c r="M18" s="212"/>
      <c r="N18" s="212"/>
      <c r="O18" s="212"/>
      <c r="P18" s="213"/>
    </row>
    <row r="19" spans="2:16">
      <c r="B19" s="208"/>
      <c r="C19" s="209"/>
      <c r="D19" s="214"/>
      <c r="E19" s="214"/>
      <c r="F19" s="214"/>
      <c r="G19" s="214"/>
      <c r="H19" s="214"/>
      <c r="I19" s="214"/>
      <c r="J19" s="214"/>
      <c r="K19" s="214"/>
      <c r="L19" s="214"/>
      <c r="M19" s="214"/>
      <c r="N19" s="214"/>
      <c r="O19" s="214"/>
      <c r="P19" s="215"/>
    </row>
    <row r="20" spans="2:16" ht="15" customHeight="1">
      <c r="B20" s="216" t="s">
        <v>88</v>
      </c>
      <c r="C20" s="217"/>
      <c r="D20" s="171" t="s">
        <v>17</v>
      </c>
      <c r="E20" s="167" t="s">
        <v>18</v>
      </c>
      <c r="F20" s="167" t="s">
        <v>19</v>
      </c>
      <c r="G20" s="167" t="s">
        <v>20</v>
      </c>
      <c r="H20" s="167" t="s">
        <v>21</v>
      </c>
      <c r="I20" s="167" t="s">
        <v>22</v>
      </c>
      <c r="J20" s="167" t="s">
        <v>23</v>
      </c>
      <c r="K20" s="167" t="s">
        <v>24</v>
      </c>
      <c r="L20" s="167">
        <v>2018</v>
      </c>
      <c r="M20" s="167">
        <v>2019</v>
      </c>
      <c r="N20" s="167">
        <v>2020</v>
      </c>
      <c r="O20" s="167">
        <v>2021</v>
      </c>
      <c r="P20" s="167">
        <v>2022</v>
      </c>
    </row>
    <row r="21" spans="2:16" ht="15" customHeight="1">
      <c r="B21" s="202" t="s">
        <v>89</v>
      </c>
      <c r="C21" s="203"/>
      <c r="D21" s="172"/>
      <c r="E21" s="119"/>
      <c r="F21" s="119"/>
      <c r="G21" s="119"/>
      <c r="H21" s="119"/>
      <c r="I21" s="119"/>
      <c r="J21" s="119"/>
      <c r="K21" s="119"/>
      <c r="L21" s="119"/>
      <c r="M21" s="119"/>
      <c r="N21" s="119"/>
      <c r="O21" s="119"/>
      <c r="P21" s="168"/>
    </row>
    <row r="22" spans="2:16" ht="15" customHeight="1">
      <c r="B22" s="202" t="s">
        <v>90</v>
      </c>
      <c r="C22" s="203"/>
      <c r="D22" s="172"/>
      <c r="E22" s="119"/>
      <c r="F22" s="119"/>
      <c r="G22" s="119"/>
      <c r="H22" s="119"/>
      <c r="I22" s="119"/>
      <c r="J22" s="119"/>
      <c r="K22" s="119"/>
      <c r="L22" s="119"/>
      <c r="M22" s="119"/>
      <c r="N22" s="119"/>
      <c r="O22" s="119"/>
      <c r="P22" s="169"/>
    </row>
    <row r="23" spans="2:16" ht="15" customHeight="1">
      <c r="B23" s="216" t="s">
        <v>91</v>
      </c>
      <c r="C23" s="217"/>
      <c r="D23" s="173">
        <f>SUM(D21,D22)</f>
        <v>0</v>
      </c>
      <c r="E23" s="166">
        <f t="shared" ref="E23:P23" si="0">SUM(E21,E22)</f>
        <v>0</v>
      </c>
      <c r="F23" s="166">
        <f t="shared" si="0"/>
        <v>0</v>
      </c>
      <c r="G23" s="166">
        <f t="shared" si="0"/>
        <v>0</v>
      </c>
      <c r="H23" s="166">
        <f t="shared" si="0"/>
        <v>0</v>
      </c>
      <c r="I23" s="166">
        <f t="shared" si="0"/>
        <v>0</v>
      </c>
      <c r="J23" s="166">
        <f t="shared" si="0"/>
        <v>0</v>
      </c>
      <c r="K23" s="166">
        <f t="shared" si="0"/>
        <v>0</v>
      </c>
      <c r="L23" s="166">
        <f t="shared" si="0"/>
        <v>0</v>
      </c>
      <c r="M23" s="166">
        <f t="shared" si="0"/>
        <v>0</v>
      </c>
      <c r="N23" s="166">
        <f t="shared" si="0"/>
        <v>0</v>
      </c>
      <c r="O23" s="166">
        <f t="shared" si="0"/>
        <v>0</v>
      </c>
      <c r="P23" s="166">
        <f t="shared" si="0"/>
        <v>0</v>
      </c>
    </row>
    <row r="24" spans="2:16">
      <c r="B24" s="220"/>
      <c r="C24" s="221"/>
      <c r="D24" s="221"/>
      <c r="E24" s="221"/>
      <c r="F24" s="221"/>
      <c r="G24" s="221"/>
      <c r="H24" s="221"/>
      <c r="I24" s="221"/>
      <c r="J24" s="221"/>
      <c r="K24" s="221"/>
      <c r="L24" s="221"/>
      <c r="M24" s="221"/>
      <c r="N24" s="221"/>
      <c r="O24" s="221"/>
      <c r="P24" s="221"/>
    </row>
    <row r="25" spans="2:16" ht="15" customHeight="1">
      <c r="B25" s="204" t="s">
        <v>96</v>
      </c>
      <c r="C25" s="205"/>
      <c r="D25" s="210"/>
      <c r="E25" s="210"/>
      <c r="F25" s="210"/>
      <c r="G25" s="210"/>
      <c r="H25" s="210"/>
      <c r="I25" s="210"/>
      <c r="J25" s="210"/>
      <c r="K25" s="210"/>
      <c r="L25" s="210"/>
      <c r="M25" s="210"/>
      <c r="N25" s="210"/>
      <c r="O25" s="210"/>
      <c r="P25" s="211"/>
    </row>
    <row r="26" spans="2:16">
      <c r="B26" s="206"/>
      <c r="C26" s="207"/>
      <c r="D26" s="212"/>
      <c r="E26" s="212"/>
      <c r="F26" s="212"/>
      <c r="G26" s="212"/>
      <c r="H26" s="212"/>
      <c r="I26" s="212"/>
      <c r="J26" s="212"/>
      <c r="K26" s="212"/>
      <c r="L26" s="212"/>
      <c r="M26" s="212"/>
      <c r="N26" s="212"/>
      <c r="O26" s="212"/>
      <c r="P26" s="213"/>
    </row>
    <row r="27" spans="2:16">
      <c r="B27" s="206"/>
      <c r="C27" s="207"/>
      <c r="D27" s="212"/>
      <c r="E27" s="212"/>
      <c r="F27" s="212"/>
      <c r="G27" s="212"/>
      <c r="H27" s="212"/>
      <c r="I27" s="212"/>
      <c r="J27" s="212"/>
      <c r="K27" s="212"/>
      <c r="L27" s="212"/>
      <c r="M27" s="212"/>
      <c r="N27" s="212"/>
      <c r="O27" s="212"/>
      <c r="P27" s="213"/>
    </row>
    <row r="28" spans="2:16">
      <c r="B28" s="206"/>
      <c r="C28" s="207"/>
      <c r="D28" s="212"/>
      <c r="E28" s="212"/>
      <c r="F28" s="212"/>
      <c r="G28" s="212"/>
      <c r="H28" s="212"/>
      <c r="I28" s="212"/>
      <c r="J28" s="212"/>
      <c r="K28" s="212"/>
      <c r="L28" s="212"/>
      <c r="M28" s="212"/>
      <c r="N28" s="212"/>
      <c r="O28" s="212"/>
      <c r="P28" s="213"/>
    </row>
    <row r="29" spans="2:16" ht="15" customHeight="1">
      <c r="B29" s="204" t="s">
        <v>189</v>
      </c>
      <c r="C29" s="205"/>
      <c r="D29" s="210"/>
      <c r="E29" s="210"/>
      <c r="F29" s="210"/>
      <c r="G29" s="210"/>
      <c r="H29" s="210"/>
      <c r="I29" s="210"/>
      <c r="J29" s="210"/>
      <c r="K29" s="210"/>
      <c r="L29" s="210"/>
      <c r="M29" s="210"/>
      <c r="N29" s="210"/>
      <c r="O29" s="210"/>
      <c r="P29" s="211"/>
    </row>
    <row r="30" spans="2:16">
      <c r="B30" s="206"/>
      <c r="C30" s="207"/>
      <c r="D30" s="212"/>
      <c r="E30" s="212"/>
      <c r="F30" s="212"/>
      <c r="G30" s="212"/>
      <c r="H30" s="212"/>
      <c r="I30" s="212"/>
      <c r="J30" s="212"/>
      <c r="K30" s="212"/>
      <c r="L30" s="212"/>
      <c r="M30" s="212"/>
      <c r="N30" s="212"/>
      <c r="O30" s="212"/>
      <c r="P30" s="213"/>
    </row>
    <row r="31" spans="2:16" ht="15" customHeight="1">
      <c r="B31" s="204" t="s">
        <v>186</v>
      </c>
      <c r="C31" s="205"/>
      <c r="D31" s="222"/>
      <c r="E31" s="210"/>
      <c r="F31" s="210"/>
      <c r="G31" s="210"/>
      <c r="H31" s="210"/>
      <c r="I31" s="210"/>
      <c r="J31" s="210"/>
      <c r="K31" s="210"/>
      <c r="L31" s="210"/>
      <c r="M31" s="210"/>
      <c r="N31" s="210"/>
      <c r="O31" s="210"/>
      <c r="P31" s="211"/>
    </row>
    <row r="32" spans="2:16">
      <c r="B32" s="206"/>
      <c r="C32" s="207"/>
      <c r="D32" s="223"/>
      <c r="E32" s="212"/>
      <c r="F32" s="212"/>
      <c r="G32" s="212"/>
      <c r="H32" s="212"/>
      <c r="I32" s="212"/>
      <c r="J32" s="212"/>
      <c r="K32" s="212"/>
      <c r="L32" s="212"/>
      <c r="M32" s="212"/>
      <c r="N32" s="212"/>
      <c r="O32" s="212"/>
      <c r="P32" s="213"/>
    </row>
    <row r="33" spans="2:16">
      <c r="B33" s="206"/>
      <c r="C33" s="207"/>
      <c r="D33" s="223"/>
      <c r="E33" s="212"/>
      <c r="F33" s="212"/>
      <c r="G33" s="212"/>
      <c r="H33" s="212"/>
      <c r="I33" s="212"/>
      <c r="J33" s="212"/>
      <c r="K33" s="212"/>
      <c r="L33" s="212"/>
      <c r="M33" s="212"/>
      <c r="N33" s="212"/>
      <c r="O33" s="212"/>
      <c r="P33" s="213"/>
    </row>
    <row r="34" spans="2:16">
      <c r="B34" s="208"/>
      <c r="C34" s="209"/>
      <c r="D34" s="224"/>
      <c r="E34" s="214"/>
      <c r="F34" s="214"/>
      <c r="G34" s="214"/>
      <c r="H34" s="214"/>
      <c r="I34" s="214"/>
      <c r="J34" s="214"/>
      <c r="K34" s="214"/>
      <c r="L34" s="214"/>
      <c r="M34" s="214"/>
      <c r="N34" s="214"/>
      <c r="O34" s="214"/>
      <c r="P34" s="215"/>
    </row>
    <row r="36" spans="2:16">
      <c r="B36" s="216" t="s">
        <v>92</v>
      </c>
      <c r="C36" s="217"/>
      <c r="D36" s="218"/>
      <c r="E36" s="218"/>
      <c r="F36" s="218"/>
      <c r="G36" s="218"/>
      <c r="H36" s="218"/>
      <c r="I36" s="218"/>
      <c r="J36" s="218"/>
      <c r="K36" s="218"/>
      <c r="L36" s="218"/>
      <c r="M36" s="218"/>
      <c r="N36" s="218"/>
      <c r="O36" s="218"/>
      <c r="P36" s="219"/>
    </row>
    <row r="37" spans="2:16">
      <c r="B37" s="204" t="s">
        <v>176</v>
      </c>
      <c r="C37" s="205"/>
      <c r="D37" s="210"/>
      <c r="E37" s="210"/>
      <c r="F37" s="210"/>
      <c r="G37" s="210"/>
      <c r="H37" s="210"/>
      <c r="I37" s="210"/>
      <c r="J37" s="210"/>
      <c r="K37" s="210"/>
      <c r="L37" s="210"/>
      <c r="M37" s="210"/>
      <c r="N37" s="210"/>
      <c r="O37" s="210"/>
      <c r="P37" s="211"/>
    </row>
    <row r="38" spans="2:16">
      <c r="B38" s="206"/>
      <c r="C38" s="207"/>
      <c r="D38" s="212"/>
      <c r="E38" s="212"/>
      <c r="F38" s="212"/>
      <c r="G38" s="212"/>
      <c r="H38" s="212"/>
      <c r="I38" s="212"/>
      <c r="J38" s="212"/>
      <c r="K38" s="212"/>
      <c r="L38" s="212"/>
      <c r="M38" s="212"/>
      <c r="N38" s="212"/>
      <c r="O38" s="212"/>
      <c r="P38" s="213"/>
    </row>
    <row r="39" spans="2:16">
      <c r="B39" s="206"/>
      <c r="C39" s="207"/>
      <c r="D39" s="212"/>
      <c r="E39" s="212"/>
      <c r="F39" s="212"/>
      <c r="G39" s="212"/>
      <c r="H39" s="212"/>
      <c r="I39" s="212"/>
      <c r="J39" s="212"/>
      <c r="K39" s="212"/>
      <c r="L39" s="212"/>
      <c r="M39" s="212"/>
      <c r="N39" s="212"/>
      <c r="O39" s="212"/>
      <c r="P39" s="213"/>
    </row>
    <row r="40" spans="2:16">
      <c r="B40" s="206"/>
      <c r="C40" s="207"/>
      <c r="D40" s="212"/>
      <c r="E40" s="212"/>
      <c r="F40" s="212"/>
      <c r="G40" s="212"/>
      <c r="H40" s="212"/>
      <c r="I40" s="212"/>
      <c r="J40" s="212"/>
      <c r="K40" s="212"/>
      <c r="L40" s="212"/>
      <c r="M40" s="212"/>
      <c r="N40" s="212"/>
      <c r="O40" s="212"/>
      <c r="P40" s="213"/>
    </row>
    <row r="41" spans="2:16">
      <c r="B41" s="208"/>
      <c r="C41" s="209"/>
      <c r="D41" s="214"/>
      <c r="E41" s="214"/>
      <c r="F41" s="214"/>
      <c r="G41" s="214"/>
      <c r="H41" s="214"/>
      <c r="I41" s="214"/>
      <c r="J41" s="214"/>
      <c r="K41" s="214"/>
      <c r="L41" s="214"/>
      <c r="M41" s="214"/>
      <c r="N41" s="214"/>
      <c r="O41" s="214"/>
      <c r="P41" s="215"/>
    </row>
    <row r="42" spans="2:16">
      <c r="B42" s="216" t="s">
        <v>88</v>
      </c>
      <c r="C42" s="217"/>
      <c r="D42" s="171" t="s">
        <v>17</v>
      </c>
      <c r="E42" s="167" t="s">
        <v>18</v>
      </c>
      <c r="F42" s="167" t="s">
        <v>19</v>
      </c>
      <c r="G42" s="167" t="s">
        <v>20</v>
      </c>
      <c r="H42" s="167" t="s">
        <v>21</v>
      </c>
      <c r="I42" s="167" t="s">
        <v>22</v>
      </c>
      <c r="J42" s="167" t="s">
        <v>23</v>
      </c>
      <c r="K42" s="167" t="s">
        <v>24</v>
      </c>
      <c r="L42" s="167">
        <v>2018</v>
      </c>
      <c r="M42" s="167">
        <v>2019</v>
      </c>
      <c r="N42" s="167">
        <v>2020</v>
      </c>
      <c r="O42" s="167">
        <v>2021</v>
      </c>
      <c r="P42" s="167">
        <v>2022</v>
      </c>
    </row>
    <row r="43" spans="2:16">
      <c r="B43" s="202" t="s">
        <v>89</v>
      </c>
      <c r="C43" s="203"/>
      <c r="D43" s="172"/>
      <c r="E43" s="119"/>
      <c r="F43" s="119"/>
      <c r="G43" s="119"/>
      <c r="H43" s="119"/>
      <c r="I43" s="119"/>
      <c r="J43" s="119"/>
      <c r="K43" s="119"/>
      <c r="L43" s="119"/>
      <c r="M43" s="119"/>
      <c r="N43" s="119"/>
      <c r="O43" s="119"/>
      <c r="P43" s="168"/>
    </row>
    <row r="44" spans="2:16">
      <c r="B44" s="202" t="s">
        <v>90</v>
      </c>
      <c r="C44" s="203"/>
      <c r="D44" s="172"/>
      <c r="E44" s="119"/>
      <c r="F44" s="119"/>
      <c r="G44" s="119"/>
      <c r="H44" s="119"/>
      <c r="I44" s="119"/>
      <c r="J44" s="119"/>
      <c r="K44" s="119"/>
      <c r="L44" s="119"/>
      <c r="M44" s="119"/>
      <c r="N44" s="119"/>
      <c r="O44" s="119"/>
      <c r="P44" s="169"/>
    </row>
    <row r="45" spans="2:16">
      <c r="B45" s="216" t="s">
        <v>93</v>
      </c>
      <c r="C45" s="217"/>
      <c r="D45" s="173">
        <f>SUM(D43,D44)</f>
        <v>0</v>
      </c>
      <c r="E45" s="166">
        <f t="shared" ref="E45" si="1">SUM(E43,E44)</f>
        <v>0</v>
      </c>
      <c r="F45" s="166">
        <f t="shared" ref="F45" si="2">SUM(F43,F44)</f>
        <v>0</v>
      </c>
      <c r="G45" s="166">
        <f t="shared" ref="G45" si="3">SUM(G43,G44)</f>
        <v>0</v>
      </c>
      <c r="H45" s="166">
        <f t="shared" ref="H45" si="4">SUM(H43,H44)</f>
        <v>0</v>
      </c>
      <c r="I45" s="166">
        <f t="shared" ref="I45" si="5">SUM(I43,I44)</f>
        <v>0</v>
      </c>
      <c r="J45" s="166">
        <f t="shared" ref="J45" si="6">SUM(J43,J44)</f>
        <v>0</v>
      </c>
      <c r="K45" s="166">
        <f t="shared" ref="K45" si="7">SUM(K43,K44)</f>
        <v>0</v>
      </c>
      <c r="L45" s="166">
        <f t="shared" ref="L45" si="8">SUM(L43,L44)</f>
        <v>0</v>
      </c>
      <c r="M45" s="166">
        <f t="shared" ref="M45" si="9">SUM(M43,M44)</f>
        <v>0</v>
      </c>
      <c r="N45" s="166">
        <f t="shared" ref="N45" si="10">SUM(N43,N44)</f>
        <v>0</v>
      </c>
      <c r="O45" s="166">
        <f t="shared" ref="O45" si="11">SUM(O43,O44)</f>
        <v>0</v>
      </c>
      <c r="P45" s="166">
        <f t="shared" ref="P45" si="12">SUM(P43,P44)</f>
        <v>0</v>
      </c>
    </row>
    <row r="46" spans="2:16">
      <c r="B46" s="220"/>
      <c r="C46" s="221"/>
      <c r="D46" s="221"/>
      <c r="E46" s="221"/>
      <c r="F46" s="221"/>
      <c r="G46" s="221"/>
      <c r="H46" s="221"/>
      <c r="I46" s="221"/>
      <c r="J46" s="221"/>
      <c r="K46" s="221"/>
      <c r="L46" s="221"/>
      <c r="M46" s="221"/>
      <c r="N46" s="221"/>
      <c r="O46" s="221"/>
      <c r="P46" s="221"/>
    </row>
    <row r="47" spans="2:16">
      <c r="B47" s="204" t="s">
        <v>96</v>
      </c>
      <c r="C47" s="205"/>
      <c r="D47" s="210"/>
      <c r="E47" s="210"/>
      <c r="F47" s="210"/>
      <c r="G47" s="210"/>
      <c r="H47" s="210"/>
      <c r="I47" s="210"/>
      <c r="J47" s="210"/>
      <c r="K47" s="210"/>
      <c r="L47" s="210"/>
      <c r="M47" s="210"/>
      <c r="N47" s="210"/>
      <c r="O47" s="210"/>
      <c r="P47" s="211"/>
    </row>
    <row r="48" spans="2:16">
      <c r="B48" s="206"/>
      <c r="C48" s="207"/>
      <c r="D48" s="212"/>
      <c r="E48" s="212"/>
      <c r="F48" s="212"/>
      <c r="G48" s="212"/>
      <c r="H48" s="212"/>
      <c r="I48" s="212"/>
      <c r="J48" s="212"/>
      <c r="K48" s="212"/>
      <c r="L48" s="212"/>
      <c r="M48" s="212"/>
      <c r="N48" s="212"/>
      <c r="O48" s="212"/>
      <c r="P48" s="213"/>
    </row>
    <row r="49" spans="2:16">
      <c r="B49" s="206"/>
      <c r="C49" s="207"/>
      <c r="D49" s="212"/>
      <c r="E49" s="212"/>
      <c r="F49" s="212"/>
      <c r="G49" s="212"/>
      <c r="H49" s="212"/>
      <c r="I49" s="212"/>
      <c r="J49" s="212"/>
      <c r="K49" s="212"/>
      <c r="L49" s="212"/>
      <c r="M49" s="212"/>
      <c r="N49" s="212"/>
      <c r="O49" s="212"/>
      <c r="P49" s="213"/>
    </row>
    <row r="50" spans="2:16">
      <c r="B50" s="206"/>
      <c r="C50" s="207"/>
      <c r="D50" s="212"/>
      <c r="E50" s="212"/>
      <c r="F50" s="212"/>
      <c r="G50" s="212"/>
      <c r="H50" s="212"/>
      <c r="I50" s="212"/>
      <c r="J50" s="212"/>
      <c r="K50" s="212"/>
      <c r="L50" s="212"/>
      <c r="M50" s="212"/>
      <c r="N50" s="212"/>
      <c r="O50" s="212"/>
      <c r="P50" s="213"/>
    </row>
    <row r="51" spans="2:16">
      <c r="B51" s="204" t="s">
        <v>185</v>
      </c>
      <c r="C51" s="205"/>
      <c r="D51" s="210"/>
      <c r="E51" s="210"/>
      <c r="F51" s="210"/>
      <c r="G51" s="210"/>
      <c r="H51" s="210"/>
      <c r="I51" s="210"/>
      <c r="J51" s="210"/>
      <c r="K51" s="210"/>
      <c r="L51" s="210"/>
      <c r="M51" s="210"/>
      <c r="N51" s="210"/>
      <c r="O51" s="210"/>
      <c r="P51" s="211"/>
    </row>
    <row r="52" spans="2:16">
      <c r="B52" s="206"/>
      <c r="C52" s="207"/>
      <c r="D52" s="212"/>
      <c r="E52" s="212"/>
      <c r="F52" s="212"/>
      <c r="G52" s="212"/>
      <c r="H52" s="212"/>
      <c r="I52" s="212"/>
      <c r="J52" s="212"/>
      <c r="K52" s="212"/>
      <c r="L52" s="212"/>
      <c r="M52" s="212"/>
      <c r="N52" s="212"/>
      <c r="O52" s="212"/>
      <c r="P52" s="213"/>
    </row>
    <row r="53" spans="2:16">
      <c r="B53" s="204" t="s">
        <v>186</v>
      </c>
      <c r="C53" s="205"/>
      <c r="D53" s="222"/>
      <c r="E53" s="210"/>
      <c r="F53" s="210"/>
      <c r="G53" s="210"/>
      <c r="H53" s="210"/>
      <c r="I53" s="210"/>
      <c r="J53" s="210"/>
      <c r="K53" s="210"/>
      <c r="L53" s="210"/>
      <c r="M53" s="210"/>
      <c r="N53" s="210"/>
      <c r="O53" s="210"/>
      <c r="P53" s="211"/>
    </row>
    <row r="54" spans="2:16">
      <c r="B54" s="206"/>
      <c r="C54" s="207"/>
      <c r="D54" s="223"/>
      <c r="E54" s="212"/>
      <c r="F54" s="212"/>
      <c r="G54" s="212"/>
      <c r="H54" s="212"/>
      <c r="I54" s="212"/>
      <c r="J54" s="212"/>
      <c r="K54" s="212"/>
      <c r="L54" s="212"/>
      <c r="M54" s="212"/>
      <c r="N54" s="212"/>
      <c r="O54" s="212"/>
      <c r="P54" s="213"/>
    </row>
    <row r="55" spans="2:16">
      <c r="B55" s="206"/>
      <c r="C55" s="207"/>
      <c r="D55" s="223"/>
      <c r="E55" s="212"/>
      <c r="F55" s="212"/>
      <c r="G55" s="212"/>
      <c r="H55" s="212"/>
      <c r="I55" s="212"/>
      <c r="J55" s="212"/>
      <c r="K55" s="212"/>
      <c r="L55" s="212"/>
      <c r="M55" s="212"/>
      <c r="N55" s="212"/>
      <c r="O55" s="212"/>
      <c r="P55" s="213"/>
    </row>
    <row r="56" spans="2:16">
      <c r="B56" s="208"/>
      <c r="C56" s="209"/>
      <c r="D56" s="224"/>
      <c r="E56" s="214"/>
      <c r="F56" s="214"/>
      <c r="G56" s="214"/>
      <c r="H56" s="214"/>
      <c r="I56" s="214"/>
      <c r="J56" s="214"/>
      <c r="K56" s="214"/>
      <c r="L56" s="214"/>
      <c r="M56" s="214"/>
      <c r="N56" s="214"/>
      <c r="O56" s="214"/>
      <c r="P56" s="215"/>
    </row>
    <row r="58" spans="2:16">
      <c r="B58" s="216" t="s">
        <v>94</v>
      </c>
      <c r="C58" s="217"/>
      <c r="D58" s="218"/>
      <c r="E58" s="218"/>
      <c r="F58" s="218"/>
      <c r="G58" s="218"/>
      <c r="H58" s="218"/>
      <c r="I58" s="218"/>
      <c r="J58" s="218"/>
      <c r="K58" s="218"/>
      <c r="L58" s="218"/>
      <c r="M58" s="218"/>
      <c r="N58" s="218"/>
      <c r="O58" s="218"/>
      <c r="P58" s="219"/>
    </row>
    <row r="59" spans="2:16">
      <c r="B59" s="204" t="s">
        <v>177</v>
      </c>
      <c r="C59" s="205"/>
      <c r="D59" s="210"/>
      <c r="E59" s="210"/>
      <c r="F59" s="210"/>
      <c r="G59" s="210"/>
      <c r="H59" s="210"/>
      <c r="I59" s="210"/>
      <c r="J59" s="210"/>
      <c r="K59" s="210"/>
      <c r="L59" s="210"/>
      <c r="M59" s="210"/>
      <c r="N59" s="210"/>
      <c r="O59" s="210"/>
      <c r="P59" s="211"/>
    </row>
    <row r="60" spans="2:16">
      <c r="B60" s="206"/>
      <c r="C60" s="207"/>
      <c r="D60" s="212"/>
      <c r="E60" s="212"/>
      <c r="F60" s="212"/>
      <c r="G60" s="212"/>
      <c r="H60" s="212"/>
      <c r="I60" s="212"/>
      <c r="J60" s="212"/>
      <c r="K60" s="212"/>
      <c r="L60" s="212"/>
      <c r="M60" s="212"/>
      <c r="N60" s="212"/>
      <c r="O60" s="212"/>
      <c r="P60" s="213"/>
    </row>
    <row r="61" spans="2:16">
      <c r="B61" s="206"/>
      <c r="C61" s="207"/>
      <c r="D61" s="212"/>
      <c r="E61" s="212"/>
      <c r="F61" s="212"/>
      <c r="G61" s="212"/>
      <c r="H61" s="212"/>
      <c r="I61" s="212"/>
      <c r="J61" s="212"/>
      <c r="K61" s="212"/>
      <c r="L61" s="212"/>
      <c r="M61" s="212"/>
      <c r="N61" s="212"/>
      <c r="O61" s="212"/>
      <c r="P61" s="213"/>
    </row>
    <row r="62" spans="2:16">
      <c r="B62" s="206"/>
      <c r="C62" s="207"/>
      <c r="D62" s="212"/>
      <c r="E62" s="212"/>
      <c r="F62" s="212"/>
      <c r="G62" s="212"/>
      <c r="H62" s="212"/>
      <c r="I62" s="212"/>
      <c r="J62" s="212"/>
      <c r="K62" s="212"/>
      <c r="L62" s="212"/>
      <c r="M62" s="212"/>
      <c r="N62" s="212"/>
      <c r="O62" s="212"/>
      <c r="P62" s="213"/>
    </row>
    <row r="63" spans="2:16">
      <c r="B63" s="208"/>
      <c r="C63" s="209"/>
      <c r="D63" s="214"/>
      <c r="E63" s="214"/>
      <c r="F63" s="214"/>
      <c r="G63" s="214"/>
      <c r="H63" s="214"/>
      <c r="I63" s="214"/>
      <c r="J63" s="214"/>
      <c r="K63" s="214"/>
      <c r="L63" s="214"/>
      <c r="M63" s="214"/>
      <c r="N63" s="214"/>
      <c r="O63" s="214"/>
      <c r="P63" s="215"/>
    </row>
    <row r="64" spans="2:16">
      <c r="B64" s="216" t="s">
        <v>88</v>
      </c>
      <c r="C64" s="217"/>
      <c r="D64" s="171" t="s">
        <v>17</v>
      </c>
      <c r="E64" s="167" t="s">
        <v>18</v>
      </c>
      <c r="F64" s="167" t="s">
        <v>19</v>
      </c>
      <c r="G64" s="167" t="s">
        <v>20</v>
      </c>
      <c r="H64" s="167" t="s">
        <v>21</v>
      </c>
      <c r="I64" s="167" t="s">
        <v>22</v>
      </c>
      <c r="J64" s="167" t="s">
        <v>23</v>
      </c>
      <c r="K64" s="167" t="s">
        <v>24</v>
      </c>
      <c r="L64" s="167">
        <v>2018</v>
      </c>
      <c r="M64" s="167">
        <v>2019</v>
      </c>
      <c r="N64" s="167">
        <v>2020</v>
      </c>
      <c r="O64" s="167">
        <v>2021</v>
      </c>
      <c r="P64" s="167">
        <v>2022</v>
      </c>
    </row>
    <row r="65" spans="2:16">
      <c r="B65" s="202" t="s">
        <v>89</v>
      </c>
      <c r="C65" s="203"/>
      <c r="D65" s="172"/>
      <c r="E65" s="119"/>
      <c r="F65" s="119"/>
      <c r="G65" s="119"/>
      <c r="H65" s="119"/>
      <c r="I65" s="119"/>
      <c r="J65" s="119"/>
      <c r="K65" s="119"/>
      <c r="L65" s="119"/>
      <c r="M65" s="119"/>
      <c r="N65" s="119"/>
      <c r="O65" s="119"/>
      <c r="P65" s="168"/>
    </row>
    <row r="66" spans="2:16">
      <c r="B66" s="202" t="s">
        <v>90</v>
      </c>
      <c r="C66" s="203"/>
      <c r="D66" s="172"/>
      <c r="E66" s="119"/>
      <c r="F66" s="119"/>
      <c r="G66" s="119"/>
      <c r="H66" s="119"/>
      <c r="I66" s="119"/>
      <c r="J66" s="119"/>
      <c r="K66" s="119"/>
      <c r="L66" s="119"/>
      <c r="M66" s="119"/>
      <c r="N66" s="119"/>
      <c r="O66" s="119"/>
      <c r="P66" s="169"/>
    </row>
    <row r="67" spans="2:16">
      <c r="B67" s="216" t="s">
        <v>93</v>
      </c>
      <c r="C67" s="217"/>
      <c r="D67" s="173">
        <f>SUM(D65,D66)</f>
        <v>0</v>
      </c>
      <c r="E67" s="166">
        <f t="shared" ref="E67" si="13">SUM(E65,E66)</f>
        <v>0</v>
      </c>
      <c r="F67" s="166">
        <f t="shared" ref="F67" si="14">SUM(F65,F66)</f>
        <v>0</v>
      </c>
      <c r="G67" s="166">
        <f t="shared" ref="G67" si="15">SUM(G65,G66)</f>
        <v>0</v>
      </c>
      <c r="H67" s="166">
        <f t="shared" ref="H67" si="16">SUM(H65,H66)</f>
        <v>0</v>
      </c>
      <c r="I67" s="166">
        <f t="shared" ref="I67" si="17">SUM(I65,I66)</f>
        <v>0</v>
      </c>
      <c r="J67" s="166">
        <f t="shared" ref="J67" si="18">SUM(J65,J66)</f>
        <v>0</v>
      </c>
      <c r="K67" s="166">
        <f t="shared" ref="K67" si="19">SUM(K65,K66)</f>
        <v>0</v>
      </c>
      <c r="L67" s="166">
        <f t="shared" ref="L67" si="20">SUM(L65,L66)</f>
        <v>0</v>
      </c>
      <c r="M67" s="166">
        <f t="shared" ref="M67" si="21">SUM(M65,M66)</f>
        <v>0</v>
      </c>
      <c r="N67" s="166">
        <f t="shared" ref="N67" si="22">SUM(N65,N66)</f>
        <v>0</v>
      </c>
      <c r="O67" s="166">
        <f t="shared" ref="O67" si="23">SUM(O65,O66)</f>
        <v>0</v>
      </c>
      <c r="P67" s="166">
        <f t="shared" ref="P67" si="24">SUM(P65,P66)</f>
        <v>0</v>
      </c>
    </row>
    <row r="68" spans="2:16">
      <c r="B68" s="220"/>
      <c r="C68" s="221"/>
      <c r="D68" s="221"/>
      <c r="E68" s="221"/>
      <c r="F68" s="221"/>
      <c r="G68" s="221"/>
      <c r="H68" s="221"/>
      <c r="I68" s="221"/>
      <c r="J68" s="221"/>
      <c r="K68" s="221"/>
      <c r="L68" s="221"/>
      <c r="M68" s="221"/>
      <c r="N68" s="221"/>
      <c r="O68" s="221"/>
      <c r="P68" s="221"/>
    </row>
    <row r="69" spans="2:16">
      <c r="B69" s="204" t="s">
        <v>96</v>
      </c>
      <c r="C69" s="205"/>
      <c r="D69" s="210"/>
      <c r="E69" s="210"/>
      <c r="F69" s="210"/>
      <c r="G69" s="210"/>
      <c r="H69" s="210"/>
      <c r="I69" s="210"/>
      <c r="J69" s="210"/>
      <c r="K69" s="210"/>
      <c r="L69" s="210"/>
      <c r="M69" s="210"/>
      <c r="N69" s="210"/>
      <c r="O69" s="210"/>
      <c r="P69" s="211"/>
    </row>
    <row r="70" spans="2:16">
      <c r="B70" s="206"/>
      <c r="C70" s="207"/>
      <c r="D70" s="212"/>
      <c r="E70" s="212"/>
      <c r="F70" s="212"/>
      <c r="G70" s="212"/>
      <c r="H70" s="212"/>
      <c r="I70" s="212"/>
      <c r="J70" s="212"/>
      <c r="K70" s="212"/>
      <c r="L70" s="212"/>
      <c r="M70" s="212"/>
      <c r="N70" s="212"/>
      <c r="O70" s="212"/>
      <c r="P70" s="213"/>
    </row>
    <row r="71" spans="2:16">
      <c r="B71" s="206"/>
      <c r="C71" s="207"/>
      <c r="D71" s="212"/>
      <c r="E71" s="212"/>
      <c r="F71" s="212"/>
      <c r="G71" s="212"/>
      <c r="H71" s="212"/>
      <c r="I71" s="212"/>
      <c r="J71" s="212"/>
      <c r="K71" s="212"/>
      <c r="L71" s="212"/>
      <c r="M71" s="212"/>
      <c r="N71" s="212"/>
      <c r="O71" s="212"/>
      <c r="P71" s="213"/>
    </row>
    <row r="72" spans="2:16">
      <c r="B72" s="206"/>
      <c r="C72" s="207"/>
      <c r="D72" s="212"/>
      <c r="E72" s="212"/>
      <c r="F72" s="212"/>
      <c r="G72" s="212"/>
      <c r="H72" s="212"/>
      <c r="I72" s="212"/>
      <c r="J72" s="212"/>
      <c r="K72" s="212"/>
      <c r="L72" s="212"/>
      <c r="M72" s="212"/>
      <c r="N72" s="212"/>
      <c r="O72" s="212"/>
      <c r="P72" s="213"/>
    </row>
    <row r="73" spans="2:16">
      <c r="B73" s="204" t="s">
        <v>185</v>
      </c>
      <c r="C73" s="205"/>
      <c r="D73" s="210"/>
      <c r="E73" s="210"/>
      <c r="F73" s="210"/>
      <c r="G73" s="210"/>
      <c r="H73" s="210"/>
      <c r="I73" s="210"/>
      <c r="J73" s="210"/>
      <c r="K73" s="210"/>
      <c r="L73" s="210"/>
      <c r="M73" s="210"/>
      <c r="N73" s="210"/>
      <c r="O73" s="210"/>
      <c r="P73" s="211"/>
    </row>
    <row r="74" spans="2:16">
      <c r="B74" s="206"/>
      <c r="C74" s="207"/>
      <c r="D74" s="212"/>
      <c r="E74" s="212"/>
      <c r="F74" s="212"/>
      <c r="G74" s="212"/>
      <c r="H74" s="212"/>
      <c r="I74" s="212"/>
      <c r="J74" s="212"/>
      <c r="K74" s="212"/>
      <c r="L74" s="212"/>
      <c r="M74" s="212"/>
      <c r="N74" s="212"/>
      <c r="O74" s="212"/>
      <c r="P74" s="213"/>
    </row>
    <row r="75" spans="2:16">
      <c r="B75" s="204" t="s">
        <v>186</v>
      </c>
      <c r="C75" s="205"/>
      <c r="D75" s="222"/>
      <c r="E75" s="210"/>
      <c r="F75" s="210"/>
      <c r="G75" s="210"/>
      <c r="H75" s="210"/>
      <c r="I75" s="210"/>
      <c r="J75" s="210"/>
      <c r="K75" s="210"/>
      <c r="L75" s="210"/>
      <c r="M75" s="210"/>
      <c r="N75" s="210"/>
      <c r="O75" s="210"/>
      <c r="P75" s="211"/>
    </row>
    <row r="76" spans="2:16">
      <c r="B76" s="206"/>
      <c r="C76" s="207"/>
      <c r="D76" s="223"/>
      <c r="E76" s="212"/>
      <c r="F76" s="212"/>
      <c r="G76" s="212"/>
      <c r="H76" s="212"/>
      <c r="I76" s="212"/>
      <c r="J76" s="212"/>
      <c r="K76" s="212"/>
      <c r="L76" s="212"/>
      <c r="M76" s="212"/>
      <c r="N76" s="212"/>
      <c r="O76" s="212"/>
      <c r="P76" s="213"/>
    </row>
    <row r="77" spans="2:16">
      <c r="B77" s="206"/>
      <c r="C77" s="207"/>
      <c r="D77" s="223"/>
      <c r="E77" s="212"/>
      <c r="F77" s="212"/>
      <c r="G77" s="212"/>
      <c r="H77" s="212"/>
      <c r="I77" s="212"/>
      <c r="J77" s="212"/>
      <c r="K77" s="212"/>
      <c r="L77" s="212"/>
      <c r="M77" s="212"/>
      <c r="N77" s="212"/>
      <c r="O77" s="212"/>
      <c r="P77" s="213"/>
    </row>
    <row r="78" spans="2:16">
      <c r="B78" s="208"/>
      <c r="C78" s="209"/>
      <c r="D78" s="224"/>
      <c r="E78" s="214"/>
      <c r="F78" s="214"/>
      <c r="G78" s="214"/>
      <c r="H78" s="214"/>
      <c r="I78" s="214"/>
      <c r="J78" s="214"/>
      <c r="K78" s="214"/>
      <c r="L78" s="214"/>
      <c r="M78" s="214"/>
      <c r="N78" s="214"/>
      <c r="O78" s="214"/>
      <c r="P78" s="215"/>
    </row>
    <row r="80" spans="2:16">
      <c r="B80" s="216" t="s">
        <v>95</v>
      </c>
      <c r="C80" s="217"/>
      <c r="D80" s="218"/>
      <c r="E80" s="218"/>
      <c r="F80" s="218"/>
      <c r="G80" s="218"/>
      <c r="H80" s="218"/>
      <c r="I80" s="218"/>
      <c r="J80" s="218"/>
      <c r="K80" s="218"/>
      <c r="L80" s="218"/>
      <c r="M80" s="218"/>
      <c r="N80" s="218"/>
      <c r="O80" s="218"/>
      <c r="P80" s="219"/>
    </row>
    <row r="81" spans="2:16">
      <c r="B81" s="204" t="s">
        <v>105</v>
      </c>
      <c r="C81" s="205"/>
      <c r="D81" s="210"/>
      <c r="E81" s="210"/>
      <c r="F81" s="210"/>
      <c r="G81" s="210"/>
      <c r="H81" s="210"/>
      <c r="I81" s="210"/>
      <c r="J81" s="210"/>
      <c r="K81" s="210"/>
      <c r="L81" s="210"/>
      <c r="M81" s="210"/>
      <c r="N81" s="210"/>
      <c r="O81" s="210"/>
      <c r="P81" s="211"/>
    </row>
    <row r="82" spans="2:16">
      <c r="B82" s="206"/>
      <c r="C82" s="207"/>
      <c r="D82" s="212"/>
      <c r="E82" s="212"/>
      <c r="F82" s="212"/>
      <c r="G82" s="212"/>
      <c r="H82" s="212"/>
      <c r="I82" s="212"/>
      <c r="J82" s="212"/>
      <c r="K82" s="212"/>
      <c r="L82" s="212"/>
      <c r="M82" s="212"/>
      <c r="N82" s="212"/>
      <c r="O82" s="212"/>
      <c r="P82" s="213"/>
    </row>
    <row r="83" spans="2:16">
      <c r="B83" s="206"/>
      <c r="C83" s="207"/>
      <c r="D83" s="212"/>
      <c r="E83" s="212"/>
      <c r="F83" s="212"/>
      <c r="G83" s="212"/>
      <c r="H83" s="212"/>
      <c r="I83" s="212"/>
      <c r="J83" s="212"/>
      <c r="K83" s="212"/>
      <c r="L83" s="212"/>
      <c r="M83" s="212"/>
      <c r="N83" s="212"/>
      <c r="O83" s="212"/>
      <c r="P83" s="213"/>
    </row>
    <row r="84" spans="2:16">
      <c r="B84" s="206"/>
      <c r="C84" s="207"/>
      <c r="D84" s="212"/>
      <c r="E84" s="212"/>
      <c r="F84" s="212"/>
      <c r="G84" s="212"/>
      <c r="H84" s="212"/>
      <c r="I84" s="212"/>
      <c r="J84" s="212"/>
      <c r="K84" s="212"/>
      <c r="L84" s="212"/>
      <c r="M84" s="212"/>
      <c r="N84" s="212"/>
      <c r="O84" s="212"/>
      <c r="P84" s="213"/>
    </row>
    <row r="85" spans="2:16">
      <c r="B85" s="208"/>
      <c r="C85" s="209"/>
      <c r="D85" s="214"/>
      <c r="E85" s="214"/>
      <c r="F85" s="214"/>
      <c r="G85" s="214"/>
      <c r="H85" s="214"/>
      <c r="I85" s="214"/>
      <c r="J85" s="214"/>
      <c r="K85" s="214"/>
      <c r="L85" s="214"/>
      <c r="M85" s="214"/>
      <c r="N85" s="214"/>
      <c r="O85" s="214"/>
      <c r="P85" s="215"/>
    </row>
    <row r="86" spans="2:16">
      <c r="B86" s="216" t="s">
        <v>88</v>
      </c>
      <c r="C86" s="217"/>
      <c r="D86" s="171" t="s">
        <v>17</v>
      </c>
      <c r="E86" s="167" t="s">
        <v>18</v>
      </c>
      <c r="F86" s="167" t="s">
        <v>19</v>
      </c>
      <c r="G86" s="167" t="s">
        <v>20</v>
      </c>
      <c r="H86" s="167" t="s">
        <v>21</v>
      </c>
      <c r="I86" s="167" t="s">
        <v>22</v>
      </c>
      <c r="J86" s="167" t="s">
        <v>23</v>
      </c>
      <c r="K86" s="167" t="s">
        <v>24</v>
      </c>
      <c r="L86" s="167">
        <v>2018</v>
      </c>
      <c r="M86" s="167">
        <v>2019</v>
      </c>
      <c r="N86" s="167">
        <v>2020</v>
      </c>
      <c r="O86" s="167">
        <v>2021</v>
      </c>
      <c r="P86" s="167">
        <v>2022</v>
      </c>
    </row>
    <row r="87" spans="2:16">
      <c r="B87" s="202" t="s">
        <v>89</v>
      </c>
      <c r="C87" s="203"/>
      <c r="D87" s="172"/>
      <c r="E87" s="119"/>
      <c r="F87" s="119"/>
      <c r="G87" s="119"/>
      <c r="H87" s="119"/>
      <c r="I87" s="119"/>
      <c r="J87" s="119"/>
      <c r="K87" s="119"/>
      <c r="L87" s="119"/>
      <c r="M87" s="119"/>
      <c r="N87" s="119"/>
      <c r="O87" s="119"/>
      <c r="P87" s="168"/>
    </row>
    <row r="88" spans="2:16">
      <c r="B88" s="202" t="s">
        <v>90</v>
      </c>
      <c r="C88" s="203"/>
      <c r="D88" s="172"/>
      <c r="E88" s="119"/>
      <c r="F88" s="119"/>
      <c r="G88" s="119"/>
      <c r="H88" s="119"/>
      <c r="I88" s="119"/>
      <c r="J88" s="119"/>
      <c r="K88" s="119"/>
      <c r="L88" s="119"/>
      <c r="M88" s="119"/>
      <c r="N88" s="119"/>
      <c r="O88" s="119"/>
      <c r="P88" s="169"/>
    </row>
    <row r="89" spans="2:16">
      <c r="B89" s="216" t="s">
        <v>93</v>
      </c>
      <c r="C89" s="217"/>
      <c r="D89" s="173">
        <f>SUM(D87,D88)</f>
        <v>0</v>
      </c>
      <c r="E89" s="166">
        <f t="shared" ref="E89" si="25">SUM(E87,E88)</f>
        <v>0</v>
      </c>
      <c r="F89" s="166">
        <f t="shared" ref="F89" si="26">SUM(F87,F88)</f>
        <v>0</v>
      </c>
      <c r="G89" s="166">
        <f t="shared" ref="G89" si="27">SUM(G87,G88)</f>
        <v>0</v>
      </c>
      <c r="H89" s="166">
        <f t="shared" ref="H89" si="28">SUM(H87,H88)</f>
        <v>0</v>
      </c>
      <c r="I89" s="166">
        <f t="shared" ref="I89" si="29">SUM(I87,I88)</f>
        <v>0</v>
      </c>
      <c r="J89" s="166">
        <f t="shared" ref="J89" si="30">SUM(J87,J88)</f>
        <v>0</v>
      </c>
      <c r="K89" s="166">
        <f t="shared" ref="K89" si="31">SUM(K87,K88)</f>
        <v>0</v>
      </c>
      <c r="L89" s="166">
        <f t="shared" ref="L89" si="32">SUM(L87,L88)</f>
        <v>0</v>
      </c>
      <c r="M89" s="166">
        <f t="shared" ref="M89" si="33">SUM(M87,M88)</f>
        <v>0</v>
      </c>
      <c r="N89" s="166">
        <f t="shared" ref="N89" si="34">SUM(N87,N88)</f>
        <v>0</v>
      </c>
      <c r="O89" s="166">
        <f t="shared" ref="O89" si="35">SUM(O87,O88)</f>
        <v>0</v>
      </c>
      <c r="P89" s="166">
        <f t="shared" ref="P89" si="36">SUM(P87,P88)</f>
        <v>0</v>
      </c>
    </row>
    <row r="90" spans="2:16">
      <c r="B90" s="220"/>
      <c r="C90" s="221"/>
      <c r="D90" s="221"/>
      <c r="E90" s="221"/>
      <c r="F90" s="221"/>
      <c r="G90" s="221"/>
      <c r="H90" s="221"/>
      <c r="I90" s="221"/>
      <c r="J90" s="221"/>
      <c r="K90" s="221"/>
      <c r="L90" s="221"/>
      <c r="M90" s="221"/>
      <c r="N90" s="221"/>
      <c r="O90" s="221"/>
      <c r="P90" s="221"/>
    </row>
    <row r="91" spans="2:16">
      <c r="B91" s="204" t="s">
        <v>96</v>
      </c>
      <c r="C91" s="205"/>
      <c r="D91" s="210"/>
      <c r="E91" s="210"/>
      <c r="F91" s="210"/>
      <c r="G91" s="210"/>
      <c r="H91" s="210"/>
      <c r="I91" s="210"/>
      <c r="J91" s="210"/>
      <c r="K91" s="210"/>
      <c r="L91" s="210"/>
      <c r="M91" s="210"/>
      <c r="N91" s="210"/>
      <c r="O91" s="210"/>
      <c r="P91" s="211"/>
    </row>
    <row r="92" spans="2:16">
      <c r="B92" s="206"/>
      <c r="C92" s="207"/>
      <c r="D92" s="212"/>
      <c r="E92" s="212"/>
      <c r="F92" s="212"/>
      <c r="G92" s="212"/>
      <c r="H92" s="212"/>
      <c r="I92" s="212"/>
      <c r="J92" s="212"/>
      <c r="K92" s="212"/>
      <c r="L92" s="212"/>
      <c r="M92" s="212"/>
      <c r="N92" s="212"/>
      <c r="O92" s="212"/>
      <c r="P92" s="213"/>
    </row>
    <row r="93" spans="2:16">
      <c r="B93" s="206"/>
      <c r="C93" s="207"/>
      <c r="D93" s="212"/>
      <c r="E93" s="212"/>
      <c r="F93" s="212"/>
      <c r="G93" s="212"/>
      <c r="H93" s="212"/>
      <c r="I93" s="212"/>
      <c r="J93" s="212"/>
      <c r="K93" s="212"/>
      <c r="L93" s="212"/>
      <c r="M93" s="212"/>
      <c r="N93" s="212"/>
      <c r="O93" s="212"/>
      <c r="P93" s="213"/>
    </row>
    <row r="94" spans="2:16">
      <c r="B94" s="206"/>
      <c r="C94" s="207"/>
      <c r="D94" s="212"/>
      <c r="E94" s="212"/>
      <c r="F94" s="212"/>
      <c r="G94" s="212"/>
      <c r="H94" s="212"/>
      <c r="I94" s="212"/>
      <c r="J94" s="212"/>
      <c r="K94" s="212"/>
      <c r="L94" s="212"/>
      <c r="M94" s="212"/>
      <c r="N94" s="212"/>
      <c r="O94" s="212"/>
      <c r="P94" s="213"/>
    </row>
    <row r="95" spans="2:16">
      <c r="B95" s="204" t="s">
        <v>185</v>
      </c>
      <c r="C95" s="205"/>
      <c r="D95" s="210"/>
      <c r="E95" s="210"/>
      <c r="F95" s="210"/>
      <c r="G95" s="210"/>
      <c r="H95" s="210"/>
      <c r="I95" s="210"/>
      <c r="J95" s="210"/>
      <c r="K95" s="210"/>
      <c r="L95" s="210"/>
      <c r="M95" s="210"/>
      <c r="N95" s="210"/>
      <c r="O95" s="210"/>
      <c r="P95" s="211"/>
    </row>
    <row r="96" spans="2:16">
      <c r="B96" s="206"/>
      <c r="C96" s="207"/>
      <c r="D96" s="212"/>
      <c r="E96" s="212"/>
      <c r="F96" s="212"/>
      <c r="G96" s="212"/>
      <c r="H96" s="212"/>
      <c r="I96" s="212"/>
      <c r="J96" s="212"/>
      <c r="K96" s="212"/>
      <c r="L96" s="212"/>
      <c r="M96" s="212"/>
      <c r="N96" s="212"/>
      <c r="O96" s="212"/>
      <c r="P96" s="213"/>
    </row>
    <row r="97" spans="2:16">
      <c r="B97" s="204" t="s">
        <v>186</v>
      </c>
      <c r="C97" s="205"/>
      <c r="D97" s="222"/>
      <c r="E97" s="210"/>
      <c r="F97" s="210"/>
      <c r="G97" s="210"/>
      <c r="H97" s="210"/>
      <c r="I97" s="210"/>
      <c r="J97" s="210"/>
      <c r="K97" s="210"/>
      <c r="L97" s="210"/>
      <c r="M97" s="210"/>
      <c r="N97" s="210"/>
      <c r="O97" s="210"/>
      <c r="P97" s="211"/>
    </row>
    <row r="98" spans="2:16">
      <c r="B98" s="206"/>
      <c r="C98" s="207"/>
      <c r="D98" s="223"/>
      <c r="E98" s="212"/>
      <c r="F98" s="212"/>
      <c r="G98" s="212"/>
      <c r="H98" s="212"/>
      <c r="I98" s="212"/>
      <c r="J98" s="212"/>
      <c r="K98" s="212"/>
      <c r="L98" s="212"/>
      <c r="M98" s="212"/>
      <c r="N98" s="212"/>
      <c r="O98" s="212"/>
      <c r="P98" s="213"/>
    </row>
    <row r="99" spans="2:16">
      <c r="B99" s="206"/>
      <c r="C99" s="207"/>
      <c r="D99" s="223"/>
      <c r="E99" s="212"/>
      <c r="F99" s="212"/>
      <c r="G99" s="212"/>
      <c r="H99" s="212"/>
      <c r="I99" s="212"/>
      <c r="J99" s="212"/>
      <c r="K99" s="212"/>
      <c r="L99" s="212"/>
      <c r="M99" s="212"/>
      <c r="N99" s="212"/>
      <c r="O99" s="212"/>
      <c r="P99" s="213"/>
    </row>
    <row r="100" spans="2:16">
      <c r="B100" s="208"/>
      <c r="C100" s="209"/>
      <c r="D100" s="224"/>
      <c r="E100" s="214"/>
      <c r="F100" s="214"/>
      <c r="G100" s="214"/>
      <c r="H100" s="214"/>
      <c r="I100" s="214"/>
      <c r="J100" s="214"/>
      <c r="K100" s="214"/>
      <c r="L100" s="214"/>
      <c r="M100" s="214"/>
      <c r="N100" s="214"/>
      <c r="O100" s="214"/>
      <c r="P100" s="215"/>
    </row>
    <row r="102" spans="2:16">
      <c r="B102" s="216" t="s">
        <v>27</v>
      </c>
      <c r="C102" s="217"/>
      <c r="D102" s="218"/>
      <c r="E102" s="218"/>
      <c r="F102" s="218"/>
      <c r="G102" s="218"/>
      <c r="H102" s="218"/>
      <c r="I102" s="218"/>
      <c r="J102" s="218"/>
      <c r="K102" s="218"/>
      <c r="L102" s="218"/>
      <c r="M102" s="218"/>
      <c r="N102" s="218"/>
      <c r="O102" s="218"/>
      <c r="P102" s="219"/>
    </row>
    <row r="103" spans="2:16">
      <c r="B103" s="204" t="s">
        <v>176</v>
      </c>
      <c r="C103" s="205"/>
      <c r="D103" s="210"/>
      <c r="E103" s="210"/>
      <c r="F103" s="210"/>
      <c r="G103" s="210"/>
      <c r="H103" s="210"/>
      <c r="I103" s="210"/>
      <c r="J103" s="210"/>
      <c r="K103" s="210"/>
      <c r="L103" s="210"/>
      <c r="M103" s="210"/>
      <c r="N103" s="210"/>
      <c r="O103" s="210"/>
      <c r="P103" s="211"/>
    </row>
    <row r="104" spans="2:16">
      <c r="B104" s="206"/>
      <c r="C104" s="207"/>
      <c r="D104" s="212"/>
      <c r="E104" s="212"/>
      <c r="F104" s="212"/>
      <c r="G104" s="212"/>
      <c r="H104" s="212"/>
      <c r="I104" s="212"/>
      <c r="J104" s="212"/>
      <c r="K104" s="212"/>
      <c r="L104" s="212"/>
      <c r="M104" s="212"/>
      <c r="N104" s="212"/>
      <c r="O104" s="212"/>
      <c r="P104" s="213"/>
    </row>
    <row r="105" spans="2:16">
      <c r="B105" s="206"/>
      <c r="C105" s="207"/>
      <c r="D105" s="212"/>
      <c r="E105" s="212"/>
      <c r="F105" s="212"/>
      <c r="G105" s="212"/>
      <c r="H105" s="212"/>
      <c r="I105" s="212"/>
      <c r="J105" s="212"/>
      <c r="K105" s="212"/>
      <c r="L105" s="212"/>
      <c r="M105" s="212"/>
      <c r="N105" s="212"/>
      <c r="O105" s="212"/>
      <c r="P105" s="213"/>
    </row>
    <row r="106" spans="2:16">
      <c r="B106" s="206"/>
      <c r="C106" s="207"/>
      <c r="D106" s="212"/>
      <c r="E106" s="212"/>
      <c r="F106" s="212"/>
      <c r="G106" s="212"/>
      <c r="H106" s="212"/>
      <c r="I106" s="212"/>
      <c r="J106" s="212"/>
      <c r="K106" s="212"/>
      <c r="L106" s="212"/>
      <c r="M106" s="212"/>
      <c r="N106" s="212"/>
      <c r="O106" s="212"/>
      <c r="P106" s="213"/>
    </row>
    <row r="107" spans="2:16">
      <c r="B107" s="208"/>
      <c r="C107" s="209"/>
      <c r="D107" s="214"/>
      <c r="E107" s="214"/>
      <c r="F107" s="214"/>
      <c r="G107" s="214"/>
      <c r="H107" s="214"/>
      <c r="I107" s="214"/>
      <c r="J107" s="214"/>
      <c r="K107" s="214"/>
      <c r="L107" s="214"/>
      <c r="M107" s="214"/>
      <c r="N107" s="214"/>
      <c r="O107" s="214"/>
      <c r="P107" s="215"/>
    </row>
    <row r="108" spans="2:16">
      <c r="B108" s="216" t="s">
        <v>97</v>
      </c>
      <c r="C108" s="217"/>
      <c r="D108" s="171" t="s">
        <v>17</v>
      </c>
      <c r="E108" s="167" t="s">
        <v>18</v>
      </c>
      <c r="F108" s="167" t="s">
        <v>19</v>
      </c>
      <c r="G108" s="167" t="s">
        <v>20</v>
      </c>
      <c r="H108" s="167" t="s">
        <v>21</v>
      </c>
      <c r="I108" s="167" t="s">
        <v>22</v>
      </c>
      <c r="J108" s="167" t="s">
        <v>23</v>
      </c>
      <c r="K108" s="167" t="s">
        <v>24</v>
      </c>
      <c r="L108" s="167">
        <v>2018</v>
      </c>
      <c r="M108" s="167">
        <v>2019</v>
      </c>
      <c r="N108" s="167">
        <v>2020</v>
      </c>
      <c r="O108" s="167">
        <v>2021</v>
      </c>
      <c r="P108" s="167">
        <v>2022</v>
      </c>
    </row>
    <row r="109" spans="2:16">
      <c r="B109" s="202" t="s">
        <v>89</v>
      </c>
      <c r="C109" s="203"/>
      <c r="D109" s="172"/>
      <c r="E109" s="119"/>
      <c r="F109" s="119"/>
      <c r="G109" s="119"/>
      <c r="H109" s="119"/>
      <c r="I109" s="119"/>
      <c r="J109" s="119"/>
      <c r="K109" s="119"/>
      <c r="L109" s="119"/>
      <c r="M109" s="119"/>
      <c r="N109" s="119"/>
      <c r="O109" s="119"/>
      <c r="P109" s="168"/>
    </row>
    <row r="110" spans="2:16">
      <c r="B110" s="202" t="s">
        <v>90</v>
      </c>
      <c r="C110" s="203"/>
      <c r="D110" s="172"/>
      <c r="E110" s="119"/>
      <c r="F110" s="119"/>
      <c r="G110" s="119"/>
      <c r="H110" s="119"/>
      <c r="I110" s="119"/>
      <c r="J110" s="119"/>
      <c r="K110" s="119"/>
      <c r="L110" s="119"/>
      <c r="M110" s="119"/>
      <c r="N110" s="119"/>
      <c r="O110" s="119"/>
      <c r="P110" s="169"/>
    </row>
    <row r="111" spans="2:16">
      <c r="B111" s="216" t="s">
        <v>93</v>
      </c>
      <c r="C111" s="217"/>
      <c r="D111" s="173">
        <f>SUM(D109,D110)</f>
        <v>0</v>
      </c>
      <c r="E111" s="166">
        <f t="shared" ref="E111" si="37">SUM(E109,E110)</f>
        <v>0</v>
      </c>
      <c r="F111" s="166">
        <f t="shared" ref="F111" si="38">SUM(F109,F110)</f>
        <v>0</v>
      </c>
      <c r="G111" s="166">
        <f t="shared" ref="G111" si="39">SUM(G109,G110)</f>
        <v>0</v>
      </c>
      <c r="H111" s="166">
        <f t="shared" ref="H111" si="40">SUM(H109,H110)</f>
        <v>0</v>
      </c>
      <c r="I111" s="166">
        <f t="shared" ref="I111" si="41">SUM(I109,I110)</f>
        <v>0</v>
      </c>
      <c r="J111" s="166">
        <f t="shared" ref="J111" si="42">SUM(J109,J110)</f>
        <v>0</v>
      </c>
      <c r="K111" s="166">
        <f t="shared" ref="K111" si="43">SUM(K109,K110)</f>
        <v>0</v>
      </c>
      <c r="L111" s="166">
        <f t="shared" ref="L111" si="44">SUM(L109,L110)</f>
        <v>0</v>
      </c>
      <c r="M111" s="166">
        <f t="shared" ref="M111" si="45">SUM(M109,M110)</f>
        <v>0</v>
      </c>
      <c r="N111" s="166">
        <f t="shared" ref="N111" si="46">SUM(N109,N110)</f>
        <v>0</v>
      </c>
      <c r="O111" s="166">
        <f t="shared" ref="O111" si="47">SUM(O109,O110)</f>
        <v>0</v>
      </c>
      <c r="P111" s="166">
        <f t="shared" ref="P111" si="48">SUM(P109,P110)</f>
        <v>0</v>
      </c>
    </row>
    <row r="112" spans="2:16">
      <c r="B112" s="220"/>
      <c r="C112" s="221"/>
      <c r="D112" s="221"/>
      <c r="E112" s="221"/>
      <c r="F112" s="221"/>
      <c r="G112" s="221"/>
      <c r="H112" s="221"/>
      <c r="I112" s="221"/>
      <c r="J112" s="221"/>
      <c r="K112" s="221"/>
      <c r="L112" s="221"/>
      <c r="M112" s="221"/>
      <c r="N112" s="221"/>
      <c r="O112" s="221"/>
      <c r="P112" s="221"/>
    </row>
    <row r="113" spans="2:16">
      <c r="B113" s="204" t="s">
        <v>96</v>
      </c>
      <c r="C113" s="205"/>
      <c r="D113" s="210"/>
      <c r="E113" s="210"/>
      <c r="F113" s="210"/>
      <c r="G113" s="210"/>
      <c r="H113" s="210"/>
      <c r="I113" s="210"/>
      <c r="J113" s="210"/>
      <c r="K113" s="210"/>
      <c r="L113" s="210"/>
      <c r="M113" s="210"/>
      <c r="N113" s="210"/>
      <c r="O113" s="210"/>
      <c r="P113" s="211"/>
    </row>
    <row r="114" spans="2:16">
      <c r="B114" s="206"/>
      <c r="C114" s="207"/>
      <c r="D114" s="212"/>
      <c r="E114" s="212"/>
      <c r="F114" s="212"/>
      <c r="G114" s="212"/>
      <c r="H114" s="212"/>
      <c r="I114" s="212"/>
      <c r="J114" s="212"/>
      <c r="K114" s="212"/>
      <c r="L114" s="212"/>
      <c r="M114" s="212"/>
      <c r="N114" s="212"/>
      <c r="O114" s="212"/>
      <c r="P114" s="213"/>
    </row>
    <row r="115" spans="2:16">
      <c r="B115" s="206"/>
      <c r="C115" s="207"/>
      <c r="D115" s="212"/>
      <c r="E115" s="212"/>
      <c r="F115" s="212"/>
      <c r="G115" s="212"/>
      <c r="H115" s="212"/>
      <c r="I115" s="212"/>
      <c r="J115" s="212"/>
      <c r="K115" s="212"/>
      <c r="L115" s="212"/>
      <c r="M115" s="212"/>
      <c r="N115" s="212"/>
      <c r="O115" s="212"/>
      <c r="P115" s="213"/>
    </row>
    <row r="116" spans="2:16">
      <c r="B116" s="206"/>
      <c r="C116" s="207"/>
      <c r="D116" s="212"/>
      <c r="E116" s="212"/>
      <c r="F116" s="212"/>
      <c r="G116" s="212"/>
      <c r="H116" s="212"/>
      <c r="I116" s="212"/>
      <c r="J116" s="212"/>
      <c r="K116" s="212"/>
      <c r="L116" s="212"/>
      <c r="M116" s="212"/>
      <c r="N116" s="212"/>
      <c r="O116" s="212"/>
      <c r="P116" s="213"/>
    </row>
    <row r="117" spans="2:16">
      <c r="B117" s="204" t="s">
        <v>185</v>
      </c>
      <c r="C117" s="205"/>
      <c r="D117" s="210"/>
      <c r="E117" s="210"/>
      <c r="F117" s="210"/>
      <c r="G117" s="210"/>
      <c r="H117" s="210"/>
      <c r="I117" s="210"/>
      <c r="J117" s="210"/>
      <c r="K117" s="210"/>
      <c r="L117" s="210"/>
      <c r="M117" s="210"/>
      <c r="N117" s="210"/>
      <c r="O117" s="210"/>
      <c r="P117" s="211"/>
    </row>
    <row r="118" spans="2:16">
      <c r="B118" s="206"/>
      <c r="C118" s="207"/>
      <c r="D118" s="212"/>
      <c r="E118" s="212"/>
      <c r="F118" s="212"/>
      <c r="G118" s="212"/>
      <c r="H118" s="212"/>
      <c r="I118" s="212"/>
      <c r="J118" s="212"/>
      <c r="K118" s="212"/>
      <c r="L118" s="212"/>
      <c r="M118" s="212"/>
      <c r="N118" s="212"/>
      <c r="O118" s="212"/>
      <c r="P118" s="213"/>
    </row>
    <row r="119" spans="2:16">
      <c r="B119" s="204" t="s">
        <v>186</v>
      </c>
      <c r="C119" s="205"/>
      <c r="D119" s="222"/>
      <c r="E119" s="210"/>
      <c r="F119" s="210"/>
      <c r="G119" s="210"/>
      <c r="H119" s="210"/>
      <c r="I119" s="210"/>
      <c r="J119" s="210"/>
      <c r="K119" s="210"/>
      <c r="L119" s="210"/>
      <c r="M119" s="210"/>
      <c r="N119" s="210"/>
      <c r="O119" s="210"/>
      <c r="P119" s="211"/>
    </row>
    <row r="120" spans="2:16">
      <c r="B120" s="206"/>
      <c r="C120" s="207"/>
      <c r="D120" s="223"/>
      <c r="E120" s="212"/>
      <c r="F120" s="212"/>
      <c r="G120" s="212"/>
      <c r="H120" s="212"/>
      <c r="I120" s="212"/>
      <c r="J120" s="212"/>
      <c r="K120" s="212"/>
      <c r="L120" s="212"/>
      <c r="M120" s="212"/>
      <c r="N120" s="212"/>
      <c r="O120" s="212"/>
      <c r="P120" s="213"/>
    </row>
    <row r="121" spans="2:16">
      <c r="B121" s="206"/>
      <c r="C121" s="207"/>
      <c r="D121" s="223"/>
      <c r="E121" s="212"/>
      <c r="F121" s="212"/>
      <c r="G121" s="212"/>
      <c r="H121" s="212"/>
      <c r="I121" s="212"/>
      <c r="J121" s="212"/>
      <c r="K121" s="212"/>
      <c r="L121" s="212"/>
      <c r="M121" s="212"/>
      <c r="N121" s="212"/>
      <c r="O121" s="212"/>
      <c r="P121" s="213"/>
    </row>
    <row r="122" spans="2:16">
      <c r="B122" s="208"/>
      <c r="C122" s="209"/>
      <c r="D122" s="224"/>
      <c r="E122" s="214"/>
      <c r="F122" s="214"/>
      <c r="G122" s="214"/>
      <c r="H122" s="214"/>
      <c r="I122" s="214"/>
      <c r="J122" s="214"/>
      <c r="K122" s="214"/>
      <c r="L122" s="214"/>
      <c r="M122" s="214"/>
      <c r="N122" s="214"/>
      <c r="O122" s="214"/>
      <c r="P122" s="215"/>
    </row>
    <row r="124" spans="2:16">
      <c r="B124" s="216" t="s">
        <v>98</v>
      </c>
      <c r="C124" s="217"/>
      <c r="D124" s="218"/>
      <c r="E124" s="218"/>
      <c r="F124" s="218"/>
      <c r="G124" s="218"/>
      <c r="H124" s="218"/>
      <c r="I124" s="218"/>
      <c r="J124" s="218"/>
      <c r="K124" s="218"/>
      <c r="L124" s="218"/>
      <c r="M124" s="218"/>
      <c r="N124" s="218"/>
      <c r="O124" s="218"/>
      <c r="P124" s="219"/>
    </row>
    <row r="125" spans="2:16">
      <c r="B125" s="204" t="s">
        <v>105</v>
      </c>
      <c r="C125" s="205"/>
      <c r="D125" s="210"/>
      <c r="E125" s="210"/>
      <c r="F125" s="210"/>
      <c r="G125" s="210"/>
      <c r="H125" s="210"/>
      <c r="I125" s="210"/>
      <c r="J125" s="210"/>
      <c r="K125" s="210"/>
      <c r="L125" s="210"/>
      <c r="M125" s="210"/>
      <c r="N125" s="210"/>
      <c r="O125" s="210"/>
      <c r="P125" s="211"/>
    </row>
    <row r="126" spans="2:16">
      <c r="B126" s="206"/>
      <c r="C126" s="207"/>
      <c r="D126" s="212"/>
      <c r="E126" s="212"/>
      <c r="F126" s="212"/>
      <c r="G126" s="212"/>
      <c r="H126" s="212"/>
      <c r="I126" s="212"/>
      <c r="J126" s="212"/>
      <c r="K126" s="212"/>
      <c r="L126" s="212"/>
      <c r="M126" s="212"/>
      <c r="N126" s="212"/>
      <c r="O126" s="212"/>
      <c r="P126" s="213"/>
    </row>
    <row r="127" spans="2:16">
      <c r="B127" s="206"/>
      <c r="C127" s="207"/>
      <c r="D127" s="212"/>
      <c r="E127" s="212"/>
      <c r="F127" s="212"/>
      <c r="G127" s="212"/>
      <c r="H127" s="212"/>
      <c r="I127" s="212"/>
      <c r="J127" s="212"/>
      <c r="K127" s="212"/>
      <c r="L127" s="212"/>
      <c r="M127" s="212"/>
      <c r="N127" s="212"/>
      <c r="O127" s="212"/>
      <c r="P127" s="213"/>
    </row>
    <row r="128" spans="2:16">
      <c r="B128" s="206"/>
      <c r="C128" s="207"/>
      <c r="D128" s="212"/>
      <c r="E128" s="212"/>
      <c r="F128" s="212"/>
      <c r="G128" s="212"/>
      <c r="H128" s="212"/>
      <c r="I128" s="212"/>
      <c r="J128" s="212"/>
      <c r="K128" s="212"/>
      <c r="L128" s="212"/>
      <c r="M128" s="212"/>
      <c r="N128" s="212"/>
      <c r="O128" s="212"/>
      <c r="P128" s="213"/>
    </row>
    <row r="129" spans="2:16">
      <c r="B129" s="208"/>
      <c r="C129" s="209"/>
      <c r="D129" s="214"/>
      <c r="E129" s="214"/>
      <c r="F129" s="214"/>
      <c r="G129" s="214"/>
      <c r="H129" s="214"/>
      <c r="I129" s="214"/>
      <c r="J129" s="214"/>
      <c r="K129" s="214"/>
      <c r="L129" s="214"/>
      <c r="M129" s="214"/>
      <c r="N129" s="214"/>
      <c r="O129" s="214"/>
      <c r="P129" s="215"/>
    </row>
    <row r="130" spans="2:16">
      <c r="B130" s="216" t="s">
        <v>88</v>
      </c>
      <c r="C130" s="217"/>
      <c r="D130" s="171" t="s">
        <v>17</v>
      </c>
      <c r="E130" s="167" t="s">
        <v>18</v>
      </c>
      <c r="F130" s="167" t="s">
        <v>19</v>
      </c>
      <c r="G130" s="167" t="s">
        <v>20</v>
      </c>
      <c r="H130" s="167" t="s">
        <v>21</v>
      </c>
      <c r="I130" s="167" t="s">
        <v>22</v>
      </c>
      <c r="J130" s="167" t="s">
        <v>23</v>
      </c>
      <c r="K130" s="167" t="s">
        <v>24</v>
      </c>
      <c r="L130" s="167">
        <v>2018</v>
      </c>
      <c r="M130" s="167">
        <v>2019</v>
      </c>
      <c r="N130" s="167">
        <v>2020</v>
      </c>
      <c r="O130" s="167">
        <v>2021</v>
      </c>
      <c r="P130" s="167">
        <v>2022</v>
      </c>
    </row>
    <row r="131" spans="2:16">
      <c r="B131" s="202" t="s">
        <v>89</v>
      </c>
      <c r="C131" s="203"/>
      <c r="D131" s="172"/>
      <c r="E131" s="119"/>
      <c r="F131" s="119"/>
      <c r="G131" s="119"/>
      <c r="H131" s="119"/>
      <c r="I131" s="119"/>
      <c r="J131" s="119"/>
      <c r="K131" s="119"/>
      <c r="L131" s="119"/>
      <c r="M131" s="119"/>
      <c r="N131" s="119"/>
      <c r="O131" s="119"/>
      <c r="P131" s="168"/>
    </row>
    <row r="132" spans="2:16">
      <c r="B132" s="202" t="s">
        <v>90</v>
      </c>
      <c r="C132" s="203"/>
      <c r="D132" s="172"/>
      <c r="E132" s="119"/>
      <c r="F132" s="119"/>
      <c r="G132" s="119"/>
      <c r="H132" s="119"/>
      <c r="I132" s="119"/>
      <c r="J132" s="119"/>
      <c r="K132" s="119"/>
      <c r="L132" s="119"/>
      <c r="M132" s="119"/>
      <c r="N132" s="119"/>
      <c r="O132" s="119"/>
      <c r="P132" s="169"/>
    </row>
    <row r="133" spans="2:16">
      <c r="B133" s="216" t="s">
        <v>93</v>
      </c>
      <c r="C133" s="217"/>
      <c r="D133" s="173">
        <f>SUM(D131,D132)</f>
        <v>0</v>
      </c>
      <c r="E133" s="166">
        <f t="shared" ref="E133" si="49">SUM(E131,E132)</f>
        <v>0</v>
      </c>
      <c r="F133" s="166">
        <f t="shared" ref="F133" si="50">SUM(F131,F132)</f>
        <v>0</v>
      </c>
      <c r="G133" s="166">
        <f t="shared" ref="G133" si="51">SUM(G131,G132)</f>
        <v>0</v>
      </c>
      <c r="H133" s="166">
        <f t="shared" ref="H133" si="52">SUM(H131,H132)</f>
        <v>0</v>
      </c>
      <c r="I133" s="166">
        <f t="shared" ref="I133" si="53">SUM(I131,I132)</f>
        <v>0</v>
      </c>
      <c r="J133" s="166">
        <f t="shared" ref="J133" si="54">SUM(J131,J132)</f>
        <v>0</v>
      </c>
      <c r="K133" s="166">
        <f t="shared" ref="K133" si="55">SUM(K131,K132)</f>
        <v>0</v>
      </c>
      <c r="L133" s="166">
        <f t="shared" ref="L133" si="56">SUM(L131,L132)</f>
        <v>0</v>
      </c>
      <c r="M133" s="166">
        <f t="shared" ref="M133" si="57">SUM(M131,M132)</f>
        <v>0</v>
      </c>
      <c r="N133" s="166">
        <f t="shared" ref="N133" si="58">SUM(N131,N132)</f>
        <v>0</v>
      </c>
      <c r="O133" s="166">
        <f t="shared" ref="O133" si="59">SUM(O131,O132)</f>
        <v>0</v>
      </c>
      <c r="P133" s="166">
        <f t="shared" ref="P133" si="60">SUM(P131,P132)</f>
        <v>0</v>
      </c>
    </row>
    <row r="134" spans="2:16">
      <c r="B134" s="220"/>
      <c r="C134" s="221"/>
      <c r="D134" s="221"/>
      <c r="E134" s="221"/>
      <c r="F134" s="221"/>
      <c r="G134" s="221"/>
      <c r="H134" s="221"/>
      <c r="I134" s="221"/>
      <c r="J134" s="221"/>
      <c r="K134" s="221"/>
      <c r="L134" s="221"/>
      <c r="M134" s="221"/>
      <c r="N134" s="221"/>
      <c r="O134" s="221"/>
      <c r="P134" s="221"/>
    </row>
    <row r="135" spans="2:16">
      <c r="B135" s="204" t="s">
        <v>96</v>
      </c>
      <c r="C135" s="205"/>
      <c r="D135" s="210"/>
      <c r="E135" s="210"/>
      <c r="F135" s="210"/>
      <c r="G135" s="210"/>
      <c r="H135" s="210"/>
      <c r="I135" s="210"/>
      <c r="J135" s="210"/>
      <c r="K135" s="210"/>
      <c r="L135" s="210"/>
      <c r="M135" s="210"/>
      <c r="N135" s="210"/>
      <c r="O135" s="210"/>
      <c r="P135" s="211"/>
    </row>
    <row r="136" spans="2:16">
      <c r="B136" s="206"/>
      <c r="C136" s="207"/>
      <c r="D136" s="212"/>
      <c r="E136" s="212"/>
      <c r="F136" s="212"/>
      <c r="G136" s="212"/>
      <c r="H136" s="212"/>
      <c r="I136" s="212"/>
      <c r="J136" s="212"/>
      <c r="K136" s="212"/>
      <c r="L136" s="212"/>
      <c r="M136" s="212"/>
      <c r="N136" s="212"/>
      <c r="O136" s="212"/>
      <c r="P136" s="213"/>
    </row>
    <row r="137" spans="2:16">
      <c r="B137" s="206"/>
      <c r="C137" s="207"/>
      <c r="D137" s="212"/>
      <c r="E137" s="212"/>
      <c r="F137" s="212"/>
      <c r="G137" s="212"/>
      <c r="H137" s="212"/>
      <c r="I137" s="212"/>
      <c r="J137" s="212"/>
      <c r="K137" s="212"/>
      <c r="L137" s="212"/>
      <c r="M137" s="212"/>
      <c r="N137" s="212"/>
      <c r="O137" s="212"/>
      <c r="P137" s="213"/>
    </row>
    <row r="138" spans="2:16">
      <c r="B138" s="206"/>
      <c r="C138" s="207"/>
      <c r="D138" s="212"/>
      <c r="E138" s="212"/>
      <c r="F138" s="212"/>
      <c r="G138" s="212"/>
      <c r="H138" s="212"/>
      <c r="I138" s="212"/>
      <c r="J138" s="212"/>
      <c r="K138" s="212"/>
      <c r="L138" s="212"/>
      <c r="M138" s="212"/>
      <c r="N138" s="212"/>
      <c r="O138" s="212"/>
      <c r="P138" s="213"/>
    </row>
    <row r="139" spans="2:16">
      <c r="B139" s="204" t="s">
        <v>185</v>
      </c>
      <c r="C139" s="205"/>
      <c r="D139" s="210"/>
      <c r="E139" s="210"/>
      <c r="F139" s="210"/>
      <c r="G139" s="210"/>
      <c r="H139" s="210"/>
      <c r="I139" s="210"/>
      <c r="J139" s="210"/>
      <c r="K139" s="210"/>
      <c r="L139" s="210"/>
      <c r="M139" s="210"/>
      <c r="N139" s="210"/>
      <c r="O139" s="210"/>
      <c r="P139" s="211"/>
    </row>
    <row r="140" spans="2:16">
      <c r="B140" s="206"/>
      <c r="C140" s="207"/>
      <c r="D140" s="212"/>
      <c r="E140" s="212"/>
      <c r="F140" s="212"/>
      <c r="G140" s="212"/>
      <c r="H140" s="212"/>
      <c r="I140" s="212"/>
      <c r="J140" s="212"/>
      <c r="K140" s="212"/>
      <c r="L140" s="212"/>
      <c r="M140" s="212"/>
      <c r="N140" s="212"/>
      <c r="O140" s="212"/>
      <c r="P140" s="213"/>
    </row>
    <row r="141" spans="2:16">
      <c r="B141" s="204" t="s">
        <v>186</v>
      </c>
      <c r="C141" s="205"/>
      <c r="D141" s="222"/>
      <c r="E141" s="210"/>
      <c r="F141" s="210"/>
      <c r="G141" s="210"/>
      <c r="H141" s="210"/>
      <c r="I141" s="210"/>
      <c r="J141" s="210"/>
      <c r="K141" s="210"/>
      <c r="L141" s="210"/>
      <c r="M141" s="210"/>
      <c r="N141" s="210"/>
      <c r="O141" s="210"/>
      <c r="P141" s="211"/>
    </row>
    <row r="142" spans="2:16">
      <c r="B142" s="206"/>
      <c r="C142" s="207"/>
      <c r="D142" s="223"/>
      <c r="E142" s="212"/>
      <c r="F142" s="212"/>
      <c r="G142" s="212"/>
      <c r="H142" s="212"/>
      <c r="I142" s="212"/>
      <c r="J142" s="212"/>
      <c r="K142" s="212"/>
      <c r="L142" s="212"/>
      <c r="M142" s="212"/>
      <c r="N142" s="212"/>
      <c r="O142" s="212"/>
      <c r="P142" s="213"/>
    </row>
    <row r="143" spans="2:16">
      <c r="B143" s="206"/>
      <c r="C143" s="207"/>
      <c r="D143" s="223"/>
      <c r="E143" s="212"/>
      <c r="F143" s="212"/>
      <c r="G143" s="212"/>
      <c r="H143" s="212"/>
      <c r="I143" s="212"/>
      <c r="J143" s="212"/>
      <c r="K143" s="212"/>
      <c r="L143" s="212"/>
      <c r="M143" s="212"/>
      <c r="N143" s="212"/>
      <c r="O143" s="212"/>
      <c r="P143" s="213"/>
    </row>
    <row r="144" spans="2:16">
      <c r="B144" s="208"/>
      <c r="C144" s="209"/>
      <c r="D144" s="224"/>
      <c r="E144" s="214"/>
      <c r="F144" s="214"/>
      <c r="G144" s="214"/>
      <c r="H144" s="214"/>
      <c r="I144" s="214"/>
      <c r="J144" s="214"/>
      <c r="K144" s="214"/>
      <c r="L144" s="214"/>
      <c r="M144" s="214"/>
      <c r="N144" s="214"/>
      <c r="O144" s="214"/>
      <c r="P144" s="215"/>
    </row>
    <row r="146" spans="2:16">
      <c r="B146" s="216" t="s">
        <v>99</v>
      </c>
      <c r="C146" s="217"/>
      <c r="D146" s="218"/>
      <c r="E146" s="218"/>
      <c r="F146" s="218"/>
      <c r="G146" s="218"/>
      <c r="H146" s="218"/>
      <c r="I146" s="218"/>
      <c r="J146" s="218"/>
      <c r="K146" s="218"/>
      <c r="L146" s="218"/>
      <c r="M146" s="218"/>
      <c r="N146" s="218"/>
      <c r="O146" s="218"/>
      <c r="P146" s="219"/>
    </row>
    <row r="147" spans="2:16">
      <c r="B147" s="204" t="s">
        <v>105</v>
      </c>
      <c r="C147" s="205"/>
      <c r="D147" s="210"/>
      <c r="E147" s="210"/>
      <c r="F147" s="210"/>
      <c r="G147" s="210"/>
      <c r="H147" s="210"/>
      <c r="I147" s="210"/>
      <c r="J147" s="210"/>
      <c r="K147" s="210"/>
      <c r="L147" s="210"/>
      <c r="M147" s="210"/>
      <c r="N147" s="210"/>
      <c r="O147" s="210"/>
      <c r="P147" s="211"/>
    </row>
    <row r="148" spans="2:16">
      <c r="B148" s="206"/>
      <c r="C148" s="207"/>
      <c r="D148" s="212"/>
      <c r="E148" s="212"/>
      <c r="F148" s="212"/>
      <c r="G148" s="212"/>
      <c r="H148" s="212"/>
      <c r="I148" s="212"/>
      <c r="J148" s="212"/>
      <c r="K148" s="212"/>
      <c r="L148" s="212"/>
      <c r="M148" s="212"/>
      <c r="N148" s="212"/>
      <c r="O148" s="212"/>
      <c r="P148" s="213"/>
    </row>
    <row r="149" spans="2:16">
      <c r="B149" s="206"/>
      <c r="C149" s="207"/>
      <c r="D149" s="212"/>
      <c r="E149" s="212"/>
      <c r="F149" s="212"/>
      <c r="G149" s="212"/>
      <c r="H149" s="212"/>
      <c r="I149" s="212"/>
      <c r="J149" s="212"/>
      <c r="K149" s="212"/>
      <c r="L149" s="212"/>
      <c r="M149" s="212"/>
      <c r="N149" s="212"/>
      <c r="O149" s="212"/>
      <c r="P149" s="213"/>
    </row>
    <row r="150" spans="2:16">
      <c r="B150" s="206"/>
      <c r="C150" s="207"/>
      <c r="D150" s="212"/>
      <c r="E150" s="212"/>
      <c r="F150" s="212"/>
      <c r="G150" s="212"/>
      <c r="H150" s="212"/>
      <c r="I150" s="212"/>
      <c r="J150" s="212"/>
      <c r="K150" s="212"/>
      <c r="L150" s="212"/>
      <c r="M150" s="212"/>
      <c r="N150" s="212"/>
      <c r="O150" s="212"/>
      <c r="P150" s="213"/>
    </row>
    <row r="151" spans="2:16">
      <c r="B151" s="208"/>
      <c r="C151" s="209"/>
      <c r="D151" s="214"/>
      <c r="E151" s="214"/>
      <c r="F151" s="214"/>
      <c r="G151" s="214"/>
      <c r="H151" s="214"/>
      <c r="I151" s="214"/>
      <c r="J151" s="214"/>
      <c r="K151" s="214"/>
      <c r="L151" s="214"/>
      <c r="M151" s="214"/>
      <c r="N151" s="214"/>
      <c r="O151" s="214"/>
      <c r="P151" s="215"/>
    </row>
    <row r="152" spans="2:16">
      <c r="B152" s="216" t="s">
        <v>88</v>
      </c>
      <c r="C152" s="217"/>
      <c r="D152" s="171" t="s">
        <v>17</v>
      </c>
      <c r="E152" s="167" t="s">
        <v>18</v>
      </c>
      <c r="F152" s="167" t="s">
        <v>19</v>
      </c>
      <c r="G152" s="167" t="s">
        <v>20</v>
      </c>
      <c r="H152" s="167" t="s">
        <v>21</v>
      </c>
      <c r="I152" s="167" t="s">
        <v>22</v>
      </c>
      <c r="J152" s="167" t="s">
        <v>23</v>
      </c>
      <c r="K152" s="167" t="s">
        <v>24</v>
      </c>
      <c r="L152" s="167">
        <v>2018</v>
      </c>
      <c r="M152" s="167">
        <v>2019</v>
      </c>
      <c r="N152" s="167">
        <v>2020</v>
      </c>
      <c r="O152" s="167">
        <v>2021</v>
      </c>
      <c r="P152" s="167">
        <v>2022</v>
      </c>
    </row>
    <row r="153" spans="2:16">
      <c r="B153" s="202" t="s">
        <v>89</v>
      </c>
      <c r="C153" s="203"/>
      <c r="D153" s="172"/>
      <c r="E153" s="119"/>
      <c r="F153" s="119"/>
      <c r="G153" s="119"/>
      <c r="H153" s="119"/>
      <c r="I153" s="119"/>
      <c r="J153" s="119"/>
      <c r="K153" s="119"/>
      <c r="L153" s="119"/>
      <c r="M153" s="119"/>
      <c r="N153" s="119"/>
      <c r="O153" s="119"/>
      <c r="P153" s="168"/>
    </row>
    <row r="154" spans="2:16">
      <c r="B154" s="202" t="s">
        <v>90</v>
      </c>
      <c r="C154" s="203"/>
      <c r="D154" s="172"/>
      <c r="E154" s="119"/>
      <c r="F154" s="119"/>
      <c r="G154" s="119"/>
      <c r="H154" s="119"/>
      <c r="I154" s="119"/>
      <c r="J154" s="119"/>
      <c r="K154" s="119"/>
      <c r="L154" s="119"/>
      <c r="M154" s="119"/>
      <c r="N154" s="119"/>
      <c r="O154" s="119"/>
      <c r="P154" s="169"/>
    </row>
    <row r="155" spans="2:16">
      <c r="B155" s="216" t="s">
        <v>93</v>
      </c>
      <c r="C155" s="217"/>
      <c r="D155" s="173">
        <f>SUM(D153,D154)</f>
        <v>0</v>
      </c>
      <c r="E155" s="166">
        <f t="shared" ref="E155" si="61">SUM(E153,E154)</f>
        <v>0</v>
      </c>
      <c r="F155" s="166">
        <f t="shared" ref="F155" si="62">SUM(F153,F154)</f>
        <v>0</v>
      </c>
      <c r="G155" s="166">
        <f t="shared" ref="G155" si="63">SUM(G153,G154)</f>
        <v>0</v>
      </c>
      <c r="H155" s="166">
        <f t="shared" ref="H155" si="64">SUM(H153,H154)</f>
        <v>0</v>
      </c>
      <c r="I155" s="166">
        <f t="shared" ref="I155" si="65">SUM(I153,I154)</f>
        <v>0</v>
      </c>
      <c r="J155" s="166">
        <f t="shared" ref="J155" si="66">SUM(J153,J154)</f>
        <v>0</v>
      </c>
      <c r="K155" s="166">
        <f t="shared" ref="K155" si="67">SUM(K153,K154)</f>
        <v>0</v>
      </c>
      <c r="L155" s="166">
        <f t="shared" ref="L155" si="68">SUM(L153,L154)</f>
        <v>0</v>
      </c>
      <c r="M155" s="166">
        <f t="shared" ref="M155" si="69">SUM(M153,M154)</f>
        <v>0</v>
      </c>
      <c r="N155" s="166">
        <f t="shared" ref="N155" si="70">SUM(N153,N154)</f>
        <v>0</v>
      </c>
      <c r="O155" s="166">
        <f t="shared" ref="O155" si="71">SUM(O153,O154)</f>
        <v>0</v>
      </c>
      <c r="P155" s="166">
        <f t="shared" ref="P155" si="72">SUM(P153,P154)</f>
        <v>0</v>
      </c>
    </row>
    <row r="156" spans="2:16">
      <c r="B156" s="220"/>
      <c r="C156" s="221"/>
      <c r="D156" s="221"/>
      <c r="E156" s="221"/>
      <c r="F156" s="221"/>
      <c r="G156" s="221"/>
      <c r="H156" s="221"/>
      <c r="I156" s="221"/>
      <c r="J156" s="221"/>
      <c r="K156" s="221"/>
      <c r="L156" s="221"/>
      <c r="M156" s="221"/>
      <c r="N156" s="221"/>
      <c r="O156" s="221"/>
      <c r="P156" s="221"/>
    </row>
    <row r="157" spans="2:16">
      <c r="B157" s="204" t="s">
        <v>96</v>
      </c>
      <c r="C157" s="205"/>
      <c r="D157" s="210"/>
      <c r="E157" s="210"/>
      <c r="F157" s="210"/>
      <c r="G157" s="210"/>
      <c r="H157" s="210"/>
      <c r="I157" s="210"/>
      <c r="J157" s="210"/>
      <c r="K157" s="210"/>
      <c r="L157" s="210"/>
      <c r="M157" s="210"/>
      <c r="N157" s="210"/>
      <c r="O157" s="210"/>
      <c r="P157" s="211"/>
    </row>
    <row r="158" spans="2:16">
      <c r="B158" s="206"/>
      <c r="C158" s="207"/>
      <c r="D158" s="212"/>
      <c r="E158" s="212"/>
      <c r="F158" s="212"/>
      <c r="G158" s="212"/>
      <c r="H158" s="212"/>
      <c r="I158" s="212"/>
      <c r="J158" s="212"/>
      <c r="K158" s="212"/>
      <c r="L158" s="212"/>
      <c r="M158" s="212"/>
      <c r="N158" s="212"/>
      <c r="O158" s="212"/>
      <c r="P158" s="213"/>
    </row>
    <row r="159" spans="2:16">
      <c r="B159" s="206"/>
      <c r="C159" s="207"/>
      <c r="D159" s="212"/>
      <c r="E159" s="212"/>
      <c r="F159" s="212"/>
      <c r="G159" s="212"/>
      <c r="H159" s="212"/>
      <c r="I159" s="212"/>
      <c r="J159" s="212"/>
      <c r="K159" s="212"/>
      <c r="L159" s="212"/>
      <c r="M159" s="212"/>
      <c r="N159" s="212"/>
      <c r="O159" s="212"/>
      <c r="P159" s="213"/>
    </row>
    <row r="160" spans="2:16">
      <c r="B160" s="206"/>
      <c r="C160" s="207"/>
      <c r="D160" s="212"/>
      <c r="E160" s="212"/>
      <c r="F160" s="212"/>
      <c r="G160" s="212"/>
      <c r="H160" s="212"/>
      <c r="I160" s="212"/>
      <c r="J160" s="212"/>
      <c r="K160" s="212"/>
      <c r="L160" s="212"/>
      <c r="M160" s="212"/>
      <c r="N160" s="212"/>
      <c r="O160" s="212"/>
      <c r="P160" s="213"/>
    </row>
    <row r="161" spans="2:16">
      <c r="B161" s="204" t="s">
        <v>185</v>
      </c>
      <c r="C161" s="205"/>
      <c r="D161" s="210"/>
      <c r="E161" s="210"/>
      <c r="F161" s="210"/>
      <c r="G161" s="210"/>
      <c r="H161" s="210"/>
      <c r="I161" s="210"/>
      <c r="J161" s="210"/>
      <c r="K161" s="210"/>
      <c r="L161" s="210"/>
      <c r="M161" s="210"/>
      <c r="N161" s="210"/>
      <c r="O161" s="210"/>
      <c r="P161" s="211"/>
    </row>
    <row r="162" spans="2:16">
      <c r="B162" s="206"/>
      <c r="C162" s="207"/>
      <c r="D162" s="212"/>
      <c r="E162" s="212"/>
      <c r="F162" s="212"/>
      <c r="G162" s="212"/>
      <c r="H162" s="212"/>
      <c r="I162" s="212"/>
      <c r="J162" s="212"/>
      <c r="K162" s="212"/>
      <c r="L162" s="212"/>
      <c r="M162" s="212"/>
      <c r="N162" s="212"/>
      <c r="O162" s="212"/>
      <c r="P162" s="213"/>
    </row>
    <row r="163" spans="2:16">
      <c r="B163" s="204" t="s">
        <v>186</v>
      </c>
      <c r="C163" s="205"/>
      <c r="D163" s="222"/>
      <c r="E163" s="210"/>
      <c r="F163" s="210"/>
      <c r="G163" s="210"/>
      <c r="H163" s="210"/>
      <c r="I163" s="210"/>
      <c r="J163" s="210"/>
      <c r="K163" s="210"/>
      <c r="L163" s="210"/>
      <c r="M163" s="210"/>
      <c r="N163" s="210"/>
      <c r="O163" s="210"/>
      <c r="P163" s="211"/>
    </row>
    <row r="164" spans="2:16">
      <c r="B164" s="206"/>
      <c r="C164" s="207"/>
      <c r="D164" s="223"/>
      <c r="E164" s="212"/>
      <c r="F164" s="212"/>
      <c r="G164" s="212"/>
      <c r="H164" s="212"/>
      <c r="I164" s="212"/>
      <c r="J164" s="212"/>
      <c r="K164" s="212"/>
      <c r="L164" s="212"/>
      <c r="M164" s="212"/>
      <c r="N164" s="212"/>
      <c r="O164" s="212"/>
      <c r="P164" s="213"/>
    </row>
    <row r="165" spans="2:16">
      <c r="B165" s="206"/>
      <c r="C165" s="207"/>
      <c r="D165" s="223"/>
      <c r="E165" s="212"/>
      <c r="F165" s="212"/>
      <c r="G165" s="212"/>
      <c r="H165" s="212"/>
      <c r="I165" s="212"/>
      <c r="J165" s="212"/>
      <c r="K165" s="212"/>
      <c r="L165" s="212"/>
      <c r="M165" s="212"/>
      <c r="N165" s="212"/>
      <c r="O165" s="212"/>
      <c r="P165" s="213"/>
    </row>
    <row r="166" spans="2:16">
      <c r="B166" s="208"/>
      <c r="C166" s="209"/>
      <c r="D166" s="224"/>
      <c r="E166" s="214"/>
      <c r="F166" s="214"/>
      <c r="G166" s="214"/>
      <c r="H166" s="214"/>
      <c r="I166" s="214"/>
      <c r="J166" s="214"/>
      <c r="K166" s="214"/>
      <c r="L166" s="214"/>
      <c r="M166" s="214"/>
      <c r="N166" s="214"/>
      <c r="O166" s="214"/>
      <c r="P166" s="215"/>
    </row>
    <row r="168" spans="2:16">
      <c r="B168" s="216" t="s">
        <v>100</v>
      </c>
      <c r="C168" s="217"/>
      <c r="D168" s="218"/>
      <c r="E168" s="218"/>
      <c r="F168" s="218"/>
      <c r="G168" s="218"/>
      <c r="H168" s="218"/>
      <c r="I168" s="218"/>
      <c r="J168" s="218"/>
      <c r="K168" s="218"/>
      <c r="L168" s="218"/>
      <c r="M168" s="218"/>
      <c r="N168" s="218"/>
      <c r="O168" s="218"/>
      <c r="P168" s="219"/>
    </row>
    <row r="169" spans="2:16">
      <c r="B169" s="204" t="s">
        <v>105</v>
      </c>
      <c r="C169" s="205"/>
      <c r="D169" s="210"/>
      <c r="E169" s="210"/>
      <c r="F169" s="210"/>
      <c r="G169" s="210"/>
      <c r="H169" s="210"/>
      <c r="I169" s="210"/>
      <c r="J169" s="210"/>
      <c r="K169" s="210"/>
      <c r="L169" s="210"/>
      <c r="M169" s="210"/>
      <c r="N169" s="210"/>
      <c r="O169" s="210"/>
      <c r="P169" s="211"/>
    </row>
    <row r="170" spans="2:16">
      <c r="B170" s="206"/>
      <c r="C170" s="207"/>
      <c r="D170" s="212"/>
      <c r="E170" s="212"/>
      <c r="F170" s="212"/>
      <c r="G170" s="212"/>
      <c r="H170" s="212"/>
      <c r="I170" s="212"/>
      <c r="J170" s="212"/>
      <c r="K170" s="212"/>
      <c r="L170" s="212"/>
      <c r="M170" s="212"/>
      <c r="N170" s="212"/>
      <c r="O170" s="212"/>
      <c r="P170" s="213"/>
    </row>
    <row r="171" spans="2:16">
      <c r="B171" s="206"/>
      <c r="C171" s="207"/>
      <c r="D171" s="212"/>
      <c r="E171" s="212"/>
      <c r="F171" s="212"/>
      <c r="G171" s="212"/>
      <c r="H171" s="212"/>
      <c r="I171" s="212"/>
      <c r="J171" s="212"/>
      <c r="K171" s="212"/>
      <c r="L171" s="212"/>
      <c r="M171" s="212"/>
      <c r="N171" s="212"/>
      <c r="O171" s="212"/>
      <c r="P171" s="213"/>
    </row>
    <row r="172" spans="2:16">
      <c r="B172" s="206"/>
      <c r="C172" s="207"/>
      <c r="D172" s="212"/>
      <c r="E172" s="212"/>
      <c r="F172" s="212"/>
      <c r="G172" s="212"/>
      <c r="H172" s="212"/>
      <c r="I172" s="212"/>
      <c r="J172" s="212"/>
      <c r="K172" s="212"/>
      <c r="L172" s="212"/>
      <c r="M172" s="212"/>
      <c r="N172" s="212"/>
      <c r="O172" s="212"/>
      <c r="P172" s="213"/>
    </row>
    <row r="173" spans="2:16">
      <c r="B173" s="208"/>
      <c r="C173" s="209"/>
      <c r="D173" s="214"/>
      <c r="E173" s="214"/>
      <c r="F173" s="214"/>
      <c r="G173" s="214"/>
      <c r="H173" s="214"/>
      <c r="I173" s="214"/>
      <c r="J173" s="214"/>
      <c r="K173" s="214"/>
      <c r="L173" s="214"/>
      <c r="M173" s="214"/>
      <c r="N173" s="214"/>
      <c r="O173" s="214"/>
      <c r="P173" s="215"/>
    </row>
    <row r="174" spans="2:16">
      <c r="B174" s="216" t="s">
        <v>88</v>
      </c>
      <c r="C174" s="217"/>
      <c r="D174" s="171" t="s">
        <v>17</v>
      </c>
      <c r="E174" s="167" t="s">
        <v>18</v>
      </c>
      <c r="F174" s="167" t="s">
        <v>19</v>
      </c>
      <c r="G174" s="167" t="s">
        <v>20</v>
      </c>
      <c r="H174" s="167" t="s">
        <v>21</v>
      </c>
      <c r="I174" s="167" t="s">
        <v>22</v>
      </c>
      <c r="J174" s="167" t="s">
        <v>23</v>
      </c>
      <c r="K174" s="167" t="s">
        <v>24</v>
      </c>
      <c r="L174" s="167">
        <v>2018</v>
      </c>
      <c r="M174" s="167">
        <v>2019</v>
      </c>
      <c r="N174" s="167">
        <v>2020</v>
      </c>
      <c r="O174" s="167">
        <v>2021</v>
      </c>
      <c r="P174" s="167">
        <v>2022</v>
      </c>
    </row>
    <row r="175" spans="2:16">
      <c r="B175" s="202" t="s">
        <v>89</v>
      </c>
      <c r="C175" s="203"/>
      <c r="D175" s="172"/>
      <c r="E175" s="119"/>
      <c r="F175" s="119"/>
      <c r="G175" s="119"/>
      <c r="H175" s="119"/>
      <c r="I175" s="119"/>
      <c r="J175" s="119"/>
      <c r="K175" s="119"/>
      <c r="L175" s="119"/>
      <c r="M175" s="119"/>
      <c r="N175" s="119"/>
      <c r="O175" s="119"/>
      <c r="P175" s="168"/>
    </row>
    <row r="176" spans="2:16">
      <c r="B176" s="202" t="s">
        <v>90</v>
      </c>
      <c r="C176" s="203"/>
      <c r="D176" s="172"/>
      <c r="E176" s="119"/>
      <c r="F176" s="119"/>
      <c r="G176" s="119"/>
      <c r="H176" s="119"/>
      <c r="I176" s="119"/>
      <c r="J176" s="119"/>
      <c r="K176" s="119"/>
      <c r="L176" s="119"/>
      <c r="M176" s="119"/>
      <c r="N176" s="119"/>
      <c r="O176" s="119"/>
      <c r="P176" s="169"/>
    </row>
    <row r="177" spans="2:16">
      <c r="B177" s="216" t="s">
        <v>93</v>
      </c>
      <c r="C177" s="217"/>
      <c r="D177" s="173">
        <f>SUM(D175,D176)</f>
        <v>0</v>
      </c>
      <c r="E177" s="166">
        <f t="shared" ref="E177" si="73">SUM(E175,E176)</f>
        <v>0</v>
      </c>
      <c r="F177" s="166">
        <f t="shared" ref="F177" si="74">SUM(F175,F176)</f>
        <v>0</v>
      </c>
      <c r="G177" s="166">
        <f t="shared" ref="G177" si="75">SUM(G175,G176)</f>
        <v>0</v>
      </c>
      <c r="H177" s="166">
        <f t="shared" ref="H177" si="76">SUM(H175,H176)</f>
        <v>0</v>
      </c>
      <c r="I177" s="166">
        <f t="shared" ref="I177" si="77">SUM(I175,I176)</f>
        <v>0</v>
      </c>
      <c r="J177" s="166">
        <f t="shared" ref="J177" si="78">SUM(J175,J176)</f>
        <v>0</v>
      </c>
      <c r="K177" s="166">
        <f t="shared" ref="K177" si="79">SUM(K175,K176)</f>
        <v>0</v>
      </c>
      <c r="L177" s="166">
        <f t="shared" ref="L177" si="80">SUM(L175,L176)</f>
        <v>0</v>
      </c>
      <c r="M177" s="166">
        <f t="shared" ref="M177" si="81">SUM(M175,M176)</f>
        <v>0</v>
      </c>
      <c r="N177" s="166">
        <f t="shared" ref="N177" si="82">SUM(N175,N176)</f>
        <v>0</v>
      </c>
      <c r="O177" s="166">
        <f t="shared" ref="O177" si="83">SUM(O175,O176)</f>
        <v>0</v>
      </c>
      <c r="P177" s="166">
        <f t="shared" ref="P177" si="84">SUM(P175,P176)</f>
        <v>0</v>
      </c>
    </row>
    <row r="178" spans="2:16">
      <c r="B178" s="220"/>
      <c r="C178" s="221"/>
      <c r="D178" s="221"/>
      <c r="E178" s="221"/>
      <c r="F178" s="221"/>
      <c r="G178" s="221"/>
      <c r="H178" s="221"/>
      <c r="I178" s="221"/>
      <c r="J178" s="221"/>
      <c r="K178" s="221"/>
      <c r="L178" s="221"/>
      <c r="M178" s="221"/>
      <c r="N178" s="221"/>
      <c r="O178" s="221"/>
      <c r="P178" s="221"/>
    </row>
    <row r="179" spans="2:16">
      <c r="B179" s="204" t="s">
        <v>96</v>
      </c>
      <c r="C179" s="205"/>
      <c r="D179" s="210"/>
      <c r="E179" s="210"/>
      <c r="F179" s="210"/>
      <c r="G179" s="210"/>
      <c r="H179" s="210"/>
      <c r="I179" s="210"/>
      <c r="J179" s="210"/>
      <c r="K179" s="210"/>
      <c r="L179" s="210"/>
      <c r="M179" s="210"/>
      <c r="N179" s="210"/>
      <c r="O179" s="210"/>
      <c r="P179" s="211"/>
    </row>
    <row r="180" spans="2:16">
      <c r="B180" s="206"/>
      <c r="C180" s="207"/>
      <c r="D180" s="212"/>
      <c r="E180" s="212"/>
      <c r="F180" s="212"/>
      <c r="G180" s="212"/>
      <c r="H180" s="212"/>
      <c r="I180" s="212"/>
      <c r="J180" s="212"/>
      <c r="K180" s="212"/>
      <c r="L180" s="212"/>
      <c r="M180" s="212"/>
      <c r="N180" s="212"/>
      <c r="O180" s="212"/>
      <c r="P180" s="213"/>
    </row>
    <row r="181" spans="2:16">
      <c r="B181" s="206"/>
      <c r="C181" s="207"/>
      <c r="D181" s="212"/>
      <c r="E181" s="212"/>
      <c r="F181" s="212"/>
      <c r="G181" s="212"/>
      <c r="H181" s="212"/>
      <c r="I181" s="212"/>
      <c r="J181" s="212"/>
      <c r="K181" s="212"/>
      <c r="L181" s="212"/>
      <c r="M181" s="212"/>
      <c r="N181" s="212"/>
      <c r="O181" s="212"/>
      <c r="P181" s="213"/>
    </row>
    <row r="182" spans="2:16">
      <c r="B182" s="206"/>
      <c r="C182" s="207"/>
      <c r="D182" s="212"/>
      <c r="E182" s="212"/>
      <c r="F182" s="212"/>
      <c r="G182" s="212"/>
      <c r="H182" s="212"/>
      <c r="I182" s="212"/>
      <c r="J182" s="212"/>
      <c r="K182" s="212"/>
      <c r="L182" s="212"/>
      <c r="M182" s="212"/>
      <c r="N182" s="212"/>
      <c r="O182" s="212"/>
      <c r="P182" s="213"/>
    </row>
    <row r="183" spans="2:16">
      <c r="B183" s="204" t="s">
        <v>185</v>
      </c>
      <c r="C183" s="205"/>
      <c r="D183" s="210"/>
      <c r="E183" s="210"/>
      <c r="F183" s="210"/>
      <c r="G183" s="210"/>
      <c r="H183" s="210"/>
      <c r="I183" s="210"/>
      <c r="J183" s="210"/>
      <c r="K183" s="210"/>
      <c r="L183" s="210"/>
      <c r="M183" s="210"/>
      <c r="N183" s="210"/>
      <c r="O183" s="210"/>
      <c r="P183" s="211"/>
    </row>
    <row r="184" spans="2:16">
      <c r="B184" s="206"/>
      <c r="C184" s="207"/>
      <c r="D184" s="212"/>
      <c r="E184" s="212"/>
      <c r="F184" s="212"/>
      <c r="G184" s="212"/>
      <c r="H184" s="212"/>
      <c r="I184" s="212"/>
      <c r="J184" s="212"/>
      <c r="K184" s="212"/>
      <c r="L184" s="212"/>
      <c r="M184" s="212"/>
      <c r="N184" s="212"/>
      <c r="O184" s="212"/>
      <c r="P184" s="213"/>
    </row>
    <row r="185" spans="2:16">
      <c r="B185" s="204" t="s">
        <v>186</v>
      </c>
      <c r="C185" s="205"/>
      <c r="D185" s="222"/>
      <c r="E185" s="210"/>
      <c r="F185" s="210"/>
      <c r="G185" s="210"/>
      <c r="H185" s="210"/>
      <c r="I185" s="210"/>
      <c r="J185" s="210"/>
      <c r="K185" s="210"/>
      <c r="L185" s="210"/>
      <c r="M185" s="210"/>
      <c r="N185" s="210"/>
      <c r="O185" s="210"/>
      <c r="P185" s="211"/>
    </row>
    <row r="186" spans="2:16">
      <c r="B186" s="206"/>
      <c r="C186" s="207"/>
      <c r="D186" s="223"/>
      <c r="E186" s="212"/>
      <c r="F186" s="212"/>
      <c r="G186" s="212"/>
      <c r="H186" s="212"/>
      <c r="I186" s="212"/>
      <c r="J186" s="212"/>
      <c r="K186" s="212"/>
      <c r="L186" s="212"/>
      <c r="M186" s="212"/>
      <c r="N186" s="212"/>
      <c r="O186" s="212"/>
      <c r="P186" s="213"/>
    </row>
    <row r="187" spans="2:16">
      <c r="B187" s="206"/>
      <c r="C187" s="207"/>
      <c r="D187" s="223"/>
      <c r="E187" s="212"/>
      <c r="F187" s="212"/>
      <c r="G187" s="212"/>
      <c r="H187" s="212"/>
      <c r="I187" s="212"/>
      <c r="J187" s="212"/>
      <c r="K187" s="212"/>
      <c r="L187" s="212"/>
      <c r="M187" s="212"/>
      <c r="N187" s="212"/>
      <c r="O187" s="212"/>
      <c r="P187" s="213"/>
    </row>
    <row r="188" spans="2:16">
      <c r="B188" s="208"/>
      <c r="C188" s="209"/>
      <c r="D188" s="224"/>
      <c r="E188" s="214"/>
      <c r="F188" s="214"/>
      <c r="G188" s="214"/>
      <c r="H188" s="214"/>
      <c r="I188" s="214"/>
      <c r="J188" s="214"/>
      <c r="K188" s="214"/>
      <c r="L188" s="214"/>
      <c r="M188" s="214"/>
      <c r="N188" s="214"/>
      <c r="O188" s="214"/>
      <c r="P188" s="215"/>
    </row>
    <row r="190" spans="2:16">
      <c r="B190" s="216" t="s">
        <v>101</v>
      </c>
      <c r="C190" s="217"/>
      <c r="D190" s="218"/>
      <c r="E190" s="218"/>
      <c r="F190" s="218"/>
      <c r="G190" s="218"/>
      <c r="H190" s="218"/>
      <c r="I190" s="218"/>
      <c r="J190" s="218"/>
      <c r="K190" s="218"/>
      <c r="L190" s="218"/>
      <c r="M190" s="218"/>
      <c r="N190" s="218"/>
      <c r="O190" s="218"/>
      <c r="P190" s="219"/>
    </row>
    <row r="191" spans="2:16">
      <c r="B191" s="204" t="s">
        <v>105</v>
      </c>
      <c r="C191" s="205"/>
      <c r="D191" s="210"/>
      <c r="E191" s="210"/>
      <c r="F191" s="210"/>
      <c r="G191" s="210"/>
      <c r="H191" s="210"/>
      <c r="I191" s="210"/>
      <c r="J191" s="210"/>
      <c r="K191" s="210"/>
      <c r="L191" s="210"/>
      <c r="M191" s="210"/>
      <c r="N191" s="210"/>
      <c r="O191" s="210"/>
      <c r="P191" s="211"/>
    </row>
    <row r="192" spans="2:16">
      <c r="B192" s="206"/>
      <c r="C192" s="207"/>
      <c r="D192" s="212"/>
      <c r="E192" s="212"/>
      <c r="F192" s="212"/>
      <c r="G192" s="212"/>
      <c r="H192" s="212"/>
      <c r="I192" s="212"/>
      <c r="J192" s="212"/>
      <c r="K192" s="212"/>
      <c r="L192" s="212"/>
      <c r="M192" s="212"/>
      <c r="N192" s="212"/>
      <c r="O192" s="212"/>
      <c r="P192" s="213"/>
    </row>
    <row r="193" spans="2:16">
      <c r="B193" s="206"/>
      <c r="C193" s="207"/>
      <c r="D193" s="212"/>
      <c r="E193" s="212"/>
      <c r="F193" s="212"/>
      <c r="G193" s="212"/>
      <c r="H193" s="212"/>
      <c r="I193" s="212"/>
      <c r="J193" s="212"/>
      <c r="K193" s="212"/>
      <c r="L193" s="212"/>
      <c r="M193" s="212"/>
      <c r="N193" s="212"/>
      <c r="O193" s="212"/>
      <c r="P193" s="213"/>
    </row>
    <row r="194" spans="2:16">
      <c r="B194" s="206"/>
      <c r="C194" s="207"/>
      <c r="D194" s="212"/>
      <c r="E194" s="212"/>
      <c r="F194" s="212"/>
      <c r="G194" s="212"/>
      <c r="H194" s="212"/>
      <c r="I194" s="212"/>
      <c r="J194" s="212"/>
      <c r="K194" s="212"/>
      <c r="L194" s="212"/>
      <c r="M194" s="212"/>
      <c r="N194" s="212"/>
      <c r="O194" s="212"/>
      <c r="P194" s="213"/>
    </row>
    <row r="195" spans="2:16">
      <c r="B195" s="208"/>
      <c r="C195" s="209"/>
      <c r="D195" s="214"/>
      <c r="E195" s="214"/>
      <c r="F195" s="214"/>
      <c r="G195" s="214"/>
      <c r="H195" s="214"/>
      <c r="I195" s="214"/>
      <c r="J195" s="214"/>
      <c r="K195" s="214"/>
      <c r="L195" s="214"/>
      <c r="M195" s="214"/>
      <c r="N195" s="214"/>
      <c r="O195" s="214"/>
      <c r="P195" s="215"/>
    </row>
    <row r="196" spans="2:16">
      <c r="B196" s="216" t="s">
        <v>88</v>
      </c>
      <c r="C196" s="217"/>
      <c r="D196" s="171" t="s">
        <v>17</v>
      </c>
      <c r="E196" s="167" t="s">
        <v>18</v>
      </c>
      <c r="F196" s="167" t="s">
        <v>19</v>
      </c>
      <c r="G196" s="167" t="s">
        <v>20</v>
      </c>
      <c r="H196" s="167" t="s">
        <v>21</v>
      </c>
      <c r="I196" s="167" t="s">
        <v>22</v>
      </c>
      <c r="J196" s="167" t="s">
        <v>23</v>
      </c>
      <c r="K196" s="167" t="s">
        <v>24</v>
      </c>
      <c r="L196" s="167">
        <v>2018</v>
      </c>
      <c r="M196" s="167">
        <v>2019</v>
      </c>
      <c r="N196" s="167">
        <v>2020</v>
      </c>
      <c r="O196" s="167">
        <v>2021</v>
      </c>
      <c r="P196" s="167">
        <v>2022</v>
      </c>
    </row>
    <row r="197" spans="2:16">
      <c r="B197" s="202" t="s">
        <v>89</v>
      </c>
      <c r="C197" s="203"/>
      <c r="D197" s="172"/>
      <c r="E197" s="119"/>
      <c r="F197" s="119"/>
      <c r="G197" s="119"/>
      <c r="H197" s="119"/>
      <c r="I197" s="119"/>
      <c r="J197" s="119"/>
      <c r="K197" s="119"/>
      <c r="L197" s="119"/>
      <c r="M197" s="119"/>
      <c r="N197" s="119"/>
      <c r="O197" s="119"/>
      <c r="P197" s="168"/>
    </row>
    <row r="198" spans="2:16">
      <c r="B198" s="202" t="s">
        <v>90</v>
      </c>
      <c r="C198" s="203"/>
      <c r="D198" s="172"/>
      <c r="E198" s="119"/>
      <c r="F198" s="119"/>
      <c r="G198" s="119"/>
      <c r="H198" s="119"/>
      <c r="I198" s="119"/>
      <c r="J198" s="119"/>
      <c r="K198" s="119"/>
      <c r="L198" s="119"/>
      <c r="M198" s="119"/>
      <c r="N198" s="119"/>
      <c r="O198" s="119"/>
      <c r="P198" s="169"/>
    </row>
    <row r="199" spans="2:16">
      <c r="B199" s="216" t="s">
        <v>93</v>
      </c>
      <c r="C199" s="217"/>
      <c r="D199" s="173">
        <f>SUM(D197,D198)</f>
        <v>0</v>
      </c>
      <c r="E199" s="166">
        <f t="shared" ref="E199" si="85">SUM(E197,E198)</f>
        <v>0</v>
      </c>
      <c r="F199" s="166">
        <f t="shared" ref="F199" si="86">SUM(F197,F198)</f>
        <v>0</v>
      </c>
      <c r="G199" s="166">
        <f t="shared" ref="G199" si="87">SUM(G197,G198)</f>
        <v>0</v>
      </c>
      <c r="H199" s="166">
        <f t="shared" ref="H199" si="88">SUM(H197,H198)</f>
        <v>0</v>
      </c>
      <c r="I199" s="166">
        <f t="shared" ref="I199" si="89">SUM(I197,I198)</f>
        <v>0</v>
      </c>
      <c r="J199" s="166">
        <f t="shared" ref="J199" si="90">SUM(J197,J198)</f>
        <v>0</v>
      </c>
      <c r="K199" s="166">
        <f t="shared" ref="K199" si="91">SUM(K197,K198)</f>
        <v>0</v>
      </c>
      <c r="L199" s="166">
        <f t="shared" ref="L199" si="92">SUM(L197,L198)</f>
        <v>0</v>
      </c>
      <c r="M199" s="166">
        <f t="shared" ref="M199" si="93">SUM(M197,M198)</f>
        <v>0</v>
      </c>
      <c r="N199" s="166">
        <f t="shared" ref="N199" si="94">SUM(N197,N198)</f>
        <v>0</v>
      </c>
      <c r="O199" s="166">
        <f t="shared" ref="O199" si="95">SUM(O197,O198)</f>
        <v>0</v>
      </c>
      <c r="P199" s="166">
        <f t="shared" ref="P199" si="96">SUM(P197,P198)</f>
        <v>0</v>
      </c>
    </row>
    <row r="200" spans="2:16">
      <c r="B200" s="220"/>
      <c r="C200" s="221"/>
      <c r="D200" s="221"/>
      <c r="E200" s="221"/>
      <c r="F200" s="221"/>
      <c r="G200" s="221"/>
      <c r="H200" s="221"/>
      <c r="I200" s="221"/>
      <c r="J200" s="221"/>
      <c r="K200" s="221"/>
      <c r="L200" s="221"/>
      <c r="M200" s="221"/>
      <c r="N200" s="221"/>
      <c r="O200" s="221"/>
      <c r="P200" s="221"/>
    </row>
    <row r="201" spans="2:16">
      <c r="B201" s="204" t="s">
        <v>96</v>
      </c>
      <c r="C201" s="205"/>
      <c r="D201" s="210"/>
      <c r="E201" s="210"/>
      <c r="F201" s="210"/>
      <c r="G201" s="210"/>
      <c r="H201" s="210"/>
      <c r="I201" s="210"/>
      <c r="J201" s="210"/>
      <c r="K201" s="210"/>
      <c r="L201" s="210"/>
      <c r="M201" s="210"/>
      <c r="N201" s="210"/>
      <c r="O201" s="210"/>
      <c r="P201" s="211"/>
    </row>
    <row r="202" spans="2:16">
      <c r="B202" s="206"/>
      <c r="C202" s="207"/>
      <c r="D202" s="212"/>
      <c r="E202" s="212"/>
      <c r="F202" s="212"/>
      <c r="G202" s="212"/>
      <c r="H202" s="212"/>
      <c r="I202" s="212"/>
      <c r="J202" s="212"/>
      <c r="K202" s="212"/>
      <c r="L202" s="212"/>
      <c r="M202" s="212"/>
      <c r="N202" s="212"/>
      <c r="O202" s="212"/>
      <c r="P202" s="213"/>
    </row>
    <row r="203" spans="2:16">
      <c r="B203" s="206"/>
      <c r="C203" s="207"/>
      <c r="D203" s="212"/>
      <c r="E203" s="212"/>
      <c r="F203" s="212"/>
      <c r="G203" s="212"/>
      <c r="H203" s="212"/>
      <c r="I203" s="212"/>
      <c r="J203" s="212"/>
      <c r="K203" s="212"/>
      <c r="L203" s="212"/>
      <c r="M203" s="212"/>
      <c r="N203" s="212"/>
      <c r="O203" s="212"/>
      <c r="P203" s="213"/>
    </row>
    <row r="204" spans="2:16">
      <c r="B204" s="206"/>
      <c r="C204" s="207"/>
      <c r="D204" s="212"/>
      <c r="E204" s="212"/>
      <c r="F204" s="212"/>
      <c r="G204" s="212"/>
      <c r="H204" s="212"/>
      <c r="I204" s="212"/>
      <c r="J204" s="212"/>
      <c r="K204" s="212"/>
      <c r="L204" s="212"/>
      <c r="M204" s="212"/>
      <c r="N204" s="212"/>
      <c r="O204" s="212"/>
      <c r="P204" s="213"/>
    </row>
    <row r="205" spans="2:16">
      <c r="B205" s="204" t="s">
        <v>185</v>
      </c>
      <c r="C205" s="205"/>
      <c r="D205" s="210"/>
      <c r="E205" s="210"/>
      <c r="F205" s="210"/>
      <c r="G205" s="210"/>
      <c r="H205" s="210"/>
      <c r="I205" s="210"/>
      <c r="J205" s="210"/>
      <c r="K205" s="210"/>
      <c r="L205" s="210"/>
      <c r="M205" s="210"/>
      <c r="N205" s="210"/>
      <c r="O205" s="210"/>
      <c r="P205" s="211"/>
    </row>
    <row r="206" spans="2:16">
      <c r="B206" s="206"/>
      <c r="C206" s="207"/>
      <c r="D206" s="212"/>
      <c r="E206" s="212"/>
      <c r="F206" s="212"/>
      <c r="G206" s="212"/>
      <c r="H206" s="212"/>
      <c r="I206" s="212"/>
      <c r="J206" s="212"/>
      <c r="K206" s="212"/>
      <c r="L206" s="212"/>
      <c r="M206" s="212"/>
      <c r="N206" s="212"/>
      <c r="O206" s="212"/>
      <c r="P206" s="213"/>
    </row>
    <row r="207" spans="2:16">
      <c r="B207" s="204" t="s">
        <v>186</v>
      </c>
      <c r="C207" s="205"/>
      <c r="D207" s="222"/>
      <c r="E207" s="210"/>
      <c r="F207" s="210"/>
      <c r="G207" s="210"/>
      <c r="H207" s="210"/>
      <c r="I207" s="210"/>
      <c r="J207" s="210"/>
      <c r="K207" s="210"/>
      <c r="L207" s="210"/>
      <c r="M207" s="210"/>
      <c r="N207" s="210"/>
      <c r="O207" s="210"/>
      <c r="P207" s="211"/>
    </row>
    <row r="208" spans="2:16">
      <c r="B208" s="206"/>
      <c r="C208" s="207"/>
      <c r="D208" s="223"/>
      <c r="E208" s="212"/>
      <c r="F208" s="212"/>
      <c r="G208" s="212"/>
      <c r="H208" s="212"/>
      <c r="I208" s="212"/>
      <c r="J208" s="212"/>
      <c r="K208" s="212"/>
      <c r="L208" s="212"/>
      <c r="M208" s="212"/>
      <c r="N208" s="212"/>
      <c r="O208" s="212"/>
      <c r="P208" s="213"/>
    </row>
    <row r="209" spans="2:16">
      <c r="B209" s="206"/>
      <c r="C209" s="207"/>
      <c r="D209" s="223"/>
      <c r="E209" s="212"/>
      <c r="F209" s="212"/>
      <c r="G209" s="212"/>
      <c r="H209" s="212"/>
      <c r="I209" s="212"/>
      <c r="J209" s="212"/>
      <c r="K209" s="212"/>
      <c r="L209" s="212"/>
      <c r="M209" s="212"/>
      <c r="N209" s="212"/>
      <c r="O209" s="212"/>
      <c r="P209" s="213"/>
    </row>
    <row r="210" spans="2:16">
      <c r="B210" s="208"/>
      <c r="C210" s="209"/>
      <c r="D210" s="224"/>
      <c r="E210" s="214"/>
      <c r="F210" s="214"/>
      <c r="G210" s="214"/>
      <c r="H210" s="214"/>
      <c r="I210" s="214"/>
      <c r="J210" s="214"/>
      <c r="K210" s="214"/>
      <c r="L210" s="214"/>
      <c r="M210" s="214"/>
      <c r="N210" s="214"/>
      <c r="O210" s="214"/>
      <c r="P210" s="215"/>
    </row>
    <row r="212" spans="2:16">
      <c r="B212" s="216" t="s">
        <v>102</v>
      </c>
      <c r="C212" s="217"/>
      <c r="D212" s="218"/>
      <c r="E212" s="218"/>
      <c r="F212" s="218"/>
      <c r="G212" s="218"/>
      <c r="H212" s="218"/>
      <c r="I212" s="218"/>
      <c r="J212" s="218"/>
      <c r="K212" s="218"/>
      <c r="L212" s="218"/>
      <c r="M212" s="218"/>
      <c r="N212" s="218"/>
      <c r="O212" s="218"/>
      <c r="P212" s="219"/>
    </row>
    <row r="213" spans="2:16">
      <c r="B213" s="204" t="s">
        <v>105</v>
      </c>
      <c r="C213" s="205"/>
      <c r="D213" s="210"/>
      <c r="E213" s="210"/>
      <c r="F213" s="210"/>
      <c r="G213" s="210"/>
      <c r="H213" s="210"/>
      <c r="I213" s="210"/>
      <c r="J213" s="210"/>
      <c r="K213" s="210"/>
      <c r="L213" s="210"/>
      <c r="M213" s="210"/>
      <c r="N213" s="210"/>
      <c r="O213" s="210"/>
      <c r="P213" s="211"/>
    </row>
    <row r="214" spans="2:16">
      <c r="B214" s="206"/>
      <c r="C214" s="207"/>
      <c r="D214" s="212"/>
      <c r="E214" s="212"/>
      <c r="F214" s="212"/>
      <c r="G214" s="212"/>
      <c r="H214" s="212"/>
      <c r="I214" s="212"/>
      <c r="J214" s="212"/>
      <c r="K214" s="212"/>
      <c r="L214" s="212"/>
      <c r="M214" s="212"/>
      <c r="N214" s="212"/>
      <c r="O214" s="212"/>
      <c r="P214" s="213"/>
    </row>
    <row r="215" spans="2:16">
      <c r="B215" s="206"/>
      <c r="C215" s="207"/>
      <c r="D215" s="212"/>
      <c r="E215" s="212"/>
      <c r="F215" s="212"/>
      <c r="G215" s="212"/>
      <c r="H215" s="212"/>
      <c r="I215" s="212"/>
      <c r="J215" s="212"/>
      <c r="K215" s="212"/>
      <c r="L215" s="212"/>
      <c r="M215" s="212"/>
      <c r="N215" s="212"/>
      <c r="O215" s="212"/>
      <c r="P215" s="213"/>
    </row>
    <row r="216" spans="2:16">
      <c r="B216" s="206"/>
      <c r="C216" s="207"/>
      <c r="D216" s="212"/>
      <c r="E216" s="212"/>
      <c r="F216" s="212"/>
      <c r="G216" s="212"/>
      <c r="H216" s="212"/>
      <c r="I216" s="212"/>
      <c r="J216" s="212"/>
      <c r="K216" s="212"/>
      <c r="L216" s="212"/>
      <c r="M216" s="212"/>
      <c r="N216" s="212"/>
      <c r="O216" s="212"/>
      <c r="P216" s="213"/>
    </row>
    <row r="217" spans="2:16">
      <c r="B217" s="208"/>
      <c r="C217" s="209"/>
      <c r="D217" s="214"/>
      <c r="E217" s="214"/>
      <c r="F217" s="214"/>
      <c r="G217" s="214"/>
      <c r="H217" s="214"/>
      <c r="I217" s="214"/>
      <c r="J217" s="214"/>
      <c r="K217" s="214"/>
      <c r="L217" s="214"/>
      <c r="M217" s="214"/>
      <c r="N217" s="214"/>
      <c r="O217" s="214"/>
      <c r="P217" s="215"/>
    </row>
    <row r="218" spans="2:16">
      <c r="B218" s="216" t="s">
        <v>88</v>
      </c>
      <c r="C218" s="217"/>
      <c r="D218" s="171" t="s">
        <v>17</v>
      </c>
      <c r="E218" s="167" t="s">
        <v>18</v>
      </c>
      <c r="F218" s="167" t="s">
        <v>19</v>
      </c>
      <c r="G218" s="167" t="s">
        <v>20</v>
      </c>
      <c r="H218" s="167" t="s">
        <v>21</v>
      </c>
      <c r="I218" s="167" t="s">
        <v>22</v>
      </c>
      <c r="J218" s="167" t="s">
        <v>23</v>
      </c>
      <c r="K218" s="167" t="s">
        <v>24</v>
      </c>
      <c r="L218" s="167">
        <v>2018</v>
      </c>
      <c r="M218" s="167">
        <v>2019</v>
      </c>
      <c r="N218" s="167">
        <v>2020</v>
      </c>
      <c r="O218" s="167">
        <v>2021</v>
      </c>
      <c r="P218" s="167">
        <v>2022</v>
      </c>
    </row>
    <row r="219" spans="2:16">
      <c r="B219" s="202" t="s">
        <v>89</v>
      </c>
      <c r="C219" s="203"/>
      <c r="D219" s="172"/>
      <c r="E219" s="119"/>
      <c r="F219" s="119"/>
      <c r="G219" s="119"/>
      <c r="H219" s="119"/>
      <c r="I219" s="119"/>
      <c r="J219" s="119"/>
      <c r="K219" s="119"/>
      <c r="L219" s="119"/>
      <c r="M219" s="119"/>
      <c r="N219" s="119"/>
      <c r="O219" s="119"/>
      <c r="P219" s="168"/>
    </row>
    <row r="220" spans="2:16">
      <c r="B220" s="202" t="s">
        <v>90</v>
      </c>
      <c r="C220" s="203"/>
      <c r="D220" s="172"/>
      <c r="E220" s="119"/>
      <c r="F220" s="119"/>
      <c r="G220" s="119"/>
      <c r="H220" s="119"/>
      <c r="I220" s="119"/>
      <c r="J220" s="119"/>
      <c r="K220" s="119"/>
      <c r="L220" s="119"/>
      <c r="M220" s="119"/>
      <c r="N220" s="119"/>
      <c r="O220" s="119"/>
      <c r="P220" s="169"/>
    </row>
    <row r="221" spans="2:16">
      <c r="B221" s="216" t="s">
        <v>93</v>
      </c>
      <c r="C221" s="217"/>
      <c r="D221" s="173">
        <f>SUM(D219,D220)</f>
        <v>0</v>
      </c>
      <c r="E221" s="166">
        <f t="shared" ref="E221" si="97">SUM(E219,E220)</f>
        <v>0</v>
      </c>
      <c r="F221" s="166">
        <f t="shared" ref="F221" si="98">SUM(F219,F220)</f>
        <v>0</v>
      </c>
      <c r="G221" s="166">
        <f t="shared" ref="G221" si="99">SUM(G219,G220)</f>
        <v>0</v>
      </c>
      <c r="H221" s="166">
        <f t="shared" ref="H221" si="100">SUM(H219,H220)</f>
        <v>0</v>
      </c>
      <c r="I221" s="166">
        <f t="shared" ref="I221" si="101">SUM(I219,I220)</f>
        <v>0</v>
      </c>
      <c r="J221" s="166">
        <f t="shared" ref="J221" si="102">SUM(J219,J220)</f>
        <v>0</v>
      </c>
      <c r="K221" s="166">
        <f t="shared" ref="K221" si="103">SUM(K219,K220)</f>
        <v>0</v>
      </c>
      <c r="L221" s="166">
        <f t="shared" ref="L221" si="104">SUM(L219,L220)</f>
        <v>0</v>
      </c>
      <c r="M221" s="166">
        <f t="shared" ref="M221" si="105">SUM(M219,M220)</f>
        <v>0</v>
      </c>
      <c r="N221" s="166">
        <f t="shared" ref="N221" si="106">SUM(N219,N220)</f>
        <v>0</v>
      </c>
      <c r="O221" s="166">
        <f t="shared" ref="O221" si="107">SUM(O219,O220)</f>
        <v>0</v>
      </c>
      <c r="P221" s="166">
        <f t="shared" ref="P221" si="108">SUM(P219,P220)</f>
        <v>0</v>
      </c>
    </row>
    <row r="222" spans="2:16">
      <c r="B222" s="220"/>
      <c r="C222" s="221"/>
      <c r="D222" s="221"/>
      <c r="E222" s="221"/>
      <c r="F222" s="221"/>
      <c r="G222" s="221"/>
      <c r="H222" s="221"/>
      <c r="I222" s="221"/>
      <c r="J222" s="221"/>
      <c r="K222" s="221"/>
      <c r="L222" s="221"/>
      <c r="M222" s="221"/>
      <c r="N222" s="221"/>
      <c r="O222" s="221"/>
      <c r="P222" s="221"/>
    </row>
    <row r="223" spans="2:16">
      <c r="B223" s="204" t="s">
        <v>96</v>
      </c>
      <c r="C223" s="205"/>
      <c r="D223" s="210"/>
      <c r="E223" s="210"/>
      <c r="F223" s="210"/>
      <c r="G223" s="210"/>
      <c r="H223" s="210"/>
      <c r="I223" s="210"/>
      <c r="J223" s="210"/>
      <c r="K223" s="210"/>
      <c r="L223" s="210"/>
      <c r="M223" s="210"/>
      <c r="N223" s="210"/>
      <c r="O223" s="210"/>
      <c r="P223" s="211"/>
    </row>
    <row r="224" spans="2:16">
      <c r="B224" s="206"/>
      <c r="C224" s="207"/>
      <c r="D224" s="212"/>
      <c r="E224" s="212"/>
      <c r="F224" s="212"/>
      <c r="G224" s="212"/>
      <c r="H224" s="212"/>
      <c r="I224" s="212"/>
      <c r="J224" s="212"/>
      <c r="K224" s="212"/>
      <c r="L224" s="212"/>
      <c r="M224" s="212"/>
      <c r="N224" s="212"/>
      <c r="O224" s="212"/>
      <c r="P224" s="213"/>
    </row>
    <row r="225" spans="2:16">
      <c r="B225" s="206"/>
      <c r="C225" s="207"/>
      <c r="D225" s="212"/>
      <c r="E225" s="212"/>
      <c r="F225" s="212"/>
      <c r="G225" s="212"/>
      <c r="H225" s="212"/>
      <c r="I225" s="212"/>
      <c r="J225" s="212"/>
      <c r="K225" s="212"/>
      <c r="L225" s="212"/>
      <c r="M225" s="212"/>
      <c r="N225" s="212"/>
      <c r="O225" s="212"/>
      <c r="P225" s="213"/>
    </row>
    <row r="226" spans="2:16">
      <c r="B226" s="206"/>
      <c r="C226" s="207"/>
      <c r="D226" s="212"/>
      <c r="E226" s="212"/>
      <c r="F226" s="212"/>
      <c r="G226" s="212"/>
      <c r="H226" s="212"/>
      <c r="I226" s="212"/>
      <c r="J226" s="212"/>
      <c r="K226" s="212"/>
      <c r="L226" s="212"/>
      <c r="M226" s="212"/>
      <c r="N226" s="212"/>
      <c r="O226" s="212"/>
      <c r="P226" s="213"/>
    </row>
    <row r="227" spans="2:16">
      <c r="B227" s="204" t="s">
        <v>185</v>
      </c>
      <c r="C227" s="205"/>
      <c r="D227" s="210"/>
      <c r="E227" s="210"/>
      <c r="F227" s="210"/>
      <c r="G227" s="210"/>
      <c r="H227" s="210"/>
      <c r="I227" s="210"/>
      <c r="J227" s="210"/>
      <c r="K227" s="210"/>
      <c r="L227" s="210"/>
      <c r="M227" s="210"/>
      <c r="N227" s="210"/>
      <c r="O227" s="210"/>
      <c r="P227" s="211"/>
    </row>
    <row r="228" spans="2:16">
      <c r="B228" s="206"/>
      <c r="C228" s="207"/>
      <c r="D228" s="212"/>
      <c r="E228" s="212"/>
      <c r="F228" s="212"/>
      <c r="G228" s="212"/>
      <c r="H228" s="212"/>
      <c r="I228" s="212"/>
      <c r="J228" s="212"/>
      <c r="K228" s="212"/>
      <c r="L228" s="212"/>
      <c r="M228" s="212"/>
      <c r="N228" s="212"/>
      <c r="O228" s="212"/>
      <c r="P228" s="213"/>
    </row>
    <row r="229" spans="2:16">
      <c r="B229" s="204" t="s">
        <v>186</v>
      </c>
      <c r="C229" s="205"/>
      <c r="D229" s="222"/>
      <c r="E229" s="210"/>
      <c r="F229" s="210"/>
      <c r="G229" s="210"/>
      <c r="H229" s="210"/>
      <c r="I229" s="210"/>
      <c r="J229" s="210"/>
      <c r="K229" s="210"/>
      <c r="L229" s="210"/>
      <c r="M229" s="210"/>
      <c r="N229" s="210"/>
      <c r="O229" s="210"/>
      <c r="P229" s="211"/>
    </row>
    <row r="230" spans="2:16">
      <c r="B230" s="206"/>
      <c r="C230" s="207"/>
      <c r="D230" s="223"/>
      <c r="E230" s="212"/>
      <c r="F230" s="212"/>
      <c r="G230" s="212"/>
      <c r="H230" s="212"/>
      <c r="I230" s="212"/>
      <c r="J230" s="212"/>
      <c r="K230" s="212"/>
      <c r="L230" s="212"/>
      <c r="M230" s="212"/>
      <c r="N230" s="212"/>
      <c r="O230" s="212"/>
      <c r="P230" s="213"/>
    </row>
    <row r="231" spans="2:16">
      <c r="B231" s="206"/>
      <c r="C231" s="207"/>
      <c r="D231" s="223"/>
      <c r="E231" s="212"/>
      <c r="F231" s="212"/>
      <c r="G231" s="212"/>
      <c r="H231" s="212"/>
      <c r="I231" s="212"/>
      <c r="J231" s="212"/>
      <c r="K231" s="212"/>
      <c r="L231" s="212"/>
      <c r="M231" s="212"/>
      <c r="N231" s="212"/>
      <c r="O231" s="212"/>
      <c r="P231" s="213"/>
    </row>
    <row r="232" spans="2:16">
      <c r="B232" s="208"/>
      <c r="C232" s="209"/>
      <c r="D232" s="224"/>
      <c r="E232" s="214"/>
      <c r="F232" s="214"/>
      <c r="G232" s="214"/>
      <c r="H232" s="214"/>
      <c r="I232" s="214"/>
      <c r="J232" s="214"/>
      <c r="K232" s="214"/>
      <c r="L232" s="214"/>
      <c r="M232" s="214"/>
      <c r="N232" s="214"/>
      <c r="O232" s="214"/>
      <c r="P232" s="215"/>
    </row>
  </sheetData>
  <protectedRanges>
    <protectedRange sqref="D212 D213 D219 E219 F219 G219 H219 I219 J219 K219 L219 M219 N219 O219 P219 D220 E220 F220 G220 H220 I220 J220 K220 L220 M220 N220 O220 P220 D223 D227 D229" name="Range10"/>
    <protectedRange sqref="D190 D191 D197 E197 F197 G197 H197 I197 J197 K197 L197 M197 N197 O197 P197 D198 E198 F198 G198 H198 I198 J198 K198 L198 M198 N198 O198 P198 D201 D205 D207" name="Range9"/>
    <protectedRange sqref="D168 D169 D175 E175 F175 G175 H175 I175 J175 K175 L175 M175 N175 O175 P175 D176 E176 F176 G176 H176 I176 J176 K176 L176 M176 N176 O176 P176 D179 D183 D185" name="Range8"/>
    <protectedRange sqref="D146 D147 D153 E153 F153 G153 H153 I153 J153 K153 L153 M153 N153 O153 P153 D154 E154 F154 G154 H154 I154 J154 K154 L154 M154 N154 O154 P154 D157 D161 D163" name="Range7"/>
    <protectedRange sqref="D124 D125 D131 E131 F131 G131 H131 I131 J131 K131 L131 M131 N131 O131 P131 D132 E132 F132 G132 H132 I132 J132 K132 L132 M132 N132 O132 P132 D135 D139 D141" name="Range6"/>
    <protectedRange sqref="D102 D103 D109 E109 F109 G109 H109 I109 J109 K109 L109 M109 N109 O109 P109 D110 E110 F110 G110 H110 I110 J110 K110 L110 M110 N110 O110 P110 D113 D117 D119" name="Range5"/>
    <protectedRange sqref="D80 D81 D87 E87 F87 G87 H87 I87 J87 K87 L87 M87 N87 O87 P87 D88 E88 F88 G88 H88 I88 J88 K88 L88 M88 N88 O88 P88 D91 D95 D97" name="Range4"/>
    <protectedRange sqref="D58 D59 D65 E65 F65 G65 H65 I65 J65 K65 L65 M65 N65 O65 P65 D66 E66 F66 G66 H66 I66 J66 K66 L66 M66 N66 O66 P66 D69 D73 D75" name="Range3"/>
    <protectedRange sqref="D36 D37 D43 E43 F43 G43 H43 I43 J43 K43 L43 M43 N43 O43 P43 D44 E44 F44 G44 H44 I44 J44 K44 L44 M44 N44 O44 P44 D47 D51 D53" name="Range2"/>
    <protectedRange sqref="D14 D15 D21 E21 F21 G21 H21 I21 J21 K21 L21 M21 N21 O21 P21 D22 E22 F22 G22 H22 I22 J22 K22 L22 M22 N22 O22 P22 D25 D29 D31" name="Range1"/>
  </protectedRanges>
  <mergeCells count="150">
    <mergeCell ref="B222:P222"/>
    <mergeCell ref="B223:C226"/>
    <mergeCell ref="D223:P226"/>
    <mergeCell ref="B227:C228"/>
    <mergeCell ref="D227:P228"/>
    <mergeCell ref="B229:C232"/>
    <mergeCell ref="D229:P232"/>
    <mergeCell ref="B213:C217"/>
    <mergeCell ref="D213:P217"/>
    <mergeCell ref="B218:C218"/>
    <mergeCell ref="B219:C219"/>
    <mergeCell ref="B220:C220"/>
    <mergeCell ref="B221:C221"/>
    <mergeCell ref="B205:C206"/>
    <mergeCell ref="D205:P206"/>
    <mergeCell ref="B207:C210"/>
    <mergeCell ref="D207:P210"/>
    <mergeCell ref="B212:C212"/>
    <mergeCell ref="D212:P212"/>
    <mergeCell ref="B196:C196"/>
    <mergeCell ref="B197:C197"/>
    <mergeCell ref="B198:C198"/>
    <mergeCell ref="B199:C199"/>
    <mergeCell ref="B200:P200"/>
    <mergeCell ref="B201:C204"/>
    <mergeCell ref="D201:P204"/>
    <mergeCell ref="B185:C188"/>
    <mergeCell ref="D185:P188"/>
    <mergeCell ref="B190:C190"/>
    <mergeCell ref="D190:P190"/>
    <mergeCell ref="B191:C195"/>
    <mergeCell ref="D191:P195"/>
    <mergeCell ref="B176:C176"/>
    <mergeCell ref="B177:C177"/>
    <mergeCell ref="B178:P178"/>
    <mergeCell ref="B179:C182"/>
    <mergeCell ref="D179:P182"/>
    <mergeCell ref="B183:C184"/>
    <mergeCell ref="D183:P184"/>
    <mergeCell ref="B168:C168"/>
    <mergeCell ref="D168:P168"/>
    <mergeCell ref="B169:C173"/>
    <mergeCell ref="D169:P173"/>
    <mergeCell ref="B174:C174"/>
    <mergeCell ref="B175:C175"/>
    <mergeCell ref="B156:P156"/>
    <mergeCell ref="B157:C160"/>
    <mergeCell ref="D157:P160"/>
    <mergeCell ref="B161:C162"/>
    <mergeCell ref="D161:P162"/>
    <mergeCell ref="B163:C166"/>
    <mergeCell ref="D163:P166"/>
    <mergeCell ref="B147:C151"/>
    <mergeCell ref="D147:P151"/>
    <mergeCell ref="B152:C152"/>
    <mergeCell ref="B153:C153"/>
    <mergeCell ref="B154:C154"/>
    <mergeCell ref="B155:C155"/>
    <mergeCell ref="B139:C140"/>
    <mergeCell ref="D139:P140"/>
    <mergeCell ref="B141:C144"/>
    <mergeCell ref="D141:P144"/>
    <mergeCell ref="B146:C146"/>
    <mergeCell ref="D146:P146"/>
    <mergeCell ref="D102:P102"/>
    <mergeCell ref="B130:C130"/>
    <mergeCell ref="B131:C131"/>
    <mergeCell ref="B132:C132"/>
    <mergeCell ref="B133:C133"/>
    <mergeCell ref="B134:P134"/>
    <mergeCell ref="B135:C138"/>
    <mergeCell ref="D135:P138"/>
    <mergeCell ref="B119:C122"/>
    <mergeCell ref="D119:P122"/>
    <mergeCell ref="B124:C124"/>
    <mergeCell ref="D124:P124"/>
    <mergeCell ref="B125:C129"/>
    <mergeCell ref="D125:P129"/>
    <mergeCell ref="D53:P56"/>
    <mergeCell ref="B58:C58"/>
    <mergeCell ref="D58:P58"/>
    <mergeCell ref="B110:C110"/>
    <mergeCell ref="B111:C111"/>
    <mergeCell ref="B112:P112"/>
    <mergeCell ref="B113:C116"/>
    <mergeCell ref="D113:P116"/>
    <mergeCell ref="B117:C118"/>
    <mergeCell ref="D117:P118"/>
    <mergeCell ref="B88:C88"/>
    <mergeCell ref="B89:C89"/>
    <mergeCell ref="B90:P90"/>
    <mergeCell ref="B91:C94"/>
    <mergeCell ref="D91:P94"/>
    <mergeCell ref="B95:C96"/>
    <mergeCell ref="D95:P96"/>
    <mergeCell ref="B103:C107"/>
    <mergeCell ref="D103:P107"/>
    <mergeCell ref="B108:C108"/>
    <mergeCell ref="B109:C109"/>
    <mergeCell ref="B97:C100"/>
    <mergeCell ref="D97:P100"/>
    <mergeCell ref="B102:C102"/>
    <mergeCell ref="B23:C23"/>
    <mergeCell ref="B75:C78"/>
    <mergeCell ref="D75:P78"/>
    <mergeCell ref="B80:C80"/>
    <mergeCell ref="D80:P80"/>
    <mergeCell ref="B59:C63"/>
    <mergeCell ref="D59:P63"/>
    <mergeCell ref="B64:C64"/>
    <mergeCell ref="B66:C66"/>
    <mergeCell ref="B67:C67"/>
    <mergeCell ref="B68:P68"/>
    <mergeCell ref="B69:C72"/>
    <mergeCell ref="D69:P72"/>
    <mergeCell ref="B73:C74"/>
    <mergeCell ref="D73:P74"/>
    <mergeCell ref="B44:C44"/>
    <mergeCell ref="B45:C45"/>
    <mergeCell ref="B46:P46"/>
    <mergeCell ref="B47:C50"/>
    <mergeCell ref="D47:P50"/>
    <mergeCell ref="B51:C52"/>
    <mergeCell ref="D51:P52"/>
    <mergeCell ref="B65:C65"/>
    <mergeCell ref="B53:C56"/>
    <mergeCell ref="B22:C22"/>
    <mergeCell ref="B81:C85"/>
    <mergeCell ref="D81:P85"/>
    <mergeCell ref="B86:C86"/>
    <mergeCell ref="B87:C87"/>
    <mergeCell ref="D14:P14"/>
    <mergeCell ref="B15:C19"/>
    <mergeCell ref="D15:P19"/>
    <mergeCell ref="B24:P24"/>
    <mergeCell ref="B37:C41"/>
    <mergeCell ref="D37:P41"/>
    <mergeCell ref="B42:C42"/>
    <mergeCell ref="B43:C43"/>
    <mergeCell ref="B36:C36"/>
    <mergeCell ref="D36:P36"/>
    <mergeCell ref="B25:C28"/>
    <mergeCell ref="D25:P28"/>
    <mergeCell ref="B29:C30"/>
    <mergeCell ref="D29:P30"/>
    <mergeCell ref="B31:C34"/>
    <mergeCell ref="D31:P34"/>
    <mergeCell ref="B14:C14"/>
    <mergeCell ref="B21:C21"/>
    <mergeCell ref="B20:C20"/>
  </mergeCells>
  <hyperlinks>
    <hyperlink ref="A1" location="Etusivu!A1" display="←"/>
  </hyperlinks>
  <pageMargins left="0.35433070866141736" right="0.35433070866141736" top="0.55118110236220474" bottom="0.55118110236220474"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tabColor rgb="FFFBFBB3"/>
  </sheetPr>
  <dimension ref="A1:M227"/>
  <sheetViews>
    <sheetView zoomScale="130" zoomScaleNormal="130" workbookViewId="0">
      <selection activeCell="P43" sqref="P43"/>
    </sheetView>
  </sheetViews>
  <sheetFormatPr defaultColWidth="9.109375" defaultRowHeight="13.8"/>
  <cols>
    <col min="1" max="1" width="2.6640625" style="50" customWidth="1"/>
    <col min="2" max="2" width="9.109375" style="50"/>
    <col min="3" max="3" width="16.44140625" style="50" customWidth="1"/>
    <col min="4" max="12" width="9.109375" style="50"/>
    <col min="13" max="13" width="64" style="50" customWidth="1"/>
    <col min="14" max="16384" width="9.109375" style="50"/>
  </cols>
  <sheetData>
    <row r="1" spans="1:13">
      <c r="A1" s="185" t="s">
        <v>55</v>
      </c>
    </row>
    <row r="2" spans="1:13" ht="15.6">
      <c r="B2" s="13" t="s">
        <v>178</v>
      </c>
    </row>
    <row r="3" spans="1:13">
      <c r="B3" s="102"/>
    </row>
    <row r="4" spans="1:13">
      <c r="B4" s="165" t="s">
        <v>180</v>
      </c>
    </row>
    <row r="5" spans="1:13" ht="15">
      <c r="B5" s="170" t="s">
        <v>103</v>
      </c>
      <c r="C5" s="174"/>
      <c r="D5" s="174"/>
      <c r="E5" s="174"/>
      <c r="F5" s="174"/>
      <c r="G5" s="174"/>
      <c r="H5" s="174"/>
      <c r="I5" s="174"/>
      <c r="J5" s="174"/>
      <c r="K5" s="174"/>
      <c r="L5" s="174"/>
      <c r="M5" s="174"/>
    </row>
    <row r="6" spans="1:13" ht="15">
      <c r="B6" s="170" t="s">
        <v>181</v>
      </c>
      <c r="C6" s="174"/>
      <c r="D6" s="174"/>
      <c r="E6" s="174"/>
      <c r="F6" s="174"/>
      <c r="G6" s="174"/>
      <c r="H6" s="174"/>
      <c r="I6" s="174"/>
      <c r="J6" s="174"/>
      <c r="K6" s="174"/>
      <c r="L6" s="174"/>
      <c r="M6" s="174"/>
    </row>
    <row r="7" spans="1:13" ht="15">
      <c r="B7" s="170" t="s">
        <v>182</v>
      </c>
      <c r="C7" s="174"/>
      <c r="D7" s="174"/>
      <c r="E7" s="174"/>
      <c r="F7" s="174"/>
      <c r="G7" s="174"/>
      <c r="H7" s="174"/>
      <c r="I7" s="174"/>
      <c r="J7" s="174"/>
      <c r="K7" s="174"/>
      <c r="L7" s="174"/>
      <c r="M7" s="174"/>
    </row>
    <row r="9" spans="1:13">
      <c r="B9" s="216" t="s">
        <v>87</v>
      </c>
      <c r="C9" s="217"/>
      <c r="D9" s="225"/>
      <c r="E9" s="218"/>
      <c r="F9" s="218"/>
      <c r="G9" s="218"/>
      <c r="H9" s="218"/>
      <c r="I9" s="218"/>
      <c r="J9" s="218"/>
      <c r="K9" s="218"/>
      <c r="L9" s="218"/>
      <c r="M9" s="219"/>
    </row>
    <row r="10" spans="1:13" ht="14.25" customHeight="1">
      <c r="B10" s="204" t="s">
        <v>105</v>
      </c>
      <c r="C10" s="205"/>
      <c r="D10" s="222"/>
      <c r="E10" s="210"/>
      <c r="F10" s="210"/>
      <c r="G10" s="210"/>
      <c r="H10" s="210"/>
      <c r="I10" s="210"/>
      <c r="J10" s="210"/>
      <c r="K10" s="210"/>
      <c r="L10" s="210"/>
      <c r="M10" s="211"/>
    </row>
    <row r="11" spans="1:13" ht="14.25" customHeight="1">
      <c r="B11" s="206"/>
      <c r="C11" s="207"/>
      <c r="D11" s="223"/>
      <c r="E11" s="212"/>
      <c r="F11" s="212"/>
      <c r="G11" s="212"/>
      <c r="H11" s="212"/>
      <c r="I11" s="212"/>
      <c r="J11" s="212"/>
      <c r="K11" s="212"/>
      <c r="L11" s="212"/>
      <c r="M11" s="213"/>
    </row>
    <row r="12" spans="1:13" ht="14.25" customHeight="1">
      <c r="B12" s="206"/>
      <c r="C12" s="207"/>
      <c r="D12" s="223"/>
      <c r="E12" s="212"/>
      <c r="F12" s="212"/>
      <c r="G12" s="212"/>
      <c r="H12" s="212"/>
      <c r="I12" s="212"/>
      <c r="J12" s="212"/>
      <c r="K12" s="212"/>
      <c r="L12" s="212"/>
      <c r="M12" s="213"/>
    </row>
    <row r="13" spans="1:13" ht="14.25" customHeight="1">
      <c r="B13" s="206"/>
      <c r="C13" s="207"/>
      <c r="D13" s="223"/>
      <c r="E13" s="212"/>
      <c r="F13" s="212"/>
      <c r="G13" s="212"/>
      <c r="H13" s="212"/>
      <c r="I13" s="212"/>
      <c r="J13" s="212"/>
      <c r="K13" s="212"/>
      <c r="L13" s="212"/>
      <c r="M13" s="213"/>
    </row>
    <row r="14" spans="1:13" ht="14.25" customHeight="1">
      <c r="B14" s="208"/>
      <c r="C14" s="209"/>
      <c r="D14" s="224"/>
      <c r="E14" s="214"/>
      <c r="F14" s="214"/>
      <c r="G14" s="214"/>
      <c r="H14" s="214"/>
      <c r="I14" s="214"/>
      <c r="J14" s="214"/>
      <c r="K14" s="214"/>
      <c r="L14" s="214"/>
      <c r="M14" s="215"/>
    </row>
    <row r="15" spans="1:13" ht="14.25" customHeight="1">
      <c r="B15" s="204" t="s">
        <v>183</v>
      </c>
      <c r="C15" s="205"/>
      <c r="D15" s="222"/>
      <c r="E15" s="210"/>
      <c r="F15" s="210"/>
      <c r="G15" s="210"/>
      <c r="H15" s="210"/>
      <c r="I15" s="210"/>
      <c r="J15" s="210"/>
      <c r="K15" s="210"/>
      <c r="L15" s="210"/>
      <c r="M15" s="211"/>
    </row>
    <row r="16" spans="1:13" ht="14.25" customHeight="1">
      <c r="B16" s="206"/>
      <c r="C16" s="207"/>
      <c r="D16" s="223"/>
      <c r="E16" s="212"/>
      <c r="F16" s="212"/>
      <c r="G16" s="212"/>
      <c r="H16" s="212"/>
      <c r="I16" s="212"/>
      <c r="J16" s="212"/>
      <c r="K16" s="212"/>
      <c r="L16" s="212"/>
      <c r="M16" s="213"/>
    </row>
    <row r="17" spans="2:13" ht="14.25" customHeight="1">
      <c r="B17" s="206"/>
      <c r="C17" s="207"/>
      <c r="D17" s="224"/>
      <c r="E17" s="214"/>
      <c r="F17" s="214"/>
      <c r="G17" s="214"/>
      <c r="H17" s="214"/>
      <c r="I17" s="214"/>
      <c r="J17" s="214"/>
      <c r="K17" s="214"/>
      <c r="L17" s="214"/>
      <c r="M17" s="215"/>
    </row>
    <row r="18" spans="2:13" ht="14.25" customHeight="1">
      <c r="B18" s="204" t="s">
        <v>106</v>
      </c>
      <c r="C18" s="205"/>
      <c r="D18" s="222"/>
      <c r="E18" s="210"/>
      <c r="F18" s="210"/>
      <c r="G18" s="210"/>
      <c r="H18" s="210"/>
      <c r="I18" s="210"/>
      <c r="J18" s="210"/>
      <c r="K18" s="210"/>
      <c r="L18" s="210"/>
      <c r="M18" s="211"/>
    </row>
    <row r="19" spans="2:13" ht="14.25" customHeight="1">
      <c r="B19" s="206"/>
      <c r="C19" s="207"/>
      <c r="D19" s="224"/>
      <c r="E19" s="214"/>
      <c r="F19" s="214"/>
      <c r="G19" s="214"/>
      <c r="H19" s="214"/>
      <c r="I19" s="214"/>
      <c r="J19" s="214"/>
      <c r="K19" s="214"/>
      <c r="L19" s="214"/>
      <c r="M19" s="215"/>
    </row>
    <row r="20" spans="2:13" ht="14.25" customHeight="1">
      <c r="B20" s="204" t="s">
        <v>104</v>
      </c>
      <c r="C20" s="205"/>
      <c r="D20" s="222"/>
      <c r="E20" s="210"/>
      <c r="F20" s="210"/>
      <c r="G20" s="210"/>
      <c r="H20" s="210"/>
      <c r="I20" s="210"/>
      <c r="J20" s="210"/>
      <c r="K20" s="210"/>
      <c r="L20" s="210"/>
      <c r="M20" s="211"/>
    </row>
    <row r="21" spans="2:13" ht="14.25" customHeight="1">
      <c r="B21" s="206"/>
      <c r="C21" s="207"/>
      <c r="D21" s="223"/>
      <c r="E21" s="212"/>
      <c r="F21" s="212"/>
      <c r="G21" s="212"/>
      <c r="H21" s="212"/>
      <c r="I21" s="212"/>
      <c r="J21" s="212"/>
      <c r="K21" s="212"/>
      <c r="L21" s="212"/>
      <c r="M21" s="213"/>
    </row>
    <row r="22" spans="2:13" ht="14.25" customHeight="1">
      <c r="B22" s="206"/>
      <c r="C22" s="207"/>
      <c r="D22" s="223"/>
      <c r="E22" s="212"/>
      <c r="F22" s="212"/>
      <c r="G22" s="212"/>
      <c r="H22" s="212"/>
      <c r="I22" s="212"/>
      <c r="J22" s="212"/>
      <c r="K22" s="212"/>
      <c r="L22" s="212"/>
      <c r="M22" s="213"/>
    </row>
    <row r="23" spans="2:13" ht="14.25" customHeight="1">
      <c r="B23" s="208"/>
      <c r="C23" s="209"/>
      <c r="D23" s="224"/>
      <c r="E23" s="214"/>
      <c r="F23" s="214"/>
      <c r="G23" s="214"/>
      <c r="H23" s="214"/>
      <c r="I23" s="214"/>
      <c r="J23" s="214"/>
      <c r="K23" s="214"/>
      <c r="L23" s="214"/>
      <c r="M23" s="215"/>
    </row>
    <row r="24" spans="2:13" ht="14.25" customHeight="1">
      <c r="B24" s="204" t="s">
        <v>185</v>
      </c>
      <c r="C24" s="205"/>
      <c r="D24" s="222"/>
      <c r="E24" s="210"/>
      <c r="F24" s="210"/>
      <c r="G24" s="210"/>
      <c r="H24" s="210"/>
      <c r="I24" s="210"/>
      <c r="J24" s="210"/>
      <c r="K24" s="210"/>
      <c r="L24" s="210"/>
      <c r="M24" s="211"/>
    </row>
    <row r="25" spans="2:13" ht="14.25" customHeight="1">
      <c r="B25" s="206"/>
      <c r="C25" s="207"/>
      <c r="D25" s="224"/>
      <c r="E25" s="214"/>
      <c r="F25" s="214"/>
      <c r="G25" s="214"/>
      <c r="H25" s="214"/>
      <c r="I25" s="214"/>
      <c r="J25" s="214"/>
      <c r="K25" s="214"/>
      <c r="L25" s="214"/>
      <c r="M25" s="215"/>
    </row>
    <row r="26" spans="2:13" ht="14.25" customHeight="1">
      <c r="B26" s="204" t="s">
        <v>187</v>
      </c>
      <c r="C26" s="205"/>
      <c r="D26" s="222"/>
      <c r="E26" s="210"/>
      <c r="F26" s="210"/>
      <c r="G26" s="210"/>
      <c r="H26" s="210"/>
      <c r="I26" s="210"/>
      <c r="J26" s="210"/>
      <c r="K26" s="210"/>
      <c r="L26" s="210"/>
      <c r="M26" s="211"/>
    </row>
    <row r="27" spans="2:13" ht="14.25" customHeight="1">
      <c r="B27" s="206"/>
      <c r="C27" s="207"/>
      <c r="D27" s="223"/>
      <c r="E27" s="212"/>
      <c r="F27" s="212"/>
      <c r="G27" s="212"/>
      <c r="H27" s="212"/>
      <c r="I27" s="212"/>
      <c r="J27" s="212"/>
      <c r="K27" s="212"/>
      <c r="L27" s="212"/>
      <c r="M27" s="213"/>
    </row>
    <row r="28" spans="2:13" ht="14.25" customHeight="1">
      <c r="B28" s="206"/>
      <c r="C28" s="207"/>
      <c r="D28" s="223"/>
      <c r="E28" s="212"/>
      <c r="F28" s="212"/>
      <c r="G28" s="212"/>
      <c r="H28" s="212"/>
      <c r="I28" s="212"/>
      <c r="J28" s="212"/>
      <c r="K28" s="212"/>
      <c r="L28" s="212"/>
      <c r="M28" s="213"/>
    </row>
    <row r="29" spans="2:13" ht="14.25" customHeight="1">
      <c r="B29" s="208"/>
      <c r="C29" s="209"/>
      <c r="D29" s="224"/>
      <c r="E29" s="214"/>
      <c r="F29" s="214"/>
      <c r="G29" s="214"/>
      <c r="H29" s="214"/>
      <c r="I29" s="214"/>
      <c r="J29" s="214"/>
      <c r="K29" s="214"/>
      <c r="L29" s="214"/>
      <c r="M29" s="215"/>
    </row>
    <row r="31" spans="2:13">
      <c r="B31" s="216" t="s">
        <v>92</v>
      </c>
      <c r="C31" s="217"/>
      <c r="D31" s="225"/>
      <c r="E31" s="218"/>
      <c r="F31" s="218"/>
      <c r="G31" s="218"/>
      <c r="H31" s="218"/>
      <c r="I31" s="218"/>
      <c r="J31" s="218"/>
      <c r="K31" s="218"/>
      <c r="L31" s="218"/>
      <c r="M31" s="219"/>
    </row>
    <row r="32" spans="2:13">
      <c r="B32" s="204" t="s">
        <v>105</v>
      </c>
      <c r="C32" s="205"/>
      <c r="D32" s="222"/>
      <c r="E32" s="210"/>
      <c r="F32" s="210"/>
      <c r="G32" s="210"/>
      <c r="H32" s="210"/>
      <c r="I32" s="210"/>
      <c r="J32" s="210"/>
      <c r="K32" s="210"/>
      <c r="L32" s="210"/>
      <c r="M32" s="211"/>
    </row>
    <row r="33" spans="2:13">
      <c r="B33" s="206"/>
      <c r="C33" s="207"/>
      <c r="D33" s="223"/>
      <c r="E33" s="212"/>
      <c r="F33" s="212"/>
      <c r="G33" s="212"/>
      <c r="H33" s="212"/>
      <c r="I33" s="212"/>
      <c r="J33" s="212"/>
      <c r="K33" s="212"/>
      <c r="L33" s="212"/>
      <c r="M33" s="213"/>
    </row>
    <row r="34" spans="2:13">
      <c r="B34" s="206"/>
      <c r="C34" s="207"/>
      <c r="D34" s="223"/>
      <c r="E34" s="212"/>
      <c r="F34" s="212"/>
      <c r="G34" s="212"/>
      <c r="H34" s="212"/>
      <c r="I34" s="212"/>
      <c r="J34" s="212"/>
      <c r="K34" s="212"/>
      <c r="L34" s="212"/>
      <c r="M34" s="213"/>
    </row>
    <row r="35" spans="2:13">
      <c r="B35" s="206"/>
      <c r="C35" s="207"/>
      <c r="D35" s="223"/>
      <c r="E35" s="212"/>
      <c r="F35" s="212"/>
      <c r="G35" s="212"/>
      <c r="H35" s="212"/>
      <c r="I35" s="212"/>
      <c r="J35" s="212"/>
      <c r="K35" s="212"/>
      <c r="L35" s="212"/>
      <c r="M35" s="213"/>
    </row>
    <row r="36" spans="2:13">
      <c r="B36" s="208"/>
      <c r="C36" s="209"/>
      <c r="D36" s="224"/>
      <c r="E36" s="214"/>
      <c r="F36" s="214"/>
      <c r="G36" s="214"/>
      <c r="H36" s="214"/>
      <c r="I36" s="214"/>
      <c r="J36" s="214"/>
      <c r="K36" s="214"/>
      <c r="L36" s="214"/>
      <c r="M36" s="215"/>
    </row>
    <row r="37" spans="2:13">
      <c r="B37" s="204" t="s">
        <v>184</v>
      </c>
      <c r="C37" s="205"/>
      <c r="D37" s="222"/>
      <c r="E37" s="210"/>
      <c r="F37" s="210"/>
      <c r="G37" s="210"/>
      <c r="H37" s="210"/>
      <c r="I37" s="210"/>
      <c r="J37" s="210"/>
      <c r="K37" s="210"/>
      <c r="L37" s="210"/>
      <c r="M37" s="211"/>
    </row>
    <row r="38" spans="2:13">
      <c r="B38" s="206"/>
      <c r="C38" s="207"/>
      <c r="D38" s="223"/>
      <c r="E38" s="212"/>
      <c r="F38" s="212"/>
      <c r="G38" s="212"/>
      <c r="H38" s="212"/>
      <c r="I38" s="212"/>
      <c r="J38" s="212"/>
      <c r="K38" s="212"/>
      <c r="L38" s="212"/>
      <c r="M38" s="213"/>
    </row>
    <row r="39" spans="2:13">
      <c r="B39" s="206"/>
      <c r="C39" s="207"/>
      <c r="D39" s="224"/>
      <c r="E39" s="214"/>
      <c r="F39" s="214"/>
      <c r="G39" s="214"/>
      <c r="H39" s="214"/>
      <c r="I39" s="214"/>
      <c r="J39" s="214"/>
      <c r="K39" s="214"/>
      <c r="L39" s="214"/>
      <c r="M39" s="215"/>
    </row>
    <row r="40" spans="2:13">
      <c r="B40" s="204" t="s">
        <v>106</v>
      </c>
      <c r="C40" s="205"/>
      <c r="D40" s="222"/>
      <c r="E40" s="210"/>
      <c r="F40" s="210"/>
      <c r="G40" s="210"/>
      <c r="H40" s="210"/>
      <c r="I40" s="210"/>
      <c r="J40" s="210"/>
      <c r="K40" s="210"/>
      <c r="L40" s="210"/>
      <c r="M40" s="211"/>
    </row>
    <row r="41" spans="2:13">
      <c r="B41" s="206"/>
      <c r="C41" s="207"/>
      <c r="D41" s="224"/>
      <c r="E41" s="214"/>
      <c r="F41" s="214"/>
      <c r="G41" s="214"/>
      <c r="H41" s="214"/>
      <c r="I41" s="214"/>
      <c r="J41" s="214"/>
      <c r="K41" s="214"/>
      <c r="L41" s="214"/>
      <c r="M41" s="215"/>
    </row>
    <row r="42" spans="2:13">
      <c r="B42" s="204" t="s">
        <v>104</v>
      </c>
      <c r="C42" s="205"/>
      <c r="D42" s="222"/>
      <c r="E42" s="210"/>
      <c r="F42" s="210"/>
      <c r="G42" s="210"/>
      <c r="H42" s="210"/>
      <c r="I42" s="210"/>
      <c r="J42" s="210"/>
      <c r="K42" s="210"/>
      <c r="L42" s="210"/>
      <c r="M42" s="211"/>
    </row>
    <row r="43" spans="2:13">
      <c r="B43" s="206"/>
      <c r="C43" s="207"/>
      <c r="D43" s="223"/>
      <c r="E43" s="212"/>
      <c r="F43" s="212"/>
      <c r="G43" s="212"/>
      <c r="H43" s="212"/>
      <c r="I43" s="212"/>
      <c r="J43" s="212"/>
      <c r="K43" s="212"/>
      <c r="L43" s="212"/>
      <c r="M43" s="213"/>
    </row>
    <row r="44" spans="2:13">
      <c r="B44" s="206"/>
      <c r="C44" s="207"/>
      <c r="D44" s="223"/>
      <c r="E44" s="212"/>
      <c r="F44" s="212"/>
      <c r="G44" s="212"/>
      <c r="H44" s="212"/>
      <c r="I44" s="212"/>
      <c r="J44" s="212"/>
      <c r="K44" s="212"/>
      <c r="L44" s="212"/>
      <c r="M44" s="213"/>
    </row>
    <row r="45" spans="2:13">
      <c r="B45" s="208"/>
      <c r="C45" s="209"/>
      <c r="D45" s="224"/>
      <c r="E45" s="214"/>
      <c r="F45" s="214"/>
      <c r="G45" s="214"/>
      <c r="H45" s="214"/>
      <c r="I45" s="214"/>
      <c r="J45" s="214"/>
      <c r="K45" s="214"/>
      <c r="L45" s="214"/>
      <c r="M45" s="215"/>
    </row>
    <row r="46" spans="2:13">
      <c r="B46" s="204" t="s">
        <v>185</v>
      </c>
      <c r="C46" s="205"/>
      <c r="D46" s="222"/>
      <c r="E46" s="210"/>
      <c r="F46" s="210"/>
      <c r="G46" s="210"/>
      <c r="H46" s="210"/>
      <c r="I46" s="210"/>
      <c r="J46" s="210"/>
      <c r="K46" s="210"/>
      <c r="L46" s="210"/>
      <c r="M46" s="211"/>
    </row>
    <row r="47" spans="2:13">
      <c r="B47" s="206"/>
      <c r="C47" s="207"/>
      <c r="D47" s="224"/>
      <c r="E47" s="214"/>
      <c r="F47" s="214"/>
      <c r="G47" s="214"/>
      <c r="H47" s="214"/>
      <c r="I47" s="214"/>
      <c r="J47" s="214"/>
      <c r="K47" s="214"/>
      <c r="L47" s="214"/>
      <c r="M47" s="215"/>
    </row>
    <row r="48" spans="2:13">
      <c r="B48" s="204" t="s">
        <v>187</v>
      </c>
      <c r="C48" s="205"/>
      <c r="D48" s="222"/>
      <c r="E48" s="210"/>
      <c r="F48" s="210"/>
      <c r="G48" s="210"/>
      <c r="H48" s="210"/>
      <c r="I48" s="210"/>
      <c r="J48" s="210"/>
      <c r="K48" s="210"/>
      <c r="L48" s="210"/>
      <c r="M48" s="211"/>
    </row>
    <row r="49" spans="2:13">
      <c r="B49" s="206"/>
      <c r="C49" s="207"/>
      <c r="D49" s="223"/>
      <c r="E49" s="212"/>
      <c r="F49" s="212"/>
      <c r="G49" s="212"/>
      <c r="H49" s="212"/>
      <c r="I49" s="212"/>
      <c r="J49" s="212"/>
      <c r="K49" s="212"/>
      <c r="L49" s="212"/>
      <c r="M49" s="213"/>
    </row>
    <row r="50" spans="2:13">
      <c r="B50" s="206"/>
      <c r="C50" s="207"/>
      <c r="D50" s="223"/>
      <c r="E50" s="212"/>
      <c r="F50" s="212"/>
      <c r="G50" s="212"/>
      <c r="H50" s="212"/>
      <c r="I50" s="212"/>
      <c r="J50" s="212"/>
      <c r="K50" s="212"/>
      <c r="L50" s="212"/>
      <c r="M50" s="213"/>
    </row>
    <row r="51" spans="2:13">
      <c r="B51" s="208"/>
      <c r="C51" s="209"/>
      <c r="D51" s="224"/>
      <c r="E51" s="214"/>
      <c r="F51" s="214"/>
      <c r="G51" s="214"/>
      <c r="H51" s="214"/>
      <c r="I51" s="214"/>
      <c r="J51" s="214"/>
      <c r="K51" s="214"/>
      <c r="L51" s="214"/>
      <c r="M51" s="215"/>
    </row>
    <row r="53" spans="2:13">
      <c r="B53" s="216" t="s">
        <v>94</v>
      </c>
      <c r="C53" s="217"/>
      <c r="D53" s="225"/>
      <c r="E53" s="218"/>
      <c r="F53" s="218"/>
      <c r="G53" s="218"/>
      <c r="H53" s="218"/>
      <c r="I53" s="218"/>
      <c r="J53" s="218"/>
      <c r="K53" s="218"/>
      <c r="L53" s="218"/>
      <c r="M53" s="219"/>
    </row>
    <row r="54" spans="2:13">
      <c r="B54" s="204" t="s">
        <v>105</v>
      </c>
      <c r="C54" s="205"/>
      <c r="D54" s="222"/>
      <c r="E54" s="210"/>
      <c r="F54" s="210"/>
      <c r="G54" s="210"/>
      <c r="H54" s="210"/>
      <c r="I54" s="210"/>
      <c r="J54" s="210"/>
      <c r="K54" s="210"/>
      <c r="L54" s="210"/>
      <c r="M54" s="211"/>
    </row>
    <row r="55" spans="2:13">
      <c r="B55" s="206"/>
      <c r="C55" s="207"/>
      <c r="D55" s="223"/>
      <c r="E55" s="212"/>
      <c r="F55" s="212"/>
      <c r="G55" s="212"/>
      <c r="H55" s="212"/>
      <c r="I55" s="212"/>
      <c r="J55" s="212"/>
      <c r="K55" s="212"/>
      <c r="L55" s="212"/>
      <c r="M55" s="213"/>
    </row>
    <row r="56" spans="2:13">
      <c r="B56" s="206"/>
      <c r="C56" s="207"/>
      <c r="D56" s="223"/>
      <c r="E56" s="212"/>
      <c r="F56" s="212"/>
      <c r="G56" s="212"/>
      <c r="H56" s="212"/>
      <c r="I56" s="212"/>
      <c r="J56" s="212"/>
      <c r="K56" s="212"/>
      <c r="L56" s="212"/>
      <c r="M56" s="213"/>
    </row>
    <row r="57" spans="2:13">
      <c r="B57" s="206"/>
      <c r="C57" s="207"/>
      <c r="D57" s="223"/>
      <c r="E57" s="212"/>
      <c r="F57" s="212"/>
      <c r="G57" s="212"/>
      <c r="H57" s="212"/>
      <c r="I57" s="212"/>
      <c r="J57" s="212"/>
      <c r="K57" s="212"/>
      <c r="L57" s="212"/>
      <c r="M57" s="213"/>
    </row>
    <row r="58" spans="2:13">
      <c r="B58" s="208"/>
      <c r="C58" s="209"/>
      <c r="D58" s="224"/>
      <c r="E58" s="214"/>
      <c r="F58" s="214"/>
      <c r="G58" s="214"/>
      <c r="H58" s="214"/>
      <c r="I58" s="214"/>
      <c r="J58" s="214"/>
      <c r="K58" s="214"/>
      <c r="L58" s="214"/>
      <c r="M58" s="215"/>
    </row>
    <row r="59" spans="2:13">
      <c r="B59" s="204" t="s">
        <v>184</v>
      </c>
      <c r="C59" s="205"/>
      <c r="D59" s="222"/>
      <c r="E59" s="210"/>
      <c r="F59" s="210"/>
      <c r="G59" s="210"/>
      <c r="H59" s="210"/>
      <c r="I59" s="210"/>
      <c r="J59" s="210"/>
      <c r="K59" s="210"/>
      <c r="L59" s="210"/>
      <c r="M59" s="211"/>
    </row>
    <row r="60" spans="2:13">
      <c r="B60" s="206"/>
      <c r="C60" s="207"/>
      <c r="D60" s="223"/>
      <c r="E60" s="212"/>
      <c r="F60" s="212"/>
      <c r="G60" s="212"/>
      <c r="H60" s="212"/>
      <c r="I60" s="212"/>
      <c r="J60" s="212"/>
      <c r="K60" s="212"/>
      <c r="L60" s="212"/>
      <c r="M60" s="213"/>
    </row>
    <row r="61" spans="2:13">
      <c r="B61" s="206"/>
      <c r="C61" s="207"/>
      <c r="D61" s="224"/>
      <c r="E61" s="214"/>
      <c r="F61" s="214"/>
      <c r="G61" s="214"/>
      <c r="H61" s="214"/>
      <c r="I61" s="214"/>
      <c r="J61" s="214"/>
      <c r="K61" s="214"/>
      <c r="L61" s="214"/>
      <c r="M61" s="215"/>
    </row>
    <row r="62" spans="2:13">
      <c r="B62" s="204" t="s">
        <v>106</v>
      </c>
      <c r="C62" s="205"/>
      <c r="D62" s="222"/>
      <c r="E62" s="210"/>
      <c r="F62" s="210"/>
      <c r="G62" s="210"/>
      <c r="H62" s="210"/>
      <c r="I62" s="210"/>
      <c r="J62" s="210"/>
      <c r="K62" s="210"/>
      <c r="L62" s="210"/>
      <c r="M62" s="211"/>
    </row>
    <row r="63" spans="2:13">
      <c r="B63" s="206"/>
      <c r="C63" s="207"/>
      <c r="D63" s="224"/>
      <c r="E63" s="214"/>
      <c r="F63" s="214"/>
      <c r="G63" s="214"/>
      <c r="H63" s="214"/>
      <c r="I63" s="214"/>
      <c r="J63" s="214"/>
      <c r="K63" s="214"/>
      <c r="L63" s="214"/>
      <c r="M63" s="215"/>
    </row>
    <row r="64" spans="2:13">
      <c r="B64" s="204" t="s">
        <v>104</v>
      </c>
      <c r="C64" s="205"/>
      <c r="D64" s="222"/>
      <c r="E64" s="210"/>
      <c r="F64" s="210"/>
      <c r="G64" s="210"/>
      <c r="H64" s="210"/>
      <c r="I64" s="210"/>
      <c r="J64" s="210"/>
      <c r="K64" s="210"/>
      <c r="L64" s="210"/>
      <c r="M64" s="211"/>
    </row>
    <row r="65" spans="2:13">
      <c r="B65" s="206"/>
      <c r="C65" s="207"/>
      <c r="D65" s="223"/>
      <c r="E65" s="212"/>
      <c r="F65" s="212"/>
      <c r="G65" s="212"/>
      <c r="H65" s="212"/>
      <c r="I65" s="212"/>
      <c r="J65" s="212"/>
      <c r="K65" s="212"/>
      <c r="L65" s="212"/>
      <c r="M65" s="213"/>
    </row>
    <row r="66" spans="2:13">
      <c r="B66" s="206"/>
      <c r="C66" s="207"/>
      <c r="D66" s="223"/>
      <c r="E66" s="212"/>
      <c r="F66" s="212"/>
      <c r="G66" s="212"/>
      <c r="H66" s="212"/>
      <c r="I66" s="212"/>
      <c r="J66" s="212"/>
      <c r="K66" s="212"/>
      <c r="L66" s="212"/>
      <c r="M66" s="213"/>
    </row>
    <row r="67" spans="2:13">
      <c r="B67" s="208"/>
      <c r="C67" s="209"/>
      <c r="D67" s="224"/>
      <c r="E67" s="214"/>
      <c r="F67" s="214"/>
      <c r="G67" s="214"/>
      <c r="H67" s="214"/>
      <c r="I67" s="214"/>
      <c r="J67" s="214"/>
      <c r="K67" s="214"/>
      <c r="L67" s="214"/>
      <c r="M67" s="215"/>
    </row>
    <row r="68" spans="2:13">
      <c r="B68" s="204" t="s">
        <v>185</v>
      </c>
      <c r="C68" s="205"/>
      <c r="D68" s="222"/>
      <c r="E68" s="210"/>
      <c r="F68" s="210"/>
      <c r="G68" s="210"/>
      <c r="H68" s="210"/>
      <c r="I68" s="210"/>
      <c r="J68" s="210"/>
      <c r="K68" s="210"/>
      <c r="L68" s="210"/>
      <c r="M68" s="211"/>
    </row>
    <row r="69" spans="2:13">
      <c r="B69" s="206"/>
      <c r="C69" s="207"/>
      <c r="D69" s="224"/>
      <c r="E69" s="214"/>
      <c r="F69" s="214"/>
      <c r="G69" s="214"/>
      <c r="H69" s="214"/>
      <c r="I69" s="214"/>
      <c r="J69" s="214"/>
      <c r="K69" s="214"/>
      <c r="L69" s="214"/>
      <c r="M69" s="215"/>
    </row>
    <row r="70" spans="2:13">
      <c r="B70" s="204" t="s">
        <v>187</v>
      </c>
      <c r="C70" s="205"/>
      <c r="D70" s="222"/>
      <c r="E70" s="210"/>
      <c r="F70" s="210"/>
      <c r="G70" s="210"/>
      <c r="H70" s="210"/>
      <c r="I70" s="210"/>
      <c r="J70" s="210"/>
      <c r="K70" s="210"/>
      <c r="L70" s="210"/>
      <c r="M70" s="211"/>
    </row>
    <row r="71" spans="2:13">
      <c r="B71" s="206"/>
      <c r="C71" s="207"/>
      <c r="D71" s="223"/>
      <c r="E71" s="212"/>
      <c r="F71" s="212"/>
      <c r="G71" s="212"/>
      <c r="H71" s="212"/>
      <c r="I71" s="212"/>
      <c r="J71" s="212"/>
      <c r="K71" s="212"/>
      <c r="L71" s="212"/>
      <c r="M71" s="213"/>
    </row>
    <row r="72" spans="2:13">
      <c r="B72" s="206"/>
      <c r="C72" s="207"/>
      <c r="D72" s="223"/>
      <c r="E72" s="212"/>
      <c r="F72" s="212"/>
      <c r="G72" s="212"/>
      <c r="H72" s="212"/>
      <c r="I72" s="212"/>
      <c r="J72" s="212"/>
      <c r="K72" s="212"/>
      <c r="L72" s="212"/>
      <c r="M72" s="213"/>
    </row>
    <row r="73" spans="2:13">
      <c r="B73" s="208"/>
      <c r="C73" s="209"/>
      <c r="D73" s="224"/>
      <c r="E73" s="214"/>
      <c r="F73" s="214"/>
      <c r="G73" s="214"/>
      <c r="H73" s="214"/>
      <c r="I73" s="214"/>
      <c r="J73" s="214"/>
      <c r="K73" s="214"/>
      <c r="L73" s="214"/>
      <c r="M73" s="215"/>
    </row>
    <row r="75" spans="2:13">
      <c r="B75" s="216" t="s">
        <v>95</v>
      </c>
      <c r="C75" s="217"/>
      <c r="D75" s="225"/>
      <c r="E75" s="218"/>
      <c r="F75" s="218"/>
      <c r="G75" s="218"/>
      <c r="H75" s="218"/>
      <c r="I75" s="218"/>
      <c r="J75" s="218"/>
      <c r="K75" s="218"/>
      <c r="L75" s="218"/>
      <c r="M75" s="219"/>
    </row>
    <row r="76" spans="2:13">
      <c r="B76" s="204" t="s">
        <v>105</v>
      </c>
      <c r="C76" s="205"/>
      <c r="D76" s="222"/>
      <c r="E76" s="210"/>
      <c r="F76" s="210"/>
      <c r="G76" s="210"/>
      <c r="H76" s="210"/>
      <c r="I76" s="210"/>
      <c r="J76" s="210"/>
      <c r="K76" s="210"/>
      <c r="L76" s="210"/>
      <c r="M76" s="211"/>
    </row>
    <row r="77" spans="2:13">
      <c r="B77" s="206"/>
      <c r="C77" s="207"/>
      <c r="D77" s="223"/>
      <c r="E77" s="212"/>
      <c r="F77" s="212"/>
      <c r="G77" s="212"/>
      <c r="H77" s="212"/>
      <c r="I77" s="212"/>
      <c r="J77" s="212"/>
      <c r="K77" s="212"/>
      <c r="L77" s="212"/>
      <c r="M77" s="213"/>
    </row>
    <row r="78" spans="2:13">
      <c r="B78" s="206"/>
      <c r="C78" s="207"/>
      <c r="D78" s="223"/>
      <c r="E78" s="212"/>
      <c r="F78" s="212"/>
      <c r="G78" s="212"/>
      <c r="H78" s="212"/>
      <c r="I78" s="212"/>
      <c r="J78" s="212"/>
      <c r="K78" s="212"/>
      <c r="L78" s="212"/>
      <c r="M78" s="213"/>
    </row>
    <row r="79" spans="2:13">
      <c r="B79" s="206"/>
      <c r="C79" s="207"/>
      <c r="D79" s="223"/>
      <c r="E79" s="212"/>
      <c r="F79" s="212"/>
      <c r="G79" s="212"/>
      <c r="H79" s="212"/>
      <c r="I79" s="212"/>
      <c r="J79" s="212"/>
      <c r="K79" s="212"/>
      <c r="L79" s="212"/>
      <c r="M79" s="213"/>
    </row>
    <row r="80" spans="2:13">
      <c r="B80" s="208"/>
      <c r="C80" s="209"/>
      <c r="D80" s="224"/>
      <c r="E80" s="214"/>
      <c r="F80" s="214"/>
      <c r="G80" s="214"/>
      <c r="H80" s="214"/>
      <c r="I80" s="214"/>
      <c r="J80" s="214"/>
      <c r="K80" s="214"/>
      <c r="L80" s="214"/>
      <c r="M80" s="215"/>
    </row>
    <row r="81" spans="2:13">
      <c r="B81" s="204" t="s">
        <v>184</v>
      </c>
      <c r="C81" s="205"/>
      <c r="D81" s="222"/>
      <c r="E81" s="210"/>
      <c r="F81" s="210"/>
      <c r="G81" s="210"/>
      <c r="H81" s="210"/>
      <c r="I81" s="210"/>
      <c r="J81" s="210"/>
      <c r="K81" s="210"/>
      <c r="L81" s="210"/>
      <c r="M81" s="211"/>
    </row>
    <row r="82" spans="2:13">
      <c r="B82" s="206"/>
      <c r="C82" s="207"/>
      <c r="D82" s="223"/>
      <c r="E82" s="212"/>
      <c r="F82" s="212"/>
      <c r="G82" s="212"/>
      <c r="H82" s="212"/>
      <c r="I82" s="212"/>
      <c r="J82" s="212"/>
      <c r="K82" s="212"/>
      <c r="L82" s="212"/>
      <c r="M82" s="213"/>
    </row>
    <row r="83" spans="2:13">
      <c r="B83" s="206"/>
      <c r="C83" s="207"/>
      <c r="D83" s="224"/>
      <c r="E83" s="214"/>
      <c r="F83" s="214"/>
      <c r="G83" s="214"/>
      <c r="H83" s="214"/>
      <c r="I83" s="214"/>
      <c r="J83" s="214"/>
      <c r="K83" s="214"/>
      <c r="L83" s="214"/>
      <c r="M83" s="215"/>
    </row>
    <row r="84" spans="2:13">
      <c r="B84" s="204" t="s">
        <v>106</v>
      </c>
      <c r="C84" s="205"/>
      <c r="D84" s="222"/>
      <c r="E84" s="210"/>
      <c r="F84" s="210"/>
      <c r="G84" s="210"/>
      <c r="H84" s="210"/>
      <c r="I84" s="210"/>
      <c r="J84" s="210"/>
      <c r="K84" s="210"/>
      <c r="L84" s="210"/>
      <c r="M84" s="211"/>
    </row>
    <row r="85" spans="2:13">
      <c r="B85" s="206"/>
      <c r="C85" s="207"/>
      <c r="D85" s="224"/>
      <c r="E85" s="214"/>
      <c r="F85" s="214"/>
      <c r="G85" s="214"/>
      <c r="H85" s="214"/>
      <c r="I85" s="214"/>
      <c r="J85" s="214"/>
      <c r="K85" s="214"/>
      <c r="L85" s="214"/>
      <c r="M85" s="215"/>
    </row>
    <row r="86" spans="2:13">
      <c r="B86" s="204" t="s">
        <v>104</v>
      </c>
      <c r="C86" s="205"/>
      <c r="D86" s="222"/>
      <c r="E86" s="210"/>
      <c r="F86" s="210"/>
      <c r="G86" s="210"/>
      <c r="H86" s="210"/>
      <c r="I86" s="210"/>
      <c r="J86" s="210"/>
      <c r="K86" s="210"/>
      <c r="L86" s="210"/>
      <c r="M86" s="211"/>
    </row>
    <row r="87" spans="2:13">
      <c r="B87" s="206"/>
      <c r="C87" s="207"/>
      <c r="D87" s="223"/>
      <c r="E87" s="212"/>
      <c r="F87" s="212"/>
      <c r="G87" s="212"/>
      <c r="H87" s="212"/>
      <c r="I87" s="212"/>
      <c r="J87" s="212"/>
      <c r="K87" s="212"/>
      <c r="L87" s="212"/>
      <c r="M87" s="213"/>
    </row>
    <row r="88" spans="2:13">
      <c r="B88" s="206"/>
      <c r="C88" s="207"/>
      <c r="D88" s="223"/>
      <c r="E88" s="212"/>
      <c r="F88" s="212"/>
      <c r="G88" s="212"/>
      <c r="H88" s="212"/>
      <c r="I88" s="212"/>
      <c r="J88" s="212"/>
      <c r="K88" s="212"/>
      <c r="L88" s="212"/>
      <c r="M88" s="213"/>
    </row>
    <row r="89" spans="2:13">
      <c r="B89" s="208"/>
      <c r="C89" s="209"/>
      <c r="D89" s="224"/>
      <c r="E89" s="214"/>
      <c r="F89" s="214"/>
      <c r="G89" s="214"/>
      <c r="H89" s="214"/>
      <c r="I89" s="214"/>
      <c r="J89" s="214"/>
      <c r="K89" s="214"/>
      <c r="L89" s="214"/>
      <c r="M89" s="215"/>
    </row>
    <row r="90" spans="2:13">
      <c r="B90" s="204" t="s">
        <v>188</v>
      </c>
      <c r="C90" s="205"/>
      <c r="D90" s="222"/>
      <c r="E90" s="210"/>
      <c r="F90" s="210"/>
      <c r="G90" s="210"/>
      <c r="H90" s="210"/>
      <c r="I90" s="210"/>
      <c r="J90" s="210"/>
      <c r="K90" s="210"/>
      <c r="L90" s="210"/>
      <c r="M90" s="211"/>
    </row>
    <row r="91" spans="2:13">
      <c r="B91" s="206"/>
      <c r="C91" s="207"/>
      <c r="D91" s="224"/>
      <c r="E91" s="214"/>
      <c r="F91" s="214"/>
      <c r="G91" s="214"/>
      <c r="H91" s="214"/>
      <c r="I91" s="214"/>
      <c r="J91" s="214"/>
      <c r="K91" s="214"/>
      <c r="L91" s="214"/>
      <c r="M91" s="215"/>
    </row>
    <row r="92" spans="2:13">
      <c r="B92" s="204" t="s">
        <v>186</v>
      </c>
      <c r="C92" s="205"/>
      <c r="D92" s="222"/>
      <c r="E92" s="210"/>
      <c r="F92" s="210"/>
      <c r="G92" s="210"/>
      <c r="H92" s="210"/>
      <c r="I92" s="210"/>
      <c r="J92" s="210"/>
      <c r="K92" s="210"/>
      <c r="L92" s="210"/>
      <c r="M92" s="211"/>
    </row>
    <row r="93" spans="2:13">
      <c r="B93" s="206"/>
      <c r="C93" s="207"/>
      <c r="D93" s="223"/>
      <c r="E93" s="212"/>
      <c r="F93" s="212"/>
      <c r="G93" s="212"/>
      <c r="H93" s="212"/>
      <c r="I93" s="212"/>
      <c r="J93" s="212"/>
      <c r="K93" s="212"/>
      <c r="L93" s="212"/>
      <c r="M93" s="213"/>
    </row>
    <row r="94" spans="2:13">
      <c r="B94" s="206"/>
      <c r="C94" s="207"/>
      <c r="D94" s="223"/>
      <c r="E94" s="212"/>
      <c r="F94" s="212"/>
      <c r="G94" s="212"/>
      <c r="H94" s="212"/>
      <c r="I94" s="212"/>
      <c r="J94" s="212"/>
      <c r="K94" s="212"/>
      <c r="L94" s="212"/>
      <c r="M94" s="213"/>
    </row>
    <row r="95" spans="2:13">
      <c r="B95" s="208"/>
      <c r="C95" s="209"/>
      <c r="D95" s="224"/>
      <c r="E95" s="214"/>
      <c r="F95" s="214"/>
      <c r="G95" s="214"/>
      <c r="H95" s="214"/>
      <c r="I95" s="214"/>
      <c r="J95" s="214"/>
      <c r="K95" s="214"/>
      <c r="L95" s="214"/>
      <c r="M95" s="215"/>
    </row>
    <row r="97" spans="2:13">
      <c r="B97" s="216" t="s">
        <v>107</v>
      </c>
      <c r="C97" s="217"/>
      <c r="D97" s="225"/>
      <c r="E97" s="218"/>
      <c r="F97" s="218"/>
      <c r="G97" s="218"/>
      <c r="H97" s="218"/>
      <c r="I97" s="218"/>
      <c r="J97" s="218"/>
      <c r="K97" s="218"/>
      <c r="L97" s="218"/>
      <c r="M97" s="219"/>
    </row>
    <row r="98" spans="2:13">
      <c r="B98" s="204" t="s">
        <v>105</v>
      </c>
      <c r="C98" s="205"/>
      <c r="D98" s="222"/>
      <c r="E98" s="210"/>
      <c r="F98" s="210"/>
      <c r="G98" s="210"/>
      <c r="H98" s="210"/>
      <c r="I98" s="210"/>
      <c r="J98" s="210"/>
      <c r="K98" s="210"/>
      <c r="L98" s="210"/>
      <c r="M98" s="211"/>
    </row>
    <row r="99" spans="2:13">
      <c r="B99" s="206"/>
      <c r="C99" s="207"/>
      <c r="D99" s="223"/>
      <c r="E99" s="212"/>
      <c r="F99" s="212"/>
      <c r="G99" s="212"/>
      <c r="H99" s="212"/>
      <c r="I99" s="212"/>
      <c r="J99" s="212"/>
      <c r="K99" s="212"/>
      <c r="L99" s="212"/>
      <c r="M99" s="213"/>
    </row>
    <row r="100" spans="2:13">
      <c r="B100" s="206"/>
      <c r="C100" s="207"/>
      <c r="D100" s="223"/>
      <c r="E100" s="212"/>
      <c r="F100" s="212"/>
      <c r="G100" s="212"/>
      <c r="H100" s="212"/>
      <c r="I100" s="212"/>
      <c r="J100" s="212"/>
      <c r="K100" s="212"/>
      <c r="L100" s="212"/>
      <c r="M100" s="213"/>
    </row>
    <row r="101" spans="2:13">
      <c r="B101" s="206"/>
      <c r="C101" s="207"/>
      <c r="D101" s="223"/>
      <c r="E101" s="212"/>
      <c r="F101" s="212"/>
      <c r="G101" s="212"/>
      <c r="H101" s="212"/>
      <c r="I101" s="212"/>
      <c r="J101" s="212"/>
      <c r="K101" s="212"/>
      <c r="L101" s="212"/>
      <c r="M101" s="213"/>
    </row>
    <row r="102" spans="2:13">
      <c r="B102" s="208"/>
      <c r="C102" s="209"/>
      <c r="D102" s="224"/>
      <c r="E102" s="214"/>
      <c r="F102" s="214"/>
      <c r="G102" s="214"/>
      <c r="H102" s="214"/>
      <c r="I102" s="214"/>
      <c r="J102" s="214"/>
      <c r="K102" s="214"/>
      <c r="L102" s="214"/>
      <c r="M102" s="215"/>
    </row>
    <row r="103" spans="2:13">
      <c r="B103" s="204" t="s">
        <v>184</v>
      </c>
      <c r="C103" s="205"/>
      <c r="D103" s="222"/>
      <c r="E103" s="210"/>
      <c r="F103" s="210"/>
      <c r="G103" s="210"/>
      <c r="H103" s="210"/>
      <c r="I103" s="210"/>
      <c r="J103" s="210"/>
      <c r="K103" s="210"/>
      <c r="L103" s="210"/>
      <c r="M103" s="211"/>
    </row>
    <row r="104" spans="2:13">
      <c r="B104" s="206"/>
      <c r="C104" s="207"/>
      <c r="D104" s="223"/>
      <c r="E104" s="212"/>
      <c r="F104" s="212"/>
      <c r="G104" s="212"/>
      <c r="H104" s="212"/>
      <c r="I104" s="212"/>
      <c r="J104" s="212"/>
      <c r="K104" s="212"/>
      <c r="L104" s="212"/>
      <c r="M104" s="213"/>
    </row>
    <row r="105" spans="2:13">
      <c r="B105" s="206"/>
      <c r="C105" s="207"/>
      <c r="D105" s="224"/>
      <c r="E105" s="214"/>
      <c r="F105" s="214"/>
      <c r="G105" s="214"/>
      <c r="H105" s="214"/>
      <c r="I105" s="214"/>
      <c r="J105" s="214"/>
      <c r="K105" s="214"/>
      <c r="L105" s="214"/>
      <c r="M105" s="215"/>
    </row>
    <row r="106" spans="2:13">
      <c r="B106" s="204" t="s">
        <v>106</v>
      </c>
      <c r="C106" s="205"/>
      <c r="D106" s="222"/>
      <c r="E106" s="210"/>
      <c r="F106" s="210"/>
      <c r="G106" s="210"/>
      <c r="H106" s="210"/>
      <c r="I106" s="210"/>
      <c r="J106" s="210"/>
      <c r="K106" s="210"/>
      <c r="L106" s="210"/>
      <c r="M106" s="211"/>
    </row>
    <row r="107" spans="2:13">
      <c r="B107" s="206"/>
      <c r="C107" s="207"/>
      <c r="D107" s="224"/>
      <c r="E107" s="214"/>
      <c r="F107" s="214"/>
      <c r="G107" s="214"/>
      <c r="H107" s="214"/>
      <c r="I107" s="214"/>
      <c r="J107" s="214"/>
      <c r="K107" s="214"/>
      <c r="L107" s="214"/>
      <c r="M107" s="215"/>
    </row>
    <row r="108" spans="2:13">
      <c r="B108" s="204" t="s">
        <v>104</v>
      </c>
      <c r="C108" s="205"/>
      <c r="D108" s="222"/>
      <c r="E108" s="210"/>
      <c r="F108" s="210"/>
      <c r="G108" s="210"/>
      <c r="H108" s="210"/>
      <c r="I108" s="210"/>
      <c r="J108" s="210"/>
      <c r="K108" s="210"/>
      <c r="L108" s="210"/>
      <c r="M108" s="211"/>
    </row>
    <row r="109" spans="2:13">
      <c r="B109" s="206"/>
      <c r="C109" s="207"/>
      <c r="D109" s="223"/>
      <c r="E109" s="212"/>
      <c r="F109" s="212"/>
      <c r="G109" s="212"/>
      <c r="H109" s="212"/>
      <c r="I109" s="212"/>
      <c r="J109" s="212"/>
      <c r="K109" s="212"/>
      <c r="L109" s="212"/>
      <c r="M109" s="213"/>
    </row>
    <row r="110" spans="2:13">
      <c r="B110" s="206"/>
      <c r="C110" s="207"/>
      <c r="D110" s="223"/>
      <c r="E110" s="212"/>
      <c r="F110" s="212"/>
      <c r="G110" s="212"/>
      <c r="H110" s="212"/>
      <c r="I110" s="212"/>
      <c r="J110" s="212"/>
      <c r="K110" s="212"/>
      <c r="L110" s="212"/>
      <c r="M110" s="213"/>
    </row>
    <row r="111" spans="2:13">
      <c r="B111" s="208"/>
      <c r="C111" s="209"/>
      <c r="D111" s="224"/>
      <c r="E111" s="214"/>
      <c r="F111" s="214"/>
      <c r="G111" s="214"/>
      <c r="H111" s="214"/>
      <c r="I111" s="214"/>
      <c r="J111" s="214"/>
      <c r="K111" s="214"/>
      <c r="L111" s="214"/>
      <c r="M111" s="215"/>
    </row>
    <row r="112" spans="2:13">
      <c r="B112" s="204" t="s">
        <v>185</v>
      </c>
      <c r="C112" s="205"/>
      <c r="D112" s="222"/>
      <c r="E112" s="210"/>
      <c r="F112" s="210"/>
      <c r="G112" s="210"/>
      <c r="H112" s="210"/>
      <c r="I112" s="210"/>
      <c r="J112" s="210"/>
      <c r="K112" s="210"/>
      <c r="L112" s="210"/>
      <c r="M112" s="211"/>
    </row>
    <row r="113" spans="2:13">
      <c r="B113" s="206"/>
      <c r="C113" s="207"/>
      <c r="D113" s="224"/>
      <c r="E113" s="214"/>
      <c r="F113" s="214"/>
      <c r="G113" s="214"/>
      <c r="H113" s="214"/>
      <c r="I113" s="214"/>
      <c r="J113" s="214"/>
      <c r="K113" s="214"/>
      <c r="L113" s="214"/>
      <c r="M113" s="215"/>
    </row>
    <row r="114" spans="2:13">
      <c r="B114" s="204" t="s">
        <v>186</v>
      </c>
      <c r="C114" s="205"/>
      <c r="D114" s="222"/>
      <c r="E114" s="210"/>
      <c r="F114" s="210"/>
      <c r="G114" s="210"/>
      <c r="H114" s="210"/>
      <c r="I114" s="210"/>
      <c r="J114" s="210"/>
      <c r="K114" s="210"/>
      <c r="L114" s="210"/>
      <c r="M114" s="211"/>
    </row>
    <row r="115" spans="2:13">
      <c r="B115" s="206"/>
      <c r="C115" s="207"/>
      <c r="D115" s="223"/>
      <c r="E115" s="212"/>
      <c r="F115" s="212"/>
      <c r="G115" s="212"/>
      <c r="H115" s="212"/>
      <c r="I115" s="212"/>
      <c r="J115" s="212"/>
      <c r="K115" s="212"/>
      <c r="L115" s="212"/>
      <c r="M115" s="213"/>
    </row>
    <row r="116" spans="2:13">
      <c r="B116" s="206"/>
      <c r="C116" s="207"/>
      <c r="D116" s="223"/>
      <c r="E116" s="212"/>
      <c r="F116" s="212"/>
      <c r="G116" s="212"/>
      <c r="H116" s="212"/>
      <c r="I116" s="212"/>
      <c r="J116" s="212"/>
      <c r="K116" s="212"/>
      <c r="L116" s="212"/>
      <c r="M116" s="213"/>
    </row>
    <row r="117" spans="2:13">
      <c r="B117" s="208"/>
      <c r="C117" s="209"/>
      <c r="D117" s="224"/>
      <c r="E117" s="214"/>
      <c r="F117" s="214"/>
      <c r="G117" s="214"/>
      <c r="H117" s="214"/>
      <c r="I117" s="214"/>
      <c r="J117" s="214"/>
      <c r="K117" s="214"/>
      <c r="L117" s="214"/>
      <c r="M117" s="215"/>
    </row>
    <row r="119" spans="2:13">
      <c r="B119" s="216" t="s">
        <v>98</v>
      </c>
      <c r="C119" s="217"/>
      <c r="D119" s="225"/>
      <c r="E119" s="218"/>
      <c r="F119" s="218"/>
      <c r="G119" s="218"/>
      <c r="H119" s="218"/>
      <c r="I119" s="218"/>
      <c r="J119" s="218"/>
      <c r="K119" s="218"/>
      <c r="L119" s="218"/>
      <c r="M119" s="219"/>
    </row>
    <row r="120" spans="2:13">
      <c r="B120" s="204" t="s">
        <v>105</v>
      </c>
      <c r="C120" s="205"/>
      <c r="D120" s="222"/>
      <c r="E120" s="210"/>
      <c r="F120" s="210"/>
      <c r="G120" s="210"/>
      <c r="H120" s="210"/>
      <c r="I120" s="210"/>
      <c r="J120" s="210"/>
      <c r="K120" s="210"/>
      <c r="L120" s="210"/>
      <c r="M120" s="211"/>
    </row>
    <row r="121" spans="2:13">
      <c r="B121" s="206"/>
      <c r="C121" s="207"/>
      <c r="D121" s="223"/>
      <c r="E121" s="212"/>
      <c r="F121" s="212"/>
      <c r="G121" s="212"/>
      <c r="H121" s="212"/>
      <c r="I121" s="212"/>
      <c r="J121" s="212"/>
      <c r="K121" s="212"/>
      <c r="L121" s="212"/>
      <c r="M121" s="213"/>
    </row>
    <row r="122" spans="2:13">
      <c r="B122" s="206"/>
      <c r="C122" s="207"/>
      <c r="D122" s="223"/>
      <c r="E122" s="212"/>
      <c r="F122" s="212"/>
      <c r="G122" s="212"/>
      <c r="H122" s="212"/>
      <c r="I122" s="212"/>
      <c r="J122" s="212"/>
      <c r="K122" s="212"/>
      <c r="L122" s="212"/>
      <c r="M122" s="213"/>
    </row>
    <row r="123" spans="2:13">
      <c r="B123" s="206"/>
      <c r="C123" s="207"/>
      <c r="D123" s="223"/>
      <c r="E123" s="212"/>
      <c r="F123" s="212"/>
      <c r="G123" s="212"/>
      <c r="H123" s="212"/>
      <c r="I123" s="212"/>
      <c r="J123" s="212"/>
      <c r="K123" s="212"/>
      <c r="L123" s="212"/>
      <c r="M123" s="213"/>
    </row>
    <row r="124" spans="2:13">
      <c r="B124" s="208"/>
      <c r="C124" s="209"/>
      <c r="D124" s="224"/>
      <c r="E124" s="214"/>
      <c r="F124" s="214"/>
      <c r="G124" s="214"/>
      <c r="H124" s="214"/>
      <c r="I124" s="214"/>
      <c r="J124" s="214"/>
      <c r="K124" s="214"/>
      <c r="L124" s="214"/>
      <c r="M124" s="215"/>
    </row>
    <row r="125" spans="2:13">
      <c r="B125" s="204" t="s">
        <v>184</v>
      </c>
      <c r="C125" s="205"/>
      <c r="D125" s="222"/>
      <c r="E125" s="210"/>
      <c r="F125" s="210"/>
      <c r="G125" s="210"/>
      <c r="H125" s="210"/>
      <c r="I125" s="210"/>
      <c r="J125" s="210"/>
      <c r="K125" s="210"/>
      <c r="L125" s="210"/>
      <c r="M125" s="211"/>
    </row>
    <row r="126" spans="2:13">
      <c r="B126" s="206"/>
      <c r="C126" s="207"/>
      <c r="D126" s="223"/>
      <c r="E126" s="212"/>
      <c r="F126" s="212"/>
      <c r="G126" s="212"/>
      <c r="H126" s="212"/>
      <c r="I126" s="212"/>
      <c r="J126" s="212"/>
      <c r="K126" s="212"/>
      <c r="L126" s="212"/>
      <c r="M126" s="213"/>
    </row>
    <row r="127" spans="2:13">
      <c r="B127" s="206"/>
      <c r="C127" s="207"/>
      <c r="D127" s="224"/>
      <c r="E127" s="214"/>
      <c r="F127" s="214"/>
      <c r="G127" s="214"/>
      <c r="H127" s="214"/>
      <c r="I127" s="214"/>
      <c r="J127" s="214"/>
      <c r="K127" s="214"/>
      <c r="L127" s="214"/>
      <c r="M127" s="215"/>
    </row>
    <row r="128" spans="2:13">
      <c r="B128" s="204" t="s">
        <v>106</v>
      </c>
      <c r="C128" s="205"/>
      <c r="D128" s="222"/>
      <c r="E128" s="210"/>
      <c r="F128" s="210"/>
      <c r="G128" s="210"/>
      <c r="H128" s="210"/>
      <c r="I128" s="210"/>
      <c r="J128" s="210"/>
      <c r="K128" s="210"/>
      <c r="L128" s="210"/>
      <c r="M128" s="211"/>
    </row>
    <row r="129" spans="2:13">
      <c r="B129" s="206"/>
      <c r="C129" s="207"/>
      <c r="D129" s="224"/>
      <c r="E129" s="214"/>
      <c r="F129" s="214"/>
      <c r="G129" s="214"/>
      <c r="H129" s="214"/>
      <c r="I129" s="214"/>
      <c r="J129" s="214"/>
      <c r="K129" s="214"/>
      <c r="L129" s="214"/>
      <c r="M129" s="215"/>
    </row>
    <row r="130" spans="2:13">
      <c r="B130" s="204" t="s">
        <v>104</v>
      </c>
      <c r="C130" s="205"/>
      <c r="D130" s="222"/>
      <c r="E130" s="210"/>
      <c r="F130" s="210"/>
      <c r="G130" s="210"/>
      <c r="H130" s="210"/>
      <c r="I130" s="210"/>
      <c r="J130" s="210"/>
      <c r="K130" s="210"/>
      <c r="L130" s="210"/>
      <c r="M130" s="211"/>
    </row>
    <row r="131" spans="2:13">
      <c r="B131" s="206"/>
      <c r="C131" s="207"/>
      <c r="D131" s="223"/>
      <c r="E131" s="212"/>
      <c r="F131" s="212"/>
      <c r="G131" s="212"/>
      <c r="H131" s="212"/>
      <c r="I131" s="212"/>
      <c r="J131" s="212"/>
      <c r="K131" s="212"/>
      <c r="L131" s="212"/>
      <c r="M131" s="213"/>
    </row>
    <row r="132" spans="2:13">
      <c r="B132" s="206"/>
      <c r="C132" s="207"/>
      <c r="D132" s="223"/>
      <c r="E132" s="212"/>
      <c r="F132" s="212"/>
      <c r="G132" s="212"/>
      <c r="H132" s="212"/>
      <c r="I132" s="212"/>
      <c r="J132" s="212"/>
      <c r="K132" s="212"/>
      <c r="L132" s="212"/>
      <c r="M132" s="213"/>
    </row>
    <row r="133" spans="2:13">
      <c r="B133" s="208"/>
      <c r="C133" s="209"/>
      <c r="D133" s="224"/>
      <c r="E133" s="214"/>
      <c r="F133" s="214"/>
      <c r="G133" s="214"/>
      <c r="H133" s="214"/>
      <c r="I133" s="214"/>
      <c r="J133" s="214"/>
      <c r="K133" s="214"/>
      <c r="L133" s="214"/>
      <c r="M133" s="215"/>
    </row>
    <row r="134" spans="2:13">
      <c r="B134" s="204" t="s">
        <v>185</v>
      </c>
      <c r="C134" s="205"/>
      <c r="D134" s="222"/>
      <c r="E134" s="210"/>
      <c r="F134" s="210"/>
      <c r="G134" s="210"/>
      <c r="H134" s="210"/>
      <c r="I134" s="210"/>
      <c r="J134" s="210"/>
      <c r="K134" s="210"/>
      <c r="L134" s="210"/>
      <c r="M134" s="211"/>
    </row>
    <row r="135" spans="2:13">
      <c r="B135" s="206"/>
      <c r="C135" s="207"/>
      <c r="D135" s="224"/>
      <c r="E135" s="214"/>
      <c r="F135" s="214"/>
      <c r="G135" s="214"/>
      <c r="H135" s="214"/>
      <c r="I135" s="214"/>
      <c r="J135" s="214"/>
      <c r="K135" s="214"/>
      <c r="L135" s="214"/>
      <c r="M135" s="215"/>
    </row>
    <row r="136" spans="2:13">
      <c r="B136" s="204" t="s">
        <v>186</v>
      </c>
      <c r="C136" s="205"/>
      <c r="D136" s="222"/>
      <c r="E136" s="210"/>
      <c r="F136" s="210"/>
      <c r="G136" s="210"/>
      <c r="H136" s="210"/>
      <c r="I136" s="210"/>
      <c r="J136" s="210"/>
      <c r="K136" s="210"/>
      <c r="L136" s="210"/>
      <c r="M136" s="211"/>
    </row>
    <row r="137" spans="2:13">
      <c r="B137" s="206"/>
      <c r="C137" s="207"/>
      <c r="D137" s="223"/>
      <c r="E137" s="212"/>
      <c r="F137" s="212"/>
      <c r="G137" s="212"/>
      <c r="H137" s="212"/>
      <c r="I137" s="212"/>
      <c r="J137" s="212"/>
      <c r="K137" s="212"/>
      <c r="L137" s="212"/>
      <c r="M137" s="213"/>
    </row>
    <row r="138" spans="2:13">
      <c r="B138" s="206"/>
      <c r="C138" s="207"/>
      <c r="D138" s="223"/>
      <c r="E138" s="212"/>
      <c r="F138" s="212"/>
      <c r="G138" s="212"/>
      <c r="H138" s="212"/>
      <c r="I138" s="212"/>
      <c r="J138" s="212"/>
      <c r="K138" s="212"/>
      <c r="L138" s="212"/>
      <c r="M138" s="213"/>
    </row>
    <row r="139" spans="2:13">
      <c r="B139" s="208"/>
      <c r="C139" s="209"/>
      <c r="D139" s="224"/>
      <c r="E139" s="214"/>
      <c r="F139" s="214"/>
      <c r="G139" s="214"/>
      <c r="H139" s="214"/>
      <c r="I139" s="214"/>
      <c r="J139" s="214"/>
      <c r="K139" s="214"/>
      <c r="L139" s="214"/>
      <c r="M139" s="215"/>
    </row>
    <row r="141" spans="2:13">
      <c r="B141" s="216" t="s">
        <v>99</v>
      </c>
      <c r="C141" s="217"/>
      <c r="D141" s="225"/>
      <c r="E141" s="218"/>
      <c r="F141" s="218"/>
      <c r="G141" s="218"/>
      <c r="H141" s="218"/>
      <c r="I141" s="218"/>
      <c r="J141" s="218"/>
      <c r="K141" s="218"/>
      <c r="L141" s="218"/>
      <c r="M141" s="219"/>
    </row>
    <row r="142" spans="2:13">
      <c r="B142" s="204" t="s">
        <v>105</v>
      </c>
      <c r="C142" s="205"/>
      <c r="D142" s="222"/>
      <c r="E142" s="210"/>
      <c r="F142" s="210"/>
      <c r="G142" s="210"/>
      <c r="H142" s="210"/>
      <c r="I142" s="210"/>
      <c r="J142" s="210"/>
      <c r="K142" s="210"/>
      <c r="L142" s="210"/>
      <c r="M142" s="211"/>
    </row>
    <row r="143" spans="2:13">
      <c r="B143" s="206"/>
      <c r="C143" s="207"/>
      <c r="D143" s="223"/>
      <c r="E143" s="212"/>
      <c r="F143" s="212"/>
      <c r="G143" s="212"/>
      <c r="H143" s="212"/>
      <c r="I143" s="212"/>
      <c r="J143" s="212"/>
      <c r="K143" s="212"/>
      <c r="L143" s="212"/>
      <c r="M143" s="213"/>
    </row>
    <row r="144" spans="2:13">
      <c r="B144" s="206"/>
      <c r="C144" s="207"/>
      <c r="D144" s="223"/>
      <c r="E144" s="212"/>
      <c r="F144" s="212"/>
      <c r="G144" s="212"/>
      <c r="H144" s="212"/>
      <c r="I144" s="212"/>
      <c r="J144" s="212"/>
      <c r="K144" s="212"/>
      <c r="L144" s="212"/>
      <c r="M144" s="213"/>
    </row>
    <row r="145" spans="2:13">
      <c r="B145" s="206"/>
      <c r="C145" s="207"/>
      <c r="D145" s="223"/>
      <c r="E145" s="212"/>
      <c r="F145" s="212"/>
      <c r="G145" s="212"/>
      <c r="H145" s="212"/>
      <c r="I145" s="212"/>
      <c r="J145" s="212"/>
      <c r="K145" s="212"/>
      <c r="L145" s="212"/>
      <c r="M145" s="213"/>
    </row>
    <row r="146" spans="2:13">
      <c r="B146" s="208"/>
      <c r="C146" s="209"/>
      <c r="D146" s="224"/>
      <c r="E146" s="214"/>
      <c r="F146" s="214"/>
      <c r="G146" s="214"/>
      <c r="H146" s="214"/>
      <c r="I146" s="214"/>
      <c r="J146" s="214"/>
      <c r="K146" s="214"/>
      <c r="L146" s="214"/>
      <c r="M146" s="215"/>
    </row>
    <row r="147" spans="2:13">
      <c r="B147" s="204" t="s">
        <v>184</v>
      </c>
      <c r="C147" s="205"/>
      <c r="D147" s="222"/>
      <c r="E147" s="210"/>
      <c r="F147" s="210"/>
      <c r="G147" s="210"/>
      <c r="H147" s="210"/>
      <c r="I147" s="210"/>
      <c r="J147" s="210"/>
      <c r="K147" s="210"/>
      <c r="L147" s="210"/>
      <c r="M147" s="211"/>
    </row>
    <row r="148" spans="2:13">
      <c r="B148" s="206"/>
      <c r="C148" s="207"/>
      <c r="D148" s="223"/>
      <c r="E148" s="212"/>
      <c r="F148" s="212"/>
      <c r="G148" s="212"/>
      <c r="H148" s="212"/>
      <c r="I148" s="212"/>
      <c r="J148" s="212"/>
      <c r="K148" s="212"/>
      <c r="L148" s="212"/>
      <c r="M148" s="213"/>
    </row>
    <row r="149" spans="2:13">
      <c r="B149" s="206"/>
      <c r="C149" s="207"/>
      <c r="D149" s="224"/>
      <c r="E149" s="214"/>
      <c r="F149" s="214"/>
      <c r="G149" s="214"/>
      <c r="H149" s="214"/>
      <c r="I149" s="214"/>
      <c r="J149" s="214"/>
      <c r="K149" s="214"/>
      <c r="L149" s="214"/>
      <c r="M149" s="215"/>
    </row>
    <row r="150" spans="2:13">
      <c r="B150" s="204" t="s">
        <v>106</v>
      </c>
      <c r="C150" s="205"/>
      <c r="D150" s="222"/>
      <c r="E150" s="210"/>
      <c r="F150" s="210"/>
      <c r="G150" s="210"/>
      <c r="H150" s="210"/>
      <c r="I150" s="210"/>
      <c r="J150" s="210"/>
      <c r="K150" s="210"/>
      <c r="L150" s="210"/>
      <c r="M150" s="211"/>
    </row>
    <row r="151" spans="2:13">
      <c r="B151" s="206"/>
      <c r="C151" s="207"/>
      <c r="D151" s="224"/>
      <c r="E151" s="214"/>
      <c r="F151" s="214"/>
      <c r="G151" s="214"/>
      <c r="H151" s="214"/>
      <c r="I151" s="214"/>
      <c r="J151" s="214"/>
      <c r="K151" s="214"/>
      <c r="L151" s="214"/>
      <c r="M151" s="215"/>
    </row>
    <row r="152" spans="2:13">
      <c r="B152" s="204" t="s">
        <v>104</v>
      </c>
      <c r="C152" s="205"/>
      <c r="D152" s="222"/>
      <c r="E152" s="210"/>
      <c r="F152" s="210"/>
      <c r="G152" s="210"/>
      <c r="H152" s="210"/>
      <c r="I152" s="210"/>
      <c r="J152" s="210"/>
      <c r="K152" s="210"/>
      <c r="L152" s="210"/>
      <c r="M152" s="211"/>
    </row>
    <row r="153" spans="2:13">
      <c r="B153" s="206"/>
      <c r="C153" s="207"/>
      <c r="D153" s="223"/>
      <c r="E153" s="212"/>
      <c r="F153" s="212"/>
      <c r="G153" s="212"/>
      <c r="H153" s="212"/>
      <c r="I153" s="212"/>
      <c r="J153" s="212"/>
      <c r="K153" s="212"/>
      <c r="L153" s="212"/>
      <c r="M153" s="213"/>
    </row>
    <row r="154" spans="2:13">
      <c r="B154" s="206"/>
      <c r="C154" s="207"/>
      <c r="D154" s="223"/>
      <c r="E154" s="212"/>
      <c r="F154" s="212"/>
      <c r="G154" s="212"/>
      <c r="H154" s="212"/>
      <c r="I154" s="212"/>
      <c r="J154" s="212"/>
      <c r="K154" s="212"/>
      <c r="L154" s="212"/>
      <c r="M154" s="213"/>
    </row>
    <row r="155" spans="2:13">
      <c r="B155" s="208"/>
      <c r="C155" s="209"/>
      <c r="D155" s="224"/>
      <c r="E155" s="214"/>
      <c r="F155" s="214"/>
      <c r="G155" s="214"/>
      <c r="H155" s="214"/>
      <c r="I155" s="214"/>
      <c r="J155" s="214"/>
      <c r="K155" s="214"/>
      <c r="L155" s="214"/>
      <c r="M155" s="215"/>
    </row>
    <row r="156" spans="2:13">
      <c r="B156" s="204" t="s">
        <v>185</v>
      </c>
      <c r="C156" s="205"/>
      <c r="D156" s="222"/>
      <c r="E156" s="210"/>
      <c r="F156" s="210"/>
      <c r="G156" s="210"/>
      <c r="H156" s="210"/>
      <c r="I156" s="210"/>
      <c r="J156" s="210"/>
      <c r="K156" s="210"/>
      <c r="L156" s="210"/>
      <c r="M156" s="211"/>
    </row>
    <row r="157" spans="2:13">
      <c r="B157" s="206"/>
      <c r="C157" s="207"/>
      <c r="D157" s="224"/>
      <c r="E157" s="214"/>
      <c r="F157" s="214"/>
      <c r="G157" s="214"/>
      <c r="H157" s="214"/>
      <c r="I157" s="214"/>
      <c r="J157" s="214"/>
      <c r="K157" s="214"/>
      <c r="L157" s="214"/>
      <c r="M157" s="215"/>
    </row>
    <row r="158" spans="2:13">
      <c r="B158" s="204" t="s">
        <v>186</v>
      </c>
      <c r="C158" s="205"/>
      <c r="D158" s="222"/>
      <c r="E158" s="210"/>
      <c r="F158" s="210"/>
      <c r="G158" s="210"/>
      <c r="H158" s="210"/>
      <c r="I158" s="210"/>
      <c r="J158" s="210"/>
      <c r="K158" s="210"/>
      <c r="L158" s="210"/>
      <c r="M158" s="211"/>
    </row>
    <row r="159" spans="2:13">
      <c r="B159" s="206"/>
      <c r="C159" s="207"/>
      <c r="D159" s="223"/>
      <c r="E159" s="212"/>
      <c r="F159" s="212"/>
      <c r="G159" s="212"/>
      <c r="H159" s="212"/>
      <c r="I159" s="212"/>
      <c r="J159" s="212"/>
      <c r="K159" s="212"/>
      <c r="L159" s="212"/>
      <c r="M159" s="213"/>
    </row>
    <row r="160" spans="2:13">
      <c r="B160" s="206"/>
      <c r="C160" s="207"/>
      <c r="D160" s="223"/>
      <c r="E160" s="212"/>
      <c r="F160" s="212"/>
      <c r="G160" s="212"/>
      <c r="H160" s="212"/>
      <c r="I160" s="212"/>
      <c r="J160" s="212"/>
      <c r="K160" s="212"/>
      <c r="L160" s="212"/>
      <c r="M160" s="213"/>
    </row>
    <row r="161" spans="2:13">
      <c r="B161" s="208"/>
      <c r="C161" s="209"/>
      <c r="D161" s="224"/>
      <c r="E161" s="214"/>
      <c r="F161" s="214"/>
      <c r="G161" s="214"/>
      <c r="H161" s="214"/>
      <c r="I161" s="214"/>
      <c r="J161" s="214"/>
      <c r="K161" s="214"/>
      <c r="L161" s="214"/>
      <c r="M161" s="215"/>
    </row>
    <row r="163" spans="2:13">
      <c r="B163" s="216" t="s">
        <v>100</v>
      </c>
      <c r="C163" s="217"/>
      <c r="D163" s="225"/>
      <c r="E163" s="218"/>
      <c r="F163" s="218"/>
      <c r="G163" s="218"/>
      <c r="H163" s="218"/>
      <c r="I163" s="218"/>
      <c r="J163" s="218"/>
      <c r="K163" s="218"/>
      <c r="L163" s="218"/>
      <c r="M163" s="219"/>
    </row>
    <row r="164" spans="2:13">
      <c r="B164" s="204" t="s">
        <v>105</v>
      </c>
      <c r="C164" s="205"/>
      <c r="D164" s="222"/>
      <c r="E164" s="210"/>
      <c r="F164" s="210"/>
      <c r="G164" s="210"/>
      <c r="H164" s="210"/>
      <c r="I164" s="210"/>
      <c r="J164" s="210"/>
      <c r="K164" s="210"/>
      <c r="L164" s="210"/>
      <c r="M164" s="211"/>
    </row>
    <row r="165" spans="2:13">
      <c r="B165" s="206"/>
      <c r="C165" s="207"/>
      <c r="D165" s="223"/>
      <c r="E165" s="212"/>
      <c r="F165" s="212"/>
      <c r="G165" s="212"/>
      <c r="H165" s="212"/>
      <c r="I165" s="212"/>
      <c r="J165" s="212"/>
      <c r="K165" s="212"/>
      <c r="L165" s="212"/>
      <c r="M165" s="213"/>
    </row>
    <row r="166" spans="2:13">
      <c r="B166" s="206"/>
      <c r="C166" s="207"/>
      <c r="D166" s="223"/>
      <c r="E166" s="212"/>
      <c r="F166" s="212"/>
      <c r="G166" s="212"/>
      <c r="H166" s="212"/>
      <c r="I166" s="212"/>
      <c r="J166" s="212"/>
      <c r="K166" s="212"/>
      <c r="L166" s="212"/>
      <c r="M166" s="213"/>
    </row>
    <row r="167" spans="2:13">
      <c r="B167" s="206"/>
      <c r="C167" s="207"/>
      <c r="D167" s="223"/>
      <c r="E167" s="212"/>
      <c r="F167" s="212"/>
      <c r="G167" s="212"/>
      <c r="H167" s="212"/>
      <c r="I167" s="212"/>
      <c r="J167" s="212"/>
      <c r="K167" s="212"/>
      <c r="L167" s="212"/>
      <c r="M167" s="213"/>
    </row>
    <row r="168" spans="2:13">
      <c r="B168" s="208"/>
      <c r="C168" s="209"/>
      <c r="D168" s="224"/>
      <c r="E168" s="214"/>
      <c r="F168" s="214"/>
      <c r="G168" s="214"/>
      <c r="H168" s="214"/>
      <c r="I168" s="214"/>
      <c r="J168" s="214"/>
      <c r="K168" s="214"/>
      <c r="L168" s="214"/>
      <c r="M168" s="215"/>
    </row>
    <row r="169" spans="2:13">
      <c r="B169" s="204" t="s">
        <v>184</v>
      </c>
      <c r="C169" s="205"/>
      <c r="D169" s="222"/>
      <c r="E169" s="210"/>
      <c r="F169" s="210"/>
      <c r="G169" s="210"/>
      <c r="H169" s="210"/>
      <c r="I169" s="210"/>
      <c r="J169" s="210"/>
      <c r="K169" s="210"/>
      <c r="L169" s="210"/>
      <c r="M169" s="211"/>
    </row>
    <row r="170" spans="2:13">
      <c r="B170" s="206"/>
      <c r="C170" s="207"/>
      <c r="D170" s="223"/>
      <c r="E170" s="212"/>
      <c r="F170" s="212"/>
      <c r="G170" s="212"/>
      <c r="H170" s="212"/>
      <c r="I170" s="212"/>
      <c r="J170" s="212"/>
      <c r="K170" s="212"/>
      <c r="L170" s="212"/>
      <c r="M170" s="213"/>
    </row>
    <row r="171" spans="2:13">
      <c r="B171" s="206"/>
      <c r="C171" s="207"/>
      <c r="D171" s="224"/>
      <c r="E171" s="214"/>
      <c r="F171" s="214"/>
      <c r="G171" s="214"/>
      <c r="H171" s="214"/>
      <c r="I171" s="214"/>
      <c r="J171" s="214"/>
      <c r="K171" s="214"/>
      <c r="L171" s="214"/>
      <c r="M171" s="215"/>
    </row>
    <row r="172" spans="2:13">
      <c r="B172" s="204" t="s">
        <v>106</v>
      </c>
      <c r="C172" s="205"/>
      <c r="D172" s="222"/>
      <c r="E172" s="210"/>
      <c r="F172" s="210"/>
      <c r="G172" s="210"/>
      <c r="H172" s="210"/>
      <c r="I172" s="210"/>
      <c r="J172" s="210"/>
      <c r="K172" s="210"/>
      <c r="L172" s="210"/>
      <c r="M172" s="211"/>
    </row>
    <row r="173" spans="2:13">
      <c r="B173" s="206"/>
      <c r="C173" s="207"/>
      <c r="D173" s="224"/>
      <c r="E173" s="214"/>
      <c r="F173" s="214"/>
      <c r="G173" s="214"/>
      <c r="H173" s="214"/>
      <c r="I173" s="214"/>
      <c r="J173" s="214"/>
      <c r="K173" s="214"/>
      <c r="L173" s="214"/>
      <c r="M173" s="215"/>
    </row>
    <row r="174" spans="2:13">
      <c r="B174" s="204" t="s">
        <v>104</v>
      </c>
      <c r="C174" s="205"/>
      <c r="D174" s="222"/>
      <c r="E174" s="210"/>
      <c r="F174" s="210"/>
      <c r="G174" s="210"/>
      <c r="H174" s="210"/>
      <c r="I174" s="210"/>
      <c r="J174" s="210"/>
      <c r="K174" s="210"/>
      <c r="L174" s="210"/>
      <c r="M174" s="211"/>
    </row>
    <row r="175" spans="2:13">
      <c r="B175" s="206"/>
      <c r="C175" s="207"/>
      <c r="D175" s="223"/>
      <c r="E175" s="212"/>
      <c r="F175" s="212"/>
      <c r="G175" s="212"/>
      <c r="H175" s="212"/>
      <c r="I175" s="212"/>
      <c r="J175" s="212"/>
      <c r="K175" s="212"/>
      <c r="L175" s="212"/>
      <c r="M175" s="213"/>
    </row>
    <row r="176" spans="2:13">
      <c r="B176" s="206"/>
      <c r="C176" s="207"/>
      <c r="D176" s="223"/>
      <c r="E176" s="212"/>
      <c r="F176" s="212"/>
      <c r="G176" s="212"/>
      <c r="H176" s="212"/>
      <c r="I176" s="212"/>
      <c r="J176" s="212"/>
      <c r="K176" s="212"/>
      <c r="L176" s="212"/>
      <c r="M176" s="213"/>
    </row>
    <row r="177" spans="2:13">
      <c r="B177" s="208"/>
      <c r="C177" s="209"/>
      <c r="D177" s="224"/>
      <c r="E177" s="214"/>
      <c r="F177" s="214"/>
      <c r="G177" s="214"/>
      <c r="H177" s="214"/>
      <c r="I177" s="214"/>
      <c r="J177" s="214"/>
      <c r="K177" s="214"/>
      <c r="L177" s="214"/>
      <c r="M177" s="215"/>
    </row>
    <row r="178" spans="2:13">
      <c r="B178" s="204" t="s">
        <v>185</v>
      </c>
      <c r="C178" s="205"/>
      <c r="D178" s="222"/>
      <c r="E178" s="210"/>
      <c r="F178" s="210"/>
      <c r="G178" s="210"/>
      <c r="H178" s="210"/>
      <c r="I178" s="210"/>
      <c r="J178" s="210"/>
      <c r="K178" s="210"/>
      <c r="L178" s="210"/>
      <c r="M178" s="211"/>
    </row>
    <row r="179" spans="2:13">
      <c r="B179" s="206"/>
      <c r="C179" s="207"/>
      <c r="D179" s="224"/>
      <c r="E179" s="214"/>
      <c r="F179" s="214"/>
      <c r="G179" s="214"/>
      <c r="H179" s="214"/>
      <c r="I179" s="214"/>
      <c r="J179" s="214"/>
      <c r="K179" s="214"/>
      <c r="L179" s="214"/>
      <c r="M179" s="215"/>
    </row>
    <row r="180" spans="2:13">
      <c r="B180" s="204" t="s">
        <v>186</v>
      </c>
      <c r="C180" s="205"/>
      <c r="D180" s="222"/>
      <c r="E180" s="210"/>
      <c r="F180" s="210"/>
      <c r="G180" s="210"/>
      <c r="H180" s="210"/>
      <c r="I180" s="210"/>
      <c r="J180" s="210"/>
      <c r="K180" s="210"/>
      <c r="L180" s="210"/>
      <c r="M180" s="211"/>
    </row>
    <row r="181" spans="2:13">
      <c r="B181" s="206"/>
      <c r="C181" s="207"/>
      <c r="D181" s="223"/>
      <c r="E181" s="212"/>
      <c r="F181" s="212"/>
      <c r="G181" s="212"/>
      <c r="H181" s="212"/>
      <c r="I181" s="212"/>
      <c r="J181" s="212"/>
      <c r="K181" s="212"/>
      <c r="L181" s="212"/>
      <c r="M181" s="213"/>
    </row>
    <row r="182" spans="2:13">
      <c r="B182" s="206"/>
      <c r="C182" s="207"/>
      <c r="D182" s="223"/>
      <c r="E182" s="212"/>
      <c r="F182" s="212"/>
      <c r="G182" s="212"/>
      <c r="H182" s="212"/>
      <c r="I182" s="212"/>
      <c r="J182" s="212"/>
      <c r="K182" s="212"/>
      <c r="L182" s="212"/>
      <c r="M182" s="213"/>
    </row>
    <row r="183" spans="2:13">
      <c r="B183" s="208"/>
      <c r="C183" s="209"/>
      <c r="D183" s="224"/>
      <c r="E183" s="214"/>
      <c r="F183" s="214"/>
      <c r="G183" s="214"/>
      <c r="H183" s="214"/>
      <c r="I183" s="214"/>
      <c r="J183" s="214"/>
      <c r="K183" s="214"/>
      <c r="L183" s="214"/>
      <c r="M183" s="215"/>
    </row>
    <row r="185" spans="2:13">
      <c r="B185" s="216" t="s">
        <v>101</v>
      </c>
      <c r="C185" s="217"/>
      <c r="D185" s="225"/>
      <c r="E185" s="218"/>
      <c r="F185" s="218"/>
      <c r="G185" s="218"/>
      <c r="H185" s="218"/>
      <c r="I185" s="218"/>
      <c r="J185" s="218"/>
      <c r="K185" s="218"/>
      <c r="L185" s="218"/>
      <c r="M185" s="219"/>
    </row>
    <row r="186" spans="2:13">
      <c r="B186" s="204" t="s">
        <v>105</v>
      </c>
      <c r="C186" s="205"/>
      <c r="D186" s="222"/>
      <c r="E186" s="210"/>
      <c r="F186" s="210"/>
      <c r="G186" s="210"/>
      <c r="H186" s="210"/>
      <c r="I186" s="210"/>
      <c r="J186" s="210"/>
      <c r="K186" s="210"/>
      <c r="L186" s="210"/>
      <c r="M186" s="211"/>
    </row>
    <row r="187" spans="2:13">
      <c r="B187" s="206"/>
      <c r="C187" s="207"/>
      <c r="D187" s="223"/>
      <c r="E187" s="212"/>
      <c r="F187" s="212"/>
      <c r="G187" s="212"/>
      <c r="H187" s="212"/>
      <c r="I187" s="212"/>
      <c r="J187" s="212"/>
      <c r="K187" s="212"/>
      <c r="L187" s="212"/>
      <c r="M187" s="213"/>
    </row>
    <row r="188" spans="2:13">
      <c r="B188" s="206"/>
      <c r="C188" s="207"/>
      <c r="D188" s="223"/>
      <c r="E188" s="212"/>
      <c r="F188" s="212"/>
      <c r="G188" s="212"/>
      <c r="H188" s="212"/>
      <c r="I188" s="212"/>
      <c r="J188" s="212"/>
      <c r="K188" s="212"/>
      <c r="L188" s="212"/>
      <c r="M188" s="213"/>
    </row>
    <row r="189" spans="2:13">
      <c r="B189" s="206"/>
      <c r="C189" s="207"/>
      <c r="D189" s="223"/>
      <c r="E189" s="212"/>
      <c r="F189" s="212"/>
      <c r="G189" s="212"/>
      <c r="H189" s="212"/>
      <c r="I189" s="212"/>
      <c r="J189" s="212"/>
      <c r="K189" s="212"/>
      <c r="L189" s="212"/>
      <c r="M189" s="213"/>
    </row>
    <row r="190" spans="2:13">
      <c r="B190" s="208"/>
      <c r="C190" s="209"/>
      <c r="D190" s="224"/>
      <c r="E190" s="214"/>
      <c r="F190" s="214"/>
      <c r="G190" s="214"/>
      <c r="H190" s="214"/>
      <c r="I190" s="214"/>
      <c r="J190" s="214"/>
      <c r="K190" s="214"/>
      <c r="L190" s="214"/>
      <c r="M190" s="215"/>
    </row>
    <row r="191" spans="2:13">
      <c r="B191" s="204" t="s">
        <v>184</v>
      </c>
      <c r="C191" s="205"/>
      <c r="D191" s="222"/>
      <c r="E191" s="210"/>
      <c r="F191" s="210"/>
      <c r="G191" s="210"/>
      <c r="H191" s="210"/>
      <c r="I191" s="210"/>
      <c r="J191" s="210"/>
      <c r="K191" s="210"/>
      <c r="L191" s="210"/>
      <c r="M191" s="211"/>
    </row>
    <row r="192" spans="2:13">
      <c r="B192" s="206"/>
      <c r="C192" s="207"/>
      <c r="D192" s="223"/>
      <c r="E192" s="212"/>
      <c r="F192" s="212"/>
      <c r="G192" s="212"/>
      <c r="H192" s="212"/>
      <c r="I192" s="212"/>
      <c r="J192" s="212"/>
      <c r="K192" s="212"/>
      <c r="L192" s="212"/>
      <c r="M192" s="213"/>
    </row>
    <row r="193" spans="2:13">
      <c r="B193" s="206"/>
      <c r="C193" s="207"/>
      <c r="D193" s="224"/>
      <c r="E193" s="214"/>
      <c r="F193" s="214"/>
      <c r="G193" s="214"/>
      <c r="H193" s="214"/>
      <c r="I193" s="214"/>
      <c r="J193" s="214"/>
      <c r="K193" s="214"/>
      <c r="L193" s="214"/>
      <c r="M193" s="215"/>
    </row>
    <row r="194" spans="2:13">
      <c r="B194" s="204" t="s">
        <v>106</v>
      </c>
      <c r="C194" s="205"/>
      <c r="D194" s="222"/>
      <c r="E194" s="210"/>
      <c r="F194" s="210"/>
      <c r="G194" s="210"/>
      <c r="H194" s="210"/>
      <c r="I194" s="210"/>
      <c r="J194" s="210"/>
      <c r="K194" s="210"/>
      <c r="L194" s="210"/>
      <c r="M194" s="211"/>
    </row>
    <row r="195" spans="2:13">
      <c r="B195" s="206"/>
      <c r="C195" s="207"/>
      <c r="D195" s="224"/>
      <c r="E195" s="214"/>
      <c r="F195" s="214"/>
      <c r="G195" s="214"/>
      <c r="H195" s="214"/>
      <c r="I195" s="214"/>
      <c r="J195" s="214"/>
      <c r="K195" s="214"/>
      <c r="L195" s="214"/>
      <c r="M195" s="215"/>
    </row>
    <row r="196" spans="2:13">
      <c r="B196" s="204" t="s">
        <v>104</v>
      </c>
      <c r="C196" s="205"/>
      <c r="D196" s="222"/>
      <c r="E196" s="210"/>
      <c r="F196" s="210"/>
      <c r="G196" s="210"/>
      <c r="H196" s="210"/>
      <c r="I196" s="210"/>
      <c r="J196" s="210"/>
      <c r="K196" s="210"/>
      <c r="L196" s="210"/>
      <c r="M196" s="211"/>
    </row>
    <row r="197" spans="2:13">
      <c r="B197" s="206"/>
      <c r="C197" s="207"/>
      <c r="D197" s="223"/>
      <c r="E197" s="212"/>
      <c r="F197" s="212"/>
      <c r="G197" s="212"/>
      <c r="H197" s="212"/>
      <c r="I197" s="212"/>
      <c r="J197" s="212"/>
      <c r="K197" s="212"/>
      <c r="L197" s="212"/>
      <c r="M197" s="213"/>
    </row>
    <row r="198" spans="2:13">
      <c r="B198" s="206"/>
      <c r="C198" s="207"/>
      <c r="D198" s="223"/>
      <c r="E198" s="212"/>
      <c r="F198" s="212"/>
      <c r="G198" s="212"/>
      <c r="H198" s="212"/>
      <c r="I198" s="212"/>
      <c r="J198" s="212"/>
      <c r="K198" s="212"/>
      <c r="L198" s="212"/>
      <c r="M198" s="213"/>
    </row>
    <row r="199" spans="2:13">
      <c r="B199" s="208"/>
      <c r="C199" s="209"/>
      <c r="D199" s="224"/>
      <c r="E199" s="214"/>
      <c r="F199" s="214"/>
      <c r="G199" s="214"/>
      <c r="H199" s="214"/>
      <c r="I199" s="214"/>
      <c r="J199" s="214"/>
      <c r="K199" s="214"/>
      <c r="L199" s="214"/>
      <c r="M199" s="215"/>
    </row>
    <row r="200" spans="2:13">
      <c r="B200" s="204" t="s">
        <v>185</v>
      </c>
      <c r="C200" s="205"/>
      <c r="D200" s="222"/>
      <c r="E200" s="210"/>
      <c r="F200" s="210"/>
      <c r="G200" s="210"/>
      <c r="H200" s="210"/>
      <c r="I200" s="210"/>
      <c r="J200" s="210"/>
      <c r="K200" s="210"/>
      <c r="L200" s="210"/>
      <c r="M200" s="211"/>
    </row>
    <row r="201" spans="2:13">
      <c r="B201" s="206"/>
      <c r="C201" s="207"/>
      <c r="D201" s="224"/>
      <c r="E201" s="214"/>
      <c r="F201" s="214"/>
      <c r="G201" s="214"/>
      <c r="H201" s="214"/>
      <c r="I201" s="214"/>
      <c r="J201" s="214"/>
      <c r="K201" s="214"/>
      <c r="L201" s="214"/>
      <c r="M201" s="215"/>
    </row>
    <row r="202" spans="2:13">
      <c r="B202" s="204" t="s">
        <v>186</v>
      </c>
      <c r="C202" s="205"/>
      <c r="D202" s="222"/>
      <c r="E202" s="210"/>
      <c r="F202" s="210"/>
      <c r="G202" s="210"/>
      <c r="H202" s="210"/>
      <c r="I202" s="210"/>
      <c r="J202" s="210"/>
      <c r="K202" s="210"/>
      <c r="L202" s="210"/>
      <c r="M202" s="211"/>
    </row>
    <row r="203" spans="2:13">
      <c r="B203" s="206"/>
      <c r="C203" s="207"/>
      <c r="D203" s="223"/>
      <c r="E203" s="212"/>
      <c r="F203" s="212"/>
      <c r="G203" s="212"/>
      <c r="H203" s="212"/>
      <c r="I203" s="212"/>
      <c r="J203" s="212"/>
      <c r="K203" s="212"/>
      <c r="L203" s="212"/>
      <c r="M203" s="213"/>
    </row>
    <row r="204" spans="2:13">
      <c r="B204" s="206"/>
      <c r="C204" s="207"/>
      <c r="D204" s="223"/>
      <c r="E204" s="212"/>
      <c r="F204" s="212"/>
      <c r="G204" s="212"/>
      <c r="H204" s="212"/>
      <c r="I204" s="212"/>
      <c r="J204" s="212"/>
      <c r="K204" s="212"/>
      <c r="L204" s="212"/>
      <c r="M204" s="213"/>
    </row>
    <row r="205" spans="2:13">
      <c r="B205" s="208"/>
      <c r="C205" s="209"/>
      <c r="D205" s="224"/>
      <c r="E205" s="214"/>
      <c r="F205" s="214"/>
      <c r="G205" s="214"/>
      <c r="H205" s="214"/>
      <c r="I205" s="214"/>
      <c r="J205" s="214"/>
      <c r="K205" s="214"/>
      <c r="L205" s="214"/>
      <c r="M205" s="215"/>
    </row>
    <row r="207" spans="2:13">
      <c r="B207" s="216" t="s">
        <v>102</v>
      </c>
      <c r="C207" s="217"/>
      <c r="D207" s="225"/>
      <c r="E207" s="218"/>
      <c r="F207" s="218"/>
      <c r="G207" s="218"/>
      <c r="H207" s="218"/>
      <c r="I207" s="218"/>
      <c r="J207" s="218"/>
      <c r="K207" s="218"/>
      <c r="L207" s="218"/>
      <c r="M207" s="219"/>
    </row>
    <row r="208" spans="2:13">
      <c r="B208" s="204" t="s">
        <v>105</v>
      </c>
      <c r="C208" s="205"/>
      <c r="D208" s="222"/>
      <c r="E208" s="210"/>
      <c r="F208" s="210"/>
      <c r="G208" s="210"/>
      <c r="H208" s="210"/>
      <c r="I208" s="210"/>
      <c r="J208" s="210"/>
      <c r="K208" s="210"/>
      <c r="L208" s="210"/>
      <c r="M208" s="211"/>
    </row>
    <row r="209" spans="2:13">
      <c r="B209" s="206"/>
      <c r="C209" s="207"/>
      <c r="D209" s="223"/>
      <c r="E209" s="212"/>
      <c r="F209" s="212"/>
      <c r="G209" s="212"/>
      <c r="H209" s="212"/>
      <c r="I209" s="212"/>
      <c r="J209" s="212"/>
      <c r="K209" s="212"/>
      <c r="L209" s="212"/>
      <c r="M209" s="213"/>
    </row>
    <row r="210" spans="2:13">
      <c r="B210" s="206"/>
      <c r="C210" s="207"/>
      <c r="D210" s="223"/>
      <c r="E210" s="212"/>
      <c r="F210" s="212"/>
      <c r="G210" s="212"/>
      <c r="H210" s="212"/>
      <c r="I210" s="212"/>
      <c r="J210" s="212"/>
      <c r="K210" s="212"/>
      <c r="L210" s="212"/>
      <c r="M210" s="213"/>
    </row>
    <row r="211" spans="2:13">
      <c r="B211" s="206"/>
      <c r="C211" s="207"/>
      <c r="D211" s="223"/>
      <c r="E211" s="212"/>
      <c r="F211" s="212"/>
      <c r="G211" s="212"/>
      <c r="H211" s="212"/>
      <c r="I211" s="212"/>
      <c r="J211" s="212"/>
      <c r="K211" s="212"/>
      <c r="L211" s="212"/>
      <c r="M211" s="213"/>
    </row>
    <row r="212" spans="2:13">
      <c r="B212" s="208"/>
      <c r="C212" s="209"/>
      <c r="D212" s="224"/>
      <c r="E212" s="214"/>
      <c r="F212" s="214"/>
      <c r="G212" s="214"/>
      <c r="H212" s="214"/>
      <c r="I212" s="214"/>
      <c r="J212" s="214"/>
      <c r="K212" s="214"/>
      <c r="L212" s="214"/>
      <c r="M212" s="215"/>
    </row>
    <row r="213" spans="2:13">
      <c r="B213" s="204" t="s">
        <v>184</v>
      </c>
      <c r="C213" s="205"/>
      <c r="D213" s="222"/>
      <c r="E213" s="210"/>
      <c r="F213" s="210"/>
      <c r="G213" s="210"/>
      <c r="H213" s="210"/>
      <c r="I213" s="210"/>
      <c r="J213" s="210"/>
      <c r="K213" s="210"/>
      <c r="L213" s="210"/>
      <c r="M213" s="211"/>
    </row>
    <row r="214" spans="2:13">
      <c r="B214" s="206"/>
      <c r="C214" s="207"/>
      <c r="D214" s="223"/>
      <c r="E214" s="212"/>
      <c r="F214" s="212"/>
      <c r="G214" s="212"/>
      <c r="H214" s="212"/>
      <c r="I214" s="212"/>
      <c r="J214" s="212"/>
      <c r="K214" s="212"/>
      <c r="L214" s="212"/>
      <c r="M214" s="213"/>
    </row>
    <row r="215" spans="2:13">
      <c r="B215" s="206"/>
      <c r="C215" s="207"/>
      <c r="D215" s="224"/>
      <c r="E215" s="214"/>
      <c r="F215" s="214"/>
      <c r="G215" s="214"/>
      <c r="H215" s="214"/>
      <c r="I215" s="214"/>
      <c r="J215" s="214"/>
      <c r="K215" s="214"/>
      <c r="L215" s="214"/>
      <c r="M215" s="215"/>
    </row>
    <row r="216" spans="2:13">
      <c r="B216" s="204" t="s">
        <v>106</v>
      </c>
      <c r="C216" s="205"/>
      <c r="D216" s="222"/>
      <c r="E216" s="210"/>
      <c r="F216" s="210"/>
      <c r="G216" s="210"/>
      <c r="H216" s="210"/>
      <c r="I216" s="210"/>
      <c r="J216" s="210"/>
      <c r="K216" s="210"/>
      <c r="L216" s="210"/>
      <c r="M216" s="211"/>
    </row>
    <row r="217" spans="2:13">
      <c r="B217" s="206"/>
      <c r="C217" s="207"/>
      <c r="D217" s="224"/>
      <c r="E217" s="214"/>
      <c r="F217" s="214"/>
      <c r="G217" s="214"/>
      <c r="H217" s="214"/>
      <c r="I217" s="214"/>
      <c r="J217" s="214"/>
      <c r="K217" s="214"/>
      <c r="L217" s="214"/>
      <c r="M217" s="215"/>
    </row>
    <row r="218" spans="2:13">
      <c r="B218" s="204" t="s">
        <v>104</v>
      </c>
      <c r="C218" s="205"/>
      <c r="D218" s="222"/>
      <c r="E218" s="210"/>
      <c r="F218" s="210"/>
      <c r="G218" s="210"/>
      <c r="H218" s="210"/>
      <c r="I218" s="210"/>
      <c r="J218" s="210"/>
      <c r="K218" s="210"/>
      <c r="L218" s="210"/>
      <c r="M218" s="211"/>
    </row>
    <row r="219" spans="2:13">
      <c r="B219" s="206"/>
      <c r="C219" s="207"/>
      <c r="D219" s="223"/>
      <c r="E219" s="212"/>
      <c r="F219" s="212"/>
      <c r="G219" s="212"/>
      <c r="H219" s="212"/>
      <c r="I219" s="212"/>
      <c r="J219" s="212"/>
      <c r="K219" s="212"/>
      <c r="L219" s="212"/>
      <c r="M219" s="213"/>
    </row>
    <row r="220" spans="2:13">
      <c r="B220" s="206"/>
      <c r="C220" s="207"/>
      <c r="D220" s="223"/>
      <c r="E220" s="212"/>
      <c r="F220" s="212"/>
      <c r="G220" s="212"/>
      <c r="H220" s="212"/>
      <c r="I220" s="212"/>
      <c r="J220" s="212"/>
      <c r="K220" s="212"/>
      <c r="L220" s="212"/>
      <c r="M220" s="213"/>
    </row>
    <row r="221" spans="2:13">
      <c r="B221" s="208"/>
      <c r="C221" s="209"/>
      <c r="D221" s="224"/>
      <c r="E221" s="214"/>
      <c r="F221" s="214"/>
      <c r="G221" s="214"/>
      <c r="H221" s="214"/>
      <c r="I221" s="214"/>
      <c r="J221" s="214"/>
      <c r="K221" s="214"/>
      <c r="L221" s="214"/>
      <c r="M221" s="215"/>
    </row>
    <row r="222" spans="2:13">
      <c r="B222" s="204" t="s">
        <v>185</v>
      </c>
      <c r="C222" s="205"/>
      <c r="D222" s="222"/>
      <c r="E222" s="210"/>
      <c r="F222" s="210"/>
      <c r="G222" s="210"/>
      <c r="H222" s="210"/>
      <c r="I222" s="210"/>
      <c r="J222" s="210"/>
      <c r="K222" s="210"/>
      <c r="L222" s="210"/>
      <c r="M222" s="211"/>
    </row>
    <row r="223" spans="2:13">
      <c r="B223" s="206"/>
      <c r="C223" s="207"/>
      <c r="D223" s="224"/>
      <c r="E223" s="214"/>
      <c r="F223" s="214"/>
      <c r="G223" s="214"/>
      <c r="H223" s="214"/>
      <c r="I223" s="214"/>
      <c r="J223" s="214"/>
      <c r="K223" s="214"/>
      <c r="L223" s="214"/>
      <c r="M223" s="215"/>
    </row>
    <row r="224" spans="2:13">
      <c r="B224" s="204" t="s">
        <v>186</v>
      </c>
      <c r="C224" s="205"/>
      <c r="D224" s="222"/>
      <c r="E224" s="210"/>
      <c r="F224" s="210"/>
      <c r="G224" s="210"/>
      <c r="H224" s="210"/>
      <c r="I224" s="210"/>
      <c r="J224" s="210"/>
      <c r="K224" s="210"/>
      <c r="L224" s="210"/>
      <c r="M224" s="211"/>
    </row>
    <row r="225" spans="2:13">
      <c r="B225" s="206"/>
      <c r="C225" s="207"/>
      <c r="D225" s="223"/>
      <c r="E225" s="212"/>
      <c r="F225" s="212"/>
      <c r="G225" s="212"/>
      <c r="H225" s="212"/>
      <c r="I225" s="212"/>
      <c r="J225" s="212"/>
      <c r="K225" s="212"/>
      <c r="L225" s="212"/>
      <c r="M225" s="213"/>
    </row>
    <row r="226" spans="2:13">
      <c r="B226" s="206"/>
      <c r="C226" s="207"/>
      <c r="D226" s="223"/>
      <c r="E226" s="212"/>
      <c r="F226" s="212"/>
      <c r="G226" s="212"/>
      <c r="H226" s="212"/>
      <c r="I226" s="212"/>
      <c r="J226" s="212"/>
      <c r="K226" s="212"/>
      <c r="L226" s="212"/>
      <c r="M226" s="213"/>
    </row>
    <row r="227" spans="2:13">
      <c r="B227" s="208"/>
      <c r="C227" s="209"/>
      <c r="D227" s="224"/>
      <c r="E227" s="214"/>
      <c r="F227" s="214"/>
      <c r="G227" s="214"/>
      <c r="H227" s="214"/>
      <c r="I227" s="214"/>
      <c r="J227" s="214"/>
      <c r="K227" s="214"/>
      <c r="L227" s="214"/>
      <c r="M227" s="215"/>
    </row>
  </sheetData>
  <protectedRanges>
    <protectedRange sqref="D207:M227" name="Range10"/>
    <protectedRange sqref="D185:M205" name="Range9"/>
    <protectedRange sqref="D163:M183" name="Range8"/>
    <protectedRange sqref="D141:M161" name="Range7"/>
    <protectedRange sqref="D119:M139" name="Range6"/>
    <protectedRange sqref="D97:M117" name="Range5"/>
    <protectedRange sqref="D75:M95" name="Range4"/>
    <protectedRange sqref="D53:M73" name="Range3"/>
    <protectedRange sqref="D31:M51" name="Range2"/>
    <protectedRange sqref="D9:M29" name="Range1"/>
  </protectedRanges>
  <mergeCells count="140">
    <mergeCell ref="B224:C227"/>
    <mergeCell ref="D224:M227"/>
    <mergeCell ref="B216:C217"/>
    <mergeCell ref="D216:M217"/>
    <mergeCell ref="B218:C221"/>
    <mergeCell ref="D218:M221"/>
    <mergeCell ref="B222:C223"/>
    <mergeCell ref="D222:M223"/>
    <mergeCell ref="B207:C207"/>
    <mergeCell ref="D207:M207"/>
    <mergeCell ref="B208:C212"/>
    <mergeCell ref="D208:M212"/>
    <mergeCell ref="B213:C215"/>
    <mergeCell ref="D213:M215"/>
    <mergeCell ref="B196:C199"/>
    <mergeCell ref="D196:M199"/>
    <mergeCell ref="B200:C201"/>
    <mergeCell ref="D200:M201"/>
    <mergeCell ref="B202:C205"/>
    <mergeCell ref="D202:M205"/>
    <mergeCell ref="B186:C190"/>
    <mergeCell ref="D186:M190"/>
    <mergeCell ref="B191:C193"/>
    <mergeCell ref="D191:M193"/>
    <mergeCell ref="B194:C195"/>
    <mergeCell ref="D194:M195"/>
    <mergeCell ref="B178:C179"/>
    <mergeCell ref="D178:M179"/>
    <mergeCell ref="B180:C183"/>
    <mergeCell ref="D180:M183"/>
    <mergeCell ref="B185:C185"/>
    <mergeCell ref="D185:M185"/>
    <mergeCell ref="B169:C171"/>
    <mergeCell ref="D169:M171"/>
    <mergeCell ref="B172:C173"/>
    <mergeCell ref="D172:M173"/>
    <mergeCell ref="B174:C177"/>
    <mergeCell ref="D174:M177"/>
    <mergeCell ref="B158:C161"/>
    <mergeCell ref="D158:M161"/>
    <mergeCell ref="B163:C163"/>
    <mergeCell ref="D163:M163"/>
    <mergeCell ref="B164:C168"/>
    <mergeCell ref="D164:M168"/>
    <mergeCell ref="B150:C151"/>
    <mergeCell ref="D150:M151"/>
    <mergeCell ref="B152:C155"/>
    <mergeCell ref="D152:M155"/>
    <mergeCell ref="B156:C157"/>
    <mergeCell ref="D156:M157"/>
    <mergeCell ref="B141:C141"/>
    <mergeCell ref="D141:M141"/>
    <mergeCell ref="B142:C146"/>
    <mergeCell ref="D142:M146"/>
    <mergeCell ref="B147:C149"/>
    <mergeCell ref="D147:M149"/>
    <mergeCell ref="B130:C133"/>
    <mergeCell ref="D130:M133"/>
    <mergeCell ref="B134:C135"/>
    <mergeCell ref="D134:M135"/>
    <mergeCell ref="B136:C139"/>
    <mergeCell ref="D136:M139"/>
    <mergeCell ref="B125:C127"/>
    <mergeCell ref="D125:M127"/>
    <mergeCell ref="B128:C129"/>
    <mergeCell ref="D128:M129"/>
    <mergeCell ref="B112:C113"/>
    <mergeCell ref="D112:M113"/>
    <mergeCell ref="B114:C117"/>
    <mergeCell ref="D114:M117"/>
    <mergeCell ref="B119:C119"/>
    <mergeCell ref="D119:M119"/>
    <mergeCell ref="B108:C111"/>
    <mergeCell ref="D108:M111"/>
    <mergeCell ref="B92:C95"/>
    <mergeCell ref="D92:M95"/>
    <mergeCell ref="B97:C97"/>
    <mergeCell ref="D97:M97"/>
    <mergeCell ref="B98:C102"/>
    <mergeCell ref="D98:M102"/>
    <mergeCell ref="B120:C124"/>
    <mergeCell ref="D120:M124"/>
    <mergeCell ref="B53:C53"/>
    <mergeCell ref="D53:M53"/>
    <mergeCell ref="B54:C58"/>
    <mergeCell ref="D54:M58"/>
    <mergeCell ref="B59:C61"/>
    <mergeCell ref="D59:M61"/>
    <mergeCell ref="B103:C105"/>
    <mergeCell ref="D103:M105"/>
    <mergeCell ref="B106:C107"/>
    <mergeCell ref="D106:M107"/>
    <mergeCell ref="B90:C91"/>
    <mergeCell ref="D90:M91"/>
    <mergeCell ref="B81:C83"/>
    <mergeCell ref="D81:M83"/>
    <mergeCell ref="B84:C85"/>
    <mergeCell ref="D84:M85"/>
    <mergeCell ref="B64:C67"/>
    <mergeCell ref="D64:M67"/>
    <mergeCell ref="B68:C69"/>
    <mergeCell ref="D68:M69"/>
    <mergeCell ref="B32:C36"/>
    <mergeCell ref="D32:M36"/>
    <mergeCell ref="B37:C39"/>
    <mergeCell ref="D37:M39"/>
    <mergeCell ref="B40:C41"/>
    <mergeCell ref="D40:M41"/>
    <mergeCell ref="B31:C31"/>
    <mergeCell ref="D31:M31"/>
    <mergeCell ref="B86:C89"/>
    <mergeCell ref="D86:M89"/>
    <mergeCell ref="B62:C63"/>
    <mergeCell ref="D62:M63"/>
    <mergeCell ref="B46:C47"/>
    <mergeCell ref="D46:M47"/>
    <mergeCell ref="B48:C51"/>
    <mergeCell ref="D48:M51"/>
    <mergeCell ref="B42:C45"/>
    <mergeCell ref="D42:M45"/>
    <mergeCell ref="B70:C73"/>
    <mergeCell ref="D70:M73"/>
    <mergeCell ref="B75:C75"/>
    <mergeCell ref="D75:M75"/>
    <mergeCell ref="B76:C80"/>
    <mergeCell ref="D76:M80"/>
    <mergeCell ref="B26:C29"/>
    <mergeCell ref="D26:M29"/>
    <mergeCell ref="B18:C19"/>
    <mergeCell ref="D18:M19"/>
    <mergeCell ref="B20:C23"/>
    <mergeCell ref="D20:M23"/>
    <mergeCell ref="B24:C25"/>
    <mergeCell ref="D24:M25"/>
    <mergeCell ref="B9:C9"/>
    <mergeCell ref="D9:M9"/>
    <mergeCell ref="B10:C14"/>
    <mergeCell ref="D10:M14"/>
    <mergeCell ref="B15:C17"/>
    <mergeCell ref="D15:M17"/>
  </mergeCells>
  <hyperlinks>
    <hyperlink ref="A1" location="Etusivu!A1" display="←"/>
  </hyperlinks>
  <pageMargins left="0.35433070866141736" right="0.35433070866141736" top="0.55118110236220474" bottom="0.55118110236220474"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rgb="FFFBFBB3"/>
    <outlinePr summaryBelow="0" summaryRight="0"/>
  </sheetPr>
  <dimension ref="A1:CA48"/>
  <sheetViews>
    <sheetView topLeftCell="V7" zoomScaleNormal="100" workbookViewId="0">
      <selection activeCell="BI58" sqref="BI58"/>
    </sheetView>
  </sheetViews>
  <sheetFormatPr defaultColWidth="8.88671875" defaultRowHeight="13.2" outlineLevelCol="1"/>
  <cols>
    <col min="1" max="1" width="2.6640625" style="11" customWidth="1"/>
    <col min="2" max="2" width="24.5546875" style="11" customWidth="1"/>
    <col min="3" max="17" width="10.6640625" style="11" customWidth="1"/>
    <col min="18" max="40" width="10.6640625" style="102" customWidth="1"/>
    <col min="41" max="41" width="10.6640625" style="102" customWidth="1" collapsed="1"/>
    <col min="42" max="59" width="8.88671875" style="11" hidden="1" customWidth="1" outlineLevel="1"/>
    <col min="60" max="60" width="2.33203125" style="11" customWidth="1"/>
    <col min="61" max="63" width="10.6640625" style="11" customWidth="1"/>
    <col min="64" max="64" width="8.88671875" style="11"/>
    <col min="65" max="65" width="19.6640625" style="11" hidden="1" customWidth="1"/>
    <col min="66" max="70" width="8.88671875" style="11" hidden="1" customWidth="1"/>
    <col min="71" max="77" width="8.88671875" style="11" hidden="1" customWidth="1" outlineLevel="1"/>
    <col min="78" max="78" width="2.33203125" style="11" hidden="1" customWidth="1"/>
    <col min="79" max="79" width="10.6640625" style="11" hidden="1" customWidth="1"/>
    <col min="80" max="81" width="8.88671875" style="11" customWidth="1"/>
    <col min="82" max="16384" width="8.88671875" style="11"/>
  </cols>
  <sheetData>
    <row r="1" spans="1:79" ht="15.6">
      <c r="A1" s="187" t="s">
        <v>55</v>
      </c>
      <c r="B1" s="47" t="s">
        <v>108</v>
      </c>
      <c r="C1" s="38"/>
      <c r="D1" s="38"/>
      <c r="E1" s="38"/>
      <c r="F1" s="38"/>
      <c r="G1" s="38"/>
      <c r="H1" s="38"/>
      <c r="I1" s="38"/>
      <c r="J1" s="38"/>
      <c r="K1" s="38"/>
      <c r="L1" s="38"/>
      <c r="M1" s="38"/>
      <c r="N1" s="38"/>
      <c r="O1" s="38"/>
      <c r="P1" s="38"/>
      <c r="Q1" s="38"/>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38"/>
      <c r="AQ1" s="38"/>
      <c r="AR1" s="38"/>
      <c r="AS1" s="38"/>
      <c r="AT1" s="38"/>
      <c r="AU1" s="38"/>
      <c r="AV1" s="38"/>
      <c r="AW1" s="38"/>
      <c r="AX1" s="38"/>
      <c r="AY1" s="38"/>
      <c r="AZ1" s="38"/>
      <c r="BA1" s="38"/>
      <c r="BB1" s="38"/>
      <c r="BC1" s="38"/>
      <c r="BD1" s="38"/>
      <c r="BE1" s="38"/>
      <c r="BF1" s="38"/>
      <c r="BG1" s="38"/>
      <c r="BH1" s="38"/>
      <c r="BI1" s="38"/>
      <c r="BJ1" s="38"/>
      <c r="BK1" s="38"/>
      <c r="BM1" s="13" t="s">
        <v>9</v>
      </c>
    </row>
    <row r="2" spans="1:79" ht="3.75" customHeight="1">
      <c r="A2" s="38"/>
      <c r="B2" s="38"/>
      <c r="C2" s="38"/>
      <c r="D2" s="38"/>
      <c r="E2" s="38"/>
      <c r="F2" s="38"/>
      <c r="G2" s="38"/>
      <c r="H2" s="38"/>
      <c r="I2" s="38"/>
      <c r="J2" s="38"/>
      <c r="K2" s="38"/>
      <c r="L2" s="38"/>
      <c r="M2" s="38"/>
      <c r="N2" s="38"/>
      <c r="O2" s="38"/>
      <c r="P2" s="38"/>
      <c r="Q2" s="38"/>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38"/>
      <c r="AQ2" s="38"/>
      <c r="AR2" s="38"/>
      <c r="AS2" s="38"/>
      <c r="AT2" s="38"/>
      <c r="AU2" s="38"/>
      <c r="AV2" s="38"/>
      <c r="AW2" s="38"/>
      <c r="AX2" s="38"/>
      <c r="AY2" s="38"/>
      <c r="AZ2" s="38"/>
      <c r="BA2" s="38"/>
      <c r="BB2" s="38"/>
      <c r="BC2" s="38"/>
      <c r="BD2" s="38"/>
      <c r="BE2" s="38"/>
      <c r="BF2" s="38"/>
      <c r="BG2" s="38"/>
      <c r="BH2" s="38"/>
      <c r="BI2" s="38"/>
      <c r="BJ2" s="38"/>
      <c r="BK2" s="38"/>
    </row>
    <row r="3" spans="1:79" ht="266.10000000000002" customHeight="1">
      <c r="A3" s="38"/>
      <c r="B3" s="38"/>
      <c r="C3" s="38"/>
      <c r="D3" s="38"/>
      <c r="E3" s="38"/>
      <c r="F3" s="38"/>
      <c r="G3" s="38"/>
      <c r="H3" s="38"/>
      <c r="I3" s="38"/>
      <c r="J3" s="38"/>
      <c r="K3" s="38"/>
      <c r="L3" s="38"/>
      <c r="M3" s="38"/>
      <c r="N3" s="38"/>
      <c r="O3" s="38"/>
      <c r="P3" s="38"/>
      <c r="Q3" s="38"/>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38"/>
      <c r="AQ3" s="38"/>
      <c r="AR3" s="38"/>
      <c r="AS3" s="38"/>
      <c r="AT3" s="38"/>
      <c r="AU3" s="38"/>
      <c r="AV3" s="38"/>
      <c r="AW3" s="38"/>
      <c r="AX3" s="38"/>
      <c r="AY3" s="38"/>
      <c r="AZ3" s="38"/>
      <c r="BA3" s="38"/>
      <c r="BB3" s="38"/>
      <c r="BC3" s="38"/>
      <c r="BD3" s="38"/>
      <c r="BE3" s="38"/>
      <c r="BF3" s="38"/>
      <c r="BG3" s="38"/>
      <c r="BH3" s="38"/>
      <c r="BI3" s="38"/>
      <c r="BJ3" s="38"/>
      <c r="BK3" s="38"/>
    </row>
    <row r="4" spans="1:79">
      <c r="A4" s="38"/>
      <c r="B4" s="38"/>
      <c r="C4" s="38"/>
      <c r="D4" s="38"/>
      <c r="E4" s="38"/>
      <c r="F4" s="38"/>
      <c r="G4" s="38"/>
      <c r="H4" s="38"/>
      <c r="I4" s="38"/>
      <c r="J4" s="38"/>
      <c r="K4" s="38"/>
      <c r="L4" s="38"/>
      <c r="M4" s="38"/>
      <c r="N4" s="38"/>
      <c r="O4" s="38"/>
      <c r="P4" s="38"/>
      <c r="Q4" s="38"/>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38"/>
      <c r="AQ4" s="38"/>
      <c r="AR4" s="38"/>
      <c r="AS4" s="38"/>
      <c r="AT4" s="38"/>
      <c r="AU4" s="38"/>
      <c r="AV4" s="38"/>
      <c r="AW4" s="38"/>
      <c r="AX4" s="38"/>
      <c r="AY4" s="38"/>
      <c r="AZ4" s="38"/>
      <c r="BA4" s="38"/>
      <c r="BB4" s="38"/>
      <c r="BC4" s="38"/>
      <c r="BD4" s="38"/>
      <c r="BE4" s="38"/>
      <c r="BF4" s="38"/>
      <c r="BG4" s="38"/>
      <c r="BH4" s="38"/>
      <c r="BI4" s="38"/>
      <c r="BJ4" s="38"/>
      <c r="BK4" s="38"/>
      <c r="BL4" s="38"/>
    </row>
    <row r="5" spans="1:79" ht="13.8">
      <c r="A5" s="38"/>
      <c r="B5" s="100" t="s">
        <v>109</v>
      </c>
      <c r="C5" s="38"/>
      <c r="D5" s="38"/>
      <c r="E5" s="38"/>
      <c r="F5" s="38"/>
      <c r="G5" s="38"/>
      <c r="H5" s="38"/>
      <c r="I5" s="38"/>
      <c r="J5" s="38"/>
      <c r="K5" s="38"/>
      <c r="L5" s="38"/>
      <c r="M5" s="38"/>
      <c r="N5" s="38"/>
      <c r="O5" s="38"/>
      <c r="P5" s="38"/>
      <c r="Q5" s="38"/>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38"/>
      <c r="AQ5" s="38"/>
      <c r="AR5" s="38"/>
      <c r="AS5" s="38"/>
      <c r="AT5" s="38"/>
      <c r="AU5" s="38"/>
      <c r="AV5" s="38"/>
      <c r="AW5" s="38"/>
      <c r="AX5" s="38"/>
      <c r="AY5" s="38"/>
      <c r="AZ5" s="38"/>
      <c r="BA5" s="38"/>
      <c r="BB5" s="38"/>
      <c r="BC5" s="38"/>
      <c r="BD5" s="38"/>
      <c r="BE5" s="38"/>
      <c r="BF5" s="38"/>
      <c r="BG5" s="38"/>
      <c r="BH5" s="38"/>
      <c r="BI5" s="38"/>
      <c r="BJ5" s="38"/>
      <c r="BK5" s="38"/>
      <c r="BL5" s="38"/>
      <c r="BM5" s="32" t="s">
        <v>8</v>
      </c>
    </row>
    <row r="6" spans="1:79" ht="5.0999999999999996" customHeight="1" thickBot="1">
      <c r="A6" s="38"/>
    </row>
    <row r="7" spans="1:79" ht="15" customHeight="1">
      <c r="A7" s="38"/>
      <c r="B7" s="15" t="s">
        <v>110</v>
      </c>
      <c r="C7" s="226" t="str">
        <f>Kostnadskalkyl!G5</f>
        <v>V1 2014</v>
      </c>
      <c r="D7" s="227"/>
      <c r="E7" s="229"/>
      <c r="F7" s="226" t="str">
        <f>Kostnadskalkyl!K5</f>
        <v>V2 2014</v>
      </c>
      <c r="G7" s="227"/>
      <c r="H7" s="229"/>
      <c r="I7" s="226" t="str">
        <f>Kostnadskalkyl!O5</f>
        <v>V1 2015</v>
      </c>
      <c r="J7" s="227"/>
      <c r="K7" s="229"/>
      <c r="L7" s="226" t="str">
        <f>Kostnadskalkyl!S5</f>
        <v>V2 2015</v>
      </c>
      <c r="M7" s="227"/>
      <c r="N7" s="229"/>
      <c r="O7" s="226" t="str">
        <f>Kostnadskalkyl!W5</f>
        <v>V1 2016</v>
      </c>
      <c r="P7" s="227"/>
      <c r="Q7" s="229"/>
      <c r="R7" s="226" t="str">
        <f>Kostnadskalkyl!AA5</f>
        <v>V2 2016</v>
      </c>
      <c r="S7" s="227"/>
      <c r="T7" s="229"/>
      <c r="U7" s="226" t="str">
        <f>Kostnadskalkyl!AE5</f>
        <v>V1 2017</v>
      </c>
      <c r="V7" s="227"/>
      <c r="W7" s="229"/>
      <c r="X7" s="226" t="str">
        <f>Kostnadskalkyl!AI5</f>
        <v>V2 2017</v>
      </c>
      <c r="Y7" s="227"/>
      <c r="Z7" s="229"/>
      <c r="AA7" s="226">
        <f>Kostnadskalkyl!AM5</f>
        <v>2018</v>
      </c>
      <c r="AB7" s="227"/>
      <c r="AC7" s="229"/>
      <c r="AD7" s="226">
        <f>Kostnadskalkyl!AQ5</f>
        <v>2019</v>
      </c>
      <c r="AE7" s="227"/>
      <c r="AF7" s="229"/>
      <c r="AG7" s="226">
        <f>Kostnadskalkyl!AU5</f>
        <v>2020</v>
      </c>
      <c r="AH7" s="227"/>
      <c r="AI7" s="229"/>
      <c r="AJ7" s="226">
        <f>Kostnadskalkyl!AY5</f>
        <v>2021</v>
      </c>
      <c r="AK7" s="227"/>
      <c r="AL7" s="229"/>
      <c r="AM7" s="226">
        <f>Kostnadskalkyl!BC5</f>
        <v>2022</v>
      </c>
      <c r="AN7" s="227"/>
      <c r="AO7" s="229"/>
      <c r="AP7" s="226" t="str">
        <f>Kostnadskalkyl!AE5</f>
        <v>V1 2017</v>
      </c>
      <c r="AQ7" s="227"/>
      <c r="AR7" s="229"/>
      <c r="AS7" s="226" t="str">
        <f>Kostnadskalkyl!AI5</f>
        <v>V2 2017</v>
      </c>
      <c r="AT7" s="227"/>
      <c r="AU7" s="229"/>
      <c r="AV7" s="226">
        <f>Kostnadskalkyl!AM5</f>
        <v>2018</v>
      </c>
      <c r="AW7" s="227"/>
      <c r="AX7" s="229"/>
      <c r="AY7" s="226">
        <f>Kostnadskalkyl!AQ5</f>
        <v>2019</v>
      </c>
      <c r="AZ7" s="227"/>
      <c r="BA7" s="229"/>
      <c r="BB7" s="226">
        <f>Kostnadskalkyl!AU5</f>
        <v>2020</v>
      </c>
      <c r="BC7" s="227"/>
      <c r="BD7" s="229"/>
      <c r="BE7" s="226">
        <f>Kostnadskalkyl!BC5</f>
        <v>2022</v>
      </c>
      <c r="BF7" s="227"/>
      <c r="BG7" s="228"/>
      <c r="BH7" s="18"/>
      <c r="BI7" s="98" t="s">
        <v>84</v>
      </c>
      <c r="BJ7" s="98" t="s">
        <v>84</v>
      </c>
      <c r="BK7" s="98" t="s">
        <v>84</v>
      </c>
      <c r="BM7" s="15" t="s">
        <v>2</v>
      </c>
      <c r="BN7" s="33" t="str">
        <f>C7</f>
        <v>V1 2014</v>
      </c>
      <c r="BO7" s="33" t="str">
        <f>F7</f>
        <v>V2 2014</v>
      </c>
      <c r="BP7" s="33" t="str">
        <f>I7</f>
        <v>V1 2015</v>
      </c>
      <c r="BQ7" s="33" t="str">
        <f>L7</f>
        <v>V2 2015</v>
      </c>
      <c r="BR7" s="33" t="str">
        <f>O7</f>
        <v>V1 2016</v>
      </c>
      <c r="BS7" s="17" t="e">
        <f>#REF!</f>
        <v>#REF!</v>
      </c>
      <c r="BT7" s="16" t="str">
        <f>AP7</f>
        <v>V1 2017</v>
      </c>
      <c r="BU7" s="17" t="str">
        <f>AS7</f>
        <v>V2 2017</v>
      </c>
      <c r="BV7" s="16">
        <f>AV7</f>
        <v>2018</v>
      </c>
      <c r="BW7" s="17">
        <f>AY7</f>
        <v>2019</v>
      </c>
      <c r="BX7" s="16">
        <f>BB7</f>
        <v>2020</v>
      </c>
      <c r="BY7" s="17">
        <f>BE7</f>
        <v>2022</v>
      </c>
      <c r="BZ7" s="18"/>
      <c r="CA7" s="34" t="s">
        <v>1</v>
      </c>
    </row>
    <row r="8" spans="1:79" ht="13.8">
      <c r="A8" s="38"/>
      <c r="B8" s="70"/>
      <c r="C8" s="81" t="s">
        <v>111</v>
      </c>
      <c r="D8" s="73" t="s">
        <v>112</v>
      </c>
      <c r="E8" s="82" t="s">
        <v>115</v>
      </c>
      <c r="F8" s="81" t="s">
        <v>111</v>
      </c>
      <c r="G8" s="73" t="s">
        <v>112</v>
      </c>
      <c r="H8" s="82" t="s">
        <v>115</v>
      </c>
      <c r="I8" s="81" t="s">
        <v>111</v>
      </c>
      <c r="J8" s="73" t="s">
        <v>112</v>
      </c>
      <c r="K8" s="82" t="s">
        <v>115</v>
      </c>
      <c r="L8" s="81" t="s">
        <v>111</v>
      </c>
      <c r="M8" s="73" t="s">
        <v>112</v>
      </c>
      <c r="N8" s="82" t="s">
        <v>115</v>
      </c>
      <c r="O8" s="81" t="s">
        <v>111</v>
      </c>
      <c r="P8" s="73" t="s">
        <v>112</v>
      </c>
      <c r="Q8" s="82" t="s">
        <v>115</v>
      </c>
      <c r="R8" s="81" t="s">
        <v>111</v>
      </c>
      <c r="S8" s="73" t="s">
        <v>112</v>
      </c>
      <c r="T8" s="82" t="s">
        <v>115</v>
      </c>
      <c r="U8" s="81" t="s">
        <v>111</v>
      </c>
      <c r="V8" s="73" t="s">
        <v>112</v>
      </c>
      <c r="W8" s="82" t="s">
        <v>115</v>
      </c>
      <c r="X8" s="81" t="s">
        <v>111</v>
      </c>
      <c r="Y8" s="73" t="s">
        <v>112</v>
      </c>
      <c r="Z8" s="82" t="s">
        <v>115</v>
      </c>
      <c r="AA8" s="81" t="s">
        <v>111</v>
      </c>
      <c r="AB8" s="73" t="s">
        <v>112</v>
      </c>
      <c r="AC8" s="82" t="s">
        <v>115</v>
      </c>
      <c r="AD8" s="81" t="s">
        <v>111</v>
      </c>
      <c r="AE8" s="73" t="s">
        <v>112</v>
      </c>
      <c r="AF8" s="82" t="s">
        <v>115</v>
      </c>
      <c r="AG8" s="81" t="s">
        <v>111</v>
      </c>
      <c r="AH8" s="73" t="s">
        <v>112</v>
      </c>
      <c r="AI8" s="82" t="s">
        <v>115</v>
      </c>
      <c r="AJ8" s="81" t="s">
        <v>111</v>
      </c>
      <c r="AK8" s="73" t="s">
        <v>112</v>
      </c>
      <c r="AL8" s="82" t="s">
        <v>115</v>
      </c>
      <c r="AM8" s="81" t="s">
        <v>111</v>
      </c>
      <c r="AN8" s="73" t="s">
        <v>112</v>
      </c>
      <c r="AO8" s="82" t="s">
        <v>115</v>
      </c>
      <c r="AP8" s="81" t="s">
        <v>14</v>
      </c>
      <c r="AQ8" s="73" t="s">
        <v>15</v>
      </c>
      <c r="AR8" s="82" t="s">
        <v>16</v>
      </c>
      <c r="AS8" s="81" t="s">
        <v>14</v>
      </c>
      <c r="AT8" s="73" t="s">
        <v>15</v>
      </c>
      <c r="AU8" s="82" t="s">
        <v>16</v>
      </c>
      <c r="AV8" s="81" t="s">
        <v>14</v>
      </c>
      <c r="AW8" s="73" t="s">
        <v>15</v>
      </c>
      <c r="AX8" s="82" t="s">
        <v>16</v>
      </c>
      <c r="AY8" s="81" t="s">
        <v>14</v>
      </c>
      <c r="AZ8" s="73" t="s">
        <v>15</v>
      </c>
      <c r="BA8" s="82" t="s">
        <v>16</v>
      </c>
      <c r="BB8" s="81" t="s">
        <v>14</v>
      </c>
      <c r="BC8" s="73" t="s">
        <v>15</v>
      </c>
      <c r="BD8" s="82" t="s">
        <v>16</v>
      </c>
      <c r="BE8" s="81" t="s">
        <v>14</v>
      </c>
      <c r="BF8" s="73" t="s">
        <v>15</v>
      </c>
      <c r="BG8" s="91" t="s">
        <v>16</v>
      </c>
      <c r="BH8" s="21"/>
      <c r="BI8" s="99" t="s">
        <v>111</v>
      </c>
      <c r="BJ8" s="99" t="s">
        <v>112</v>
      </c>
      <c r="BK8" s="99" t="s">
        <v>115</v>
      </c>
      <c r="BM8" s="20"/>
      <c r="BN8" s="14"/>
      <c r="BO8" s="14"/>
      <c r="BP8" s="14"/>
      <c r="BQ8" s="14"/>
      <c r="BR8" s="14"/>
      <c r="BS8" s="14"/>
      <c r="BT8" s="14"/>
      <c r="BU8" s="14"/>
      <c r="BV8" s="14"/>
      <c r="BW8" s="14"/>
      <c r="BX8" s="14"/>
      <c r="BY8" s="14"/>
      <c r="BZ8" s="21"/>
      <c r="CA8" s="23"/>
    </row>
    <row r="9" spans="1:79" ht="6.45" customHeight="1">
      <c r="A9" s="38"/>
      <c r="B9" s="20"/>
      <c r="C9" s="83"/>
      <c r="D9" s="21"/>
      <c r="E9" s="84"/>
      <c r="F9" s="83"/>
      <c r="G9" s="21"/>
      <c r="H9" s="84"/>
      <c r="I9" s="83"/>
      <c r="J9" s="21"/>
      <c r="K9" s="84"/>
      <c r="L9" s="83"/>
      <c r="M9" s="21"/>
      <c r="N9" s="84"/>
      <c r="O9" s="83"/>
      <c r="P9" s="21"/>
      <c r="Q9" s="84"/>
      <c r="R9" s="83"/>
      <c r="S9" s="21"/>
      <c r="T9" s="84"/>
      <c r="U9" s="83"/>
      <c r="V9" s="21"/>
      <c r="W9" s="84"/>
      <c r="X9" s="83"/>
      <c r="Y9" s="21"/>
      <c r="Z9" s="84"/>
      <c r="AA9" s="83"/>
      <c r="AB9" s="21"/>
      <c r="AC9" s="84"/>
      <c r="AD9" s="83"/>
      <c r="AE9" s="21"/>
      <c r="AF9" s="84"/>
      <c r="AG9" s="83"/>
      <c r="AH9" s="21"/>
      <c r="AI9" s="84"/>
      <c r="AJ9" s="83"/>
      <c r="AK9" s="21"/>
      <c r="AL9" s="84"/>
      <c r="AM9" s="83"/>
      <c r="AN9" s="21"/>
      <c r="AO9" s="84"/>
      <c r="AP9" s="83"/>
      <c r="AQ9" s="21"/>
      <c r="AR9" s="84"/>
      <c r="AS9" s="83"/>
      <c r="AT9" s="21"/>
      <c r="AU9" s="84"/>
      <c r="AV9" s="83"/>
      <c r="AW9" s="21"/>
      <c r="AX9" s="84"/>
      <c r="AY9" s="83"/>
      <c r="AZ9" s="21"/>
      <c r="BA9" s="84"/>
      <c r="BB9" s="83"/>
      <c r="BC9" s="21"/>
      <c r="BD9" s="84"/>
      <c r="BE9" s="83"/>
      <c r="BF9" s="21"/>
      <c r="BG9" s="22"/>
      <c r="BH9" s="21"/>
      <c r="BI9" s="22"/>
      <c r="BJ9" s="22"/>
      <c r="BK9" s="22"/>
      <c r="BM9" s="20"/>
      <c r="BN9" s="21"/>
      <c r="BO9" s="21"/>
      <c r="BP9" s="21"/>
      <c r="BQ9" s="21"/>
      <c r="BR9" s="21"/>
      <c r="BS9" s="21"/>
      <c r="BT9" s="21"/>
      <c r="BU9" s="21"/>
      <c r="BV9" s="21"/>
      <c r="BW9" s="21"/>
      <c r="BX9" s="21"/>
      <c r="BY9" s="21"/>
      <c r="BZ9" s="21"/>
      <c r="CA9" s="22"/>
    </row>
    <row r="10" spans="1:79" ht="13.8">
      <c r="A10" s="38"/>
      <c r="B10" s="20" t="s">
        <v>69</v>
      </c>
      <c r="C10" s="85">
        <f>SUM(C11:C14)</f>
        <v>0</v>
      </c>
      <c r="D10" s="72">
        <f>SUM(D11:D14)</f>
        <v>0</v>
      </c>
      <c r="E10" s="86">
        <f t="shared" ref="E10:E31" si="0">C10-D10</f>
        <v>0</v>
      </c>
      <c r="F10" s="85">
        <f>SUM(F11:F14)</f>
        <v>0</v>
      </c>
      <c r="G10" s="72">
        <f>SUM(G11:G14)</f>
        <v>0</v>
      </c>
      <c r="H10" s="86">
        <f t="shared" ref="H10:H29" si="1">F10-G10</f>
        <v>0</v>
      </c>
      <c r="I10" s="85">
        <f>SUM(I11:I14)</f>
        <v>0</v>
      </c>
      <c r="J10" s="72">
        <f>SUM(J11:J14)</f>
        <v>0</v>
      </c>
      <c r="K10" s="86">
        <f t="shared" ref="K10:K29" si="2">I10-J10</f>
        <v>0</v>
      </c>
      <c r="L10" s="85">
        <f>SUM(L11:L14)</f>
        <v>0</v>
      </c>
      <c r="M10" s="72">
        <f>SUM(M11:M14)</f>
        <v>0</v>
      </c>
      <c r="N10" s="86">
        <f t="shared" ref="N10:N29" si="3">L10-M10</f>
        <v>0</v>
      </c>
      <c r="O10" s="85">
        <f>SUM(O11:O14)</f>
        <v>0</v>
      </c>
      <c r="P10" s="72">
        <f>SUM(P11:P14)</f>
        <v>0</v>
      </c>
      <c r="Q10" s="86">
        <f t="shared" ref="Q10:Q29" si="4">O10-P10</f>
        <v>0</v>
      </c>
      <c r="R10" s="85">
        <f>SUM(R11:R14)</f>
        <v>0</v>
      </c>
      <c r="S10" s="72">
        <f>SUM(S11:S14)</f>
        <v>0</v>
      </c>
      <c r="T10" s="86">
        <f t="shared" ref="T10:T29" si="5">R10-S10</f>
        <v>0</v>
      </c>
      <c r="U10" s="85">
        <f>SUM(U11:U14)</f>
        <v>0</v>
      </c>
      <c r="V10" s="72">
        <f>SUM(V11:V14)</f>
        <v>0</v>
      </c>
      <c r="W10" s="86">
        <f t="shared" ref="W10:W29" si="6">U10-V10</f>
        <v>0</v>
      </c>
      <c r="X10" s="85">
        <f>SUM(X11:X14)</f>
        <v>0</v>
      </c>
      <c r="Y10" s="72">
        <f>SUM(Y11:Y14)</f>
        <v>0</v>
      </c>
      <c r="Z10" s="86">
        <f t="shared" ref="Z10:Z29" si="7">X10-Y10</f>
        <v>0</v>
      </c>
      <c r="AA10" s="85">
        <f>SUM(AA11:AA14)</f>
        <v>0</v>
      </c>
      <c r="AB10" s="72">
        <f>SUM(AB11:AB14)</f>
        <v>0</v>
      </c>
      <c r="AC10" s="86">
        <f t="shared" ref="AC10:AC29" si="8">AA10-AB10</f>
        <v>0</v>
      </c>
      <c r="AD10" s="85">
        <f>SUM(AD11:AD14)</f>
        <v>0</v>
      </c>
      <c r="AE10" s="72">
        <f>SUM(AE11:AE14)</f>
        <v>0</v>
      </c>
      <c r="AF10" s="86">
        <f t="shared" ref="AF10:AF29" si="9">AD10-AE10</f>
        <v>0</v>
      </c>
      <c r="AG10" s="85">
        <f>SUM(AG11:AG14)</f>
        <v>0</v>
      </c>
      <c r="AH10" s="72">
        <f>SUM(AH11:AH14)</f>
        <v>0</v>
      </c>
      <c r="AI10" s="86">
        <f t="shared" ref="AI10:AI29" si="10">AG10-AH10</f>
        <v>0</v>
      </c>
      <c r="AJ10" s="85">
        <f>SUM(AJ11:AJ14)</f>
        <v>0</v>
      </c>
      <c r="AK10" s="72">
        <f>SUM(AK11:AK14)</f>
        <v>0</v>
      </c>
      <c r="AL10" s="86">
        <f t="shared" ref="AL10:AL29" si="11">AJ10-AK10</f>
        <v>0</v>
      </c>
      <c r="AM10" s="85">
        <f>SUM(AM11:AM14)</f>
        <v>0</v>
      </c>
      <c r="AN10" s="72">
        <f>SUM(AN11:AN14)</f>
        <v>0</v>
      </c>
      <c r="AO10" s="86">
        <f t="shared" ref="AO10:AO29" si="12">AM10-AN10</f>
        <v>0</v>
      </c>
      <c r="AP10" s="85" t="e">
        <f>Kostnadskalkyl!#REF!</f>
        <v>#REF!</v>
      </c>
      <c r="AQ10" s="72">
        <f>AQ11+AQ14</f>
        <v>0</v>
      </c>
      <c r="AR10" s="86" t="e">
        <f t="shared" ref="AR10:AR29" si="13">AP10-AQ10</f>
        <v>#REF!</v>
      </c>
      <c r="AS10" s="85" t="e">
        <f>Kostnadskalkyl!#REF!</f>
        <v>#REF!</v>
      </c>
      <c r="AT10" s="72">
        <f>AT11+AT14</f>
        <v>0</v>
      </c>
      <c r="AU10" s="86" t="e">
        <f t="shared" ref="AU10:AU29" si="14">AS10-AT10</f>
        <v>#REF!</v>
      </c>
      <c r="AV10" s="85" t="e">
        <f>Kostnadskalkyl!#REF!</f>
        <v>#REF!</v>
      </c>
      <c r="AW10" s="72">
        <f>AW11+AW14</f>
        <v>0</v>
      </c>
      <c r="AX10" s="86" t="e">
        <f t="shared" ref="AX10:AX29" si="15">AV10-AW10</f>
        <v>#REF!</v>
      </c>
      <c r="AY10" s="85" t="e">
        <f>Kostnadskalkyl!#REF!</f>
        <v>#REF!</v>
      </c>
      <c r="AZ10" s="72">
        <f>AZ11+AZ14</f>
        <v>0</v>
      </c>
      <c r="BA10" s="86" t="e">
        <f t="shared" ref="BA10:BA29" si="16">AY10-AZ10</f>
        <v>#REF!</v>
      </c>
      <c r="BB10" s="85" t="e">
        <f>Kostnadskalkyl!#REF!</f>
        <v>#REF!</v>
      </c>
      <c r="BC10" s="72">
        <f>BC11+BC14</f>
        <v>0</v>
      </c>
      <c r="BD10" s="86" t="e">
        <f t="shared" ref="BD10:BD29" si="17">BB10-BC10</f>
        <v>#REF!</v>
      </c>
      <c r="BE10" s="85" t="e">
        <f>Kostnadskalkyl!#REF!</f>
        <v>#REF!</v>
      </c>
      <c r="BF10" s="72">
        <f>BF11+BF14</f>
        <v>0</v>
      </c>
      <c r="BG10" s="92" t="e">
        <f t="shared" ref="BG10:BG29" si="18">BE10-BF10</f>
        <v>#REF!</v>
      </c>
      <c r="BH10" s="21"/>
      <c r="BI10" s="71">
        <f>SUM(BI11:BI14)</f>
        <v>0</v>
      </c>
      <c r="BJ10" s="71">
        <f>SUM(BJ11:BJ14)</f>
        <v>0</v>
      </c>
      <c r="BK10" s="71">
        <f>SUM(BK11:BK14)</f>
        <v>0</v>
      </c>
      <c r="BM10" s="20" t="s">
        <v>0</v>
      </c>
      <c r="BN10" s="14" t="e">
        <f>C10*POWER((1+Kalkylparametrar!#REF!),0)</f>
        <v>#REF!</v>
      </c>
      <c r="BO10" s="14" t="e">
        <f>F10*POWER((1+Kalkylparametrar!#REF!),1)</f>
        <v>#REF!</v>
      </c>
      <c r="BP10" s="14" t="e">
        <f>I10*POWER((1+Kalkylparametrar!#REF!),2)</f>
        <v>#REF!</v>
      </c>
      <c r="BQ10" s="14" t="e">
        <f>L10*POWER((1+Kalkylparametrar!#REF!),3)</f>
        <v>#REF!</v>
      </c>
      <c r="BR10" s="14" t="e">
        <f>O10*POWER((1+Kalkylparametrar!#REF!),4)</f>
        <v>#REF!</v>
      </c>
      <c r="BS10" s="14" t="e">
        <f>#REF!*POWER((1+Kalkylparametrar!#REF!),5)</f>
        <v>#REF!</v>
      </c>
      <c r="BT10" s="14" t="e">
        <f>AP10*POWER((1+Kalkylparametrar!#REF!),6)</f>
        <v>#REF!</v>
      </c>
      <c r="BU10" s="14" t="e">
        <f>AS10*POWER((1+Kalkylparametrar!#REF!),7)</f>
        <v>#REF!</v>
      </c>
      <c r="BV10" s="14" t="e">
        <f>AV10*POWER((1+Kalkylparametrar!#REF!),8)</f>
        <v>#REF!</v>
      </c>
      <c r="BW10" s="14" t="e">
        <f>AY10*POWER((1+Kalkylparametrar!#REF!),9)</f>
        <v>#REF!</v>
      </c>
      <c r="BX10" s="14" t="e">
        <f>BB10*POWER((1+Kalkylparametrar!#REF!),10)</f>
        <v>#REF!</v>
      </c>
      <c r="BY10" s="14" t="e">
        <f>BE10*POWER((1+Kalkylparametrar!#REF!),11)</f>
        <v>#REF!</v>
      </c>
      <c r="BZ10" s="21"/>
      <c r="CA10" s="23" t="e">
        <f>SUM(BN10:BY10)</f>
        <v>#REF!</v>
      </c>
    </row>
    <row r="11" spans="1:79" s="74" customFormat="1" ht="13.8">
      <c r="A11" s="101"/>
      <c r="B11" s="70" t="s">
        <v>75</v>
      </c>
      <c r="C11" s="87">
        <f>Kostnadskalkyl!G7</f>
        <v>0</v>
      </c>
      <c r="D11" s="76"/>
      <c r="E11" s="88">
        <f t="shared" si="0"/>
        <v>0</v>
      </c>
      <c r="F11" s="87">
        <f>Kostnadskalkyl!K7</f>
        <v>0</v>
      </c>
      <c r="G11" s="76"/>
      <c r="H11" s="88">
        <f t="shared" si="1"/>
        <v>0</v>
      </c>
      <c r="I11" s="87">
        <f>Kostnadskalkyl!O7</f>
        <v>0</v>
      </c>
      <c r="J11" s="76"/>
      <c r="K11" s="88">
        <f t="shared" si="2"/>
        <v>0</v>
      </c>
      <c r="L11" s="87">
        <f>Kostnadskalkyl!S7</f>
        <v>0</v>
      </c>
      <c r="M11" s="76"/>
      <c r="N11" s="88">
        <f t="shared" si="3"/>
        <v>0</v>
      </c>
      <c r="O11" s="87">
        <f>Kostnadskalkyl!W7</f>
        <v>0</v>
      </c>
      <c r="P11" s="76"/>
      <c r="Q11" s="88">
        <f t="shared" si="4"/>
        <v>0</v>
      </c>
      <c r="R11" s="87">
        <f>Kostnadskalkyl!AA7</f>
        <v>0</v>
      </c>
      <c r="S11" s="76"/>
      <c r="T11" s="88">
        <f t="shared" si="5"/>
        <v>0</v>
      </c>
      <c r="U11" s="87">
        <f>Kostnadskalkyl!AE7</f>
        <v>0</v>
      </c>
      <c r="V11" s="76"/>
      <c r="W11" s="88">
        <f t="shared" si="6"/>
        <v>0</v>
      </c>
      <c r="X11" s="87">
        <f>Kostnadskalkyl!AI7</f>
        <v>0</v>
      </c>
      <c r="Y11" s="76"/>
      <c r="Z11" s="88">
        <f t="shared" si="7"/>
        <v>0</v>
      </c>
      <c r="AA11" s="87">
        <f>Kostnadskalkyl!AM7</f>
        <v>0</v>
      </c>
      <c r="AB11" s="76"/>
      <c r="AC11" s="88">
        <f t="shared" si="8"/>
        <v>0</v>
      </c>
      <c r="AD11" s="87">
        <f>Kostnadskalkyl!AQ7</f>
        <v>0</v>
      </c>
      <c r="AE11" s="76"/>
      <c r="AF11" s="88">
        <f t="shared" si="9"/>
        <v>0</v>
      </c>
      <c r="AG11" s="87">
        <f>Kostnadskalkyl!AU7</f>
        <v>0</v>
      </c>
      <c r="AH11" s="76"/>
      <c r="AI11" s="88">
        <f t="shared" si="10"/>
        <v>0</v>
      </c>
      <c r="AJ11" s="87">
        <f>Kostnadskalkyl!AY7</f>
        <v>0</v>
      </c>
      <c r="AK11" s="76"/>
      <c r="AL11" s="88">
        <f t="shared" si="11"/>
        <v>0</v>
      </c>
      <c r="AM11" s="87">
        <f>Kostnadskalkyl!BC7</f>
        <v>0</v>
      </c>
      <c r="AN11" s="76"/>
      <c r="AO11" s="88">
        <f t="shared" si="12"/>
        <v>0</v>
      </c>
      <c r="AP11" s="87" t="e">
        <f>AP10-AP14</f>
        <v>#REF!</v>
      </c>
      <c r="AQ11" s="76"/>
      <c r="AR11" s="88" t="e">
        <f t="shared" si="13"/>
        <v>#REF!</v>
      </c>
      <c r="AS11" s="87" t="e">
        <f>AS10-AS14</f>
        <v>#REF!</v>
      </c>
      <c r="AT11" s="76"/>
      <c r="AU11" s="88" t="e">
        <f t="shared" si="14"/>
        <v>#REF!</v>
      </c>
      <c r="AV11" s="87" t="e">
        <f>AV10-AV14</f>
        <v>#REF!</v>
      </c>
      <c r="AW11" s="76"/>
      <c r="AX11" s="88" t="e">
        <f t="shared" si="15"/>
        <v>#REF!</v>
      </c>
      <c r="AY11" s="87" t="e">
        <f>AY10-AY14</f>
        <v>#REF!</v>
      </c>
      <c r="AZ11" s="76"/>
      <c r="BA11" s="88" t="e">
        <f t="shared" si="16"/>
        <v>#REF!</v>
      </c>
      <c r="BB11" s="87" t="e">
        <f>BB10-BB14</f>
        <v>#REF!</v>
      </c>
      <c r="BC11" s="76"/>
      <c r="BD11" s="88" t="e">
        <f t="shared" si="17"/>
        <v>#REF!</v>
      </c>
      <c r="BE11" s="87" t="e">
        <f>BE10-BE14</f>
        <v>#REF!</v>
      </c>
      <c r="BF11" s="76"/>
      <c r="BG11" s="93" t="e">
        <f t="shared" si="18"/>
        <v>#REF!</v>
      </c>
      <c r="BH11" s="77"/>
      <c r="BI11" s="79">
        <f t="shared" ref="BI11:BI29" si="19">SUM(C11,F11,I11,L11,O11,R11,U11,X11,AA11,AD11,AG11,AJ11,AM11)</f>
        <v>0</v>
      </c>
      <c r="BJ11" s="79">
        <f t="shared" ref="BJ11:BJ29" si="20">SUM(D11,G11,J11,M11,P11,S11,V11,Y11,AB11,AE11,AH11,AK11,AN11)</f>
        <v>0</v>
      </c>
      <c r="BK11" s="79">
        <f t="shared" ref="BK11:BK29" si="21">BI11-BJ11</f>
        <v>0</v>
      </c>
      <c r="BM11" s="69"/>
      <c r="BN11" s="75"/>
      <c r="BO11" s="75"/>
      <c r="BP11" s="75"/>
      <c r="BQ11" s="75"/>
      <c r="BR11" s="75"/>
      <c r="BS11" s="75"/>
      <c r="BT11" s="75"/>
      <c r="BU11" s="75"/>
      <c r="BV11" s="75"/>
      <c r="BW11" s="75"/>
      <c r="BX11" s="75"/>
      <c r="BY11" s="75"/>
      <c r="BZ11" s="77"/>
      <c r="CA11" s="78"/>
    </row>
    <row r="12" spans="1:79" s="74" customFormat="1" ht="13.8">
      <c r="A12" s="101"/>
      <c r="B12" s="70" t="s">
        <v>76</v>
      </c>
      <c r="C12" s="87">
        <f>Kostnadskalkyl!H7</f>
        <v>0</v>
      </c>
      <c r="D12" s="76"/>
      <c r="E12" s="88">
        <f t="shared" si="0"/>
        <v>0</v>
      </c>
      <c r="F12" s="87">
        <f>Kostnadskalkyl!L7</f>
        <v>0</v>
      </c>
      <c r="G12" s="76"/>
      <c r="H12" s="88">
        <f t="shared" si="1"/>
        <v>0</v>
      </c>
      <c r="I12" s="87">
        <f>Kostnadskalkyl!P7</f>
        <v>0</v>
      </c>
      <c r="J12" s="76"/>
      <c r="K12" s="88">
        <f t="shared" si="2"/>
        <v>0</v>
      </c>
      <c r="L12" s="87">
        <f>Kostnadskalkyl!T7</f>
        <v>0</v>
      </c>
      <c r="M12" s="76"/>
      <c r="N12" s="88">
        <f t="shared" si="3"/>
        <v>0</v>
      </c>
      <c r="O12" s="87">
        <f>Kostnadskalkyl!X7</f>
        <v>0</v>
      </c>
      <c r="P12" s="76"/>
      <c r="Q12" s="88">
        <f t="shared" si="4"/>
        <v>0</v>
      </c>
      <c r="R12" s="87">
        <f>Kostnadskalkyl!AB7</f>
        <v>0</v>
      </c>
      <c r="S12" s="76"/>
      <c r="T12" s="88">
        <f t="shared" si="5"/>
        <v>0</v>
      </c>
      <c r="U12" s="87">
        <f>Kostnadskalkyl!AF7</f>
        <v>0</v>
      </c>
      <c r="V12" s="76"/>
      <c r="W12" s="88">
        <f t="shared" si="6"/>
        <v>0</v>
      </c>
      <c r="X12" s="87">
        <f>Kostnadskalkyl!AJ7</f>
        <v>0</v>
      </c>
      <c r="Y12" s="76"/>
      <c r="Z12" s="88">
        <f t="shared" si="7"/>
        <v>0</v>
      </c>
      <c r="AA12" s="87">
        <f>Kostnadskalkyl!AN7</f>
        <v>0</v>
      </c>
      <c r="AB12" s="76"/>
      <c r="AC12" s="88">
        <f t="shared" si="8"/>
        <v>0</v>
      </c>
      <c r="AD12" s="87">
        <f>Kostnadskalkyl!AR7</f>
        <v>0</v>
      </c>
      <c r="AE12" s="76"/>
      <c r="AF12" s="88">
        <f t="shared" si="9"/>
        <v>0</v>
      </c>
      <c r="AG12" s="87">
        <f>Kostnadskalkyl!AV7</f>
        <v>0</v>
      </c>
      <c r="AH12" s="76"/>
      <c r="AI12" s="88">
        <f t="shared" si="10"/>
        <v>0</v>
      </c>
      <c r="AJ12" s="87">
        <f>Kostnadskalkyl!AZ7</f>
        <v>0</v>
      </c>
      <c r="AK12" s="76"/>
      <c r="AL12" s="88">
        <f t="shared" si="11"/>
        <v>0</v>
      </c>
      <c r="AM12" s="87">
        <f>Kostnadskalkyl!BD7</f>
        <v>0</v>
      </c>
      <c r="AN12" s="76"/>
      <c r="AO12" s="88">
        <f t="shared" si="12"/>
        <v>0</v>
      </c>
      <c r="AP12" s="87"/>
      <c r="AQ12" s="76"/>
      <c r="AR12" s="88"/>
      <c r="AS12" s="87"/>
      <c r="AT12" s="76"/>
      <c r="AU12" s="88"/>
      <c r="AV12" s="87"/>
      <c r="AW12" s="76"/>
      <c r="AX12" s="88"/>
      <c r="AY12" s="87"/>
      <c r="AZ12" s="76"/>
      <c r="BA12" s="88"/>
      <c r="BB12" s="87"/>
      <c r="BC12" s="76"/>
      <c r="BD12" s="88"/>
      <c r="BE12" s="87"/>
      <c r="BF12" s="76"/>
      <c r="BG12" s="93"/>
      <c r="BH12" s="77"/>
      <c r="BI12" s="79">
        <f t="shared" si="19"/>
        <v>0</v>
      </c>
      <c r="BJ12" s="79">
        <f t="shared" si="20"/>
        <v>0</v>
      </c>
      <c r="BK12" s="79">
        <f t="shared" si="21"/>
        <v>0</v>
      </c>
      <c r="BM12" s="69"/>
      <c r="BN12" s="75"/>
      <c r="BO12" s="75"/>
      <c r="BP12" s="75"/>
      <c r="BQ12" s="75"/>
      <c r="BR12" s="75"/>
      <c r="BS12" s="75"/>
      <c r="BT12" s="75"/>
      <c r="BU12" s="75"/>
      <c r="BV12" s="75"/>
      <c r="BW12" s="75"/>
      <c r="BX12" s="75"/>
      <c r="BY12" s="75"/>
      <c r="BZ12" s="77"/>
      <c r="CA12" s="78"/>
    </row>
    <row r="13" spans="1:79" s="74" customFormat="1" ht="13.8">
      <c r="A13" s="101"/>
      <c r="B13" s="70" t="s">
        <v>77</v>
      </c>
      <c r="C13" s="87">
        <f>Kostnadskalkyl!I7</f>
        <v>0</v>
      </c>
      <c r="D13" s="76"/>
      <c r="E13" s="88">
        <f t="shared" si="0"/>
        <v>0</v>
      </c>
      <c r="F13" s="87">
        <f>Kostnadskalkyl!M7</f>
        <v>0</v>
      </c>
      <c r="G13" s="76"/>
      <c r="H13" s="88">
        <f t="shared" si="1"/>
        <v>0</v>
      </c>
      <c r="I13" s="87">
        <f>Kostnadskalkyl!Q7</f>
        <v>0</v>
      </c>
      <c r="J13" s="76"/>
      <c r="K13" s="88">
        <f t="shared" si="2"/>
        <v>0</v>
      </c>
      <c r="L13" s="87">
        <f>Kostnadskalkyl!U7</f>
        <v>0</v>
      </c>
      <c r="M13" s="76"/>
      <c r="N13" s="88">
        <f t="shared" si="3"/>
        <v>0</v>
      </c>
      <c r="O13" s="87">
        <f>Kostnadskalkyl!Y7</f>
        <v>0</v>
      </c>
      <c r="P13" s="76"/>
      <c r="Q13" s="88">
        <f t="shared" si="4"/>
        <v>0</v>
      </c>
      <c r="R13" s="87">
        <f>Kostnadskalkyl!AC7</f>
        <v>0</v>
      </c>
      <c r="S13" s="76"/>
      <c r="T13" s="88">
        <f t="shared" si="5"/>
        <v>0</v>
      </c>
      <c r="U13" s="87">
        <f>Kostnadskalkyl!AG7</f>
        <v>0</v>
      </c>
      <c r="V13" s="76"/>
      <c r="W13" s="88">
        <f t="shared" si="6"/>
        <v>0</v>
      </c>
      <c r="X13" s="87">
        <f>Kostnadskalkyl!AK7</f>
        <v>0</v>
      </c>
      <c r="Y13" s="76"/>
      <c r="Z13" s="88">
        <f t="shared" si="7"/>
        <v>0</v>
      </c>
      <c r="AA13" s="87">
        <f>Kostnadskalkyl!AO7</f>
        <v>0</v>
      </c>
      <c r="AB13" s="76"/>
      <c r="AC13" s="88">
        <f t="shared" si="8"/>
        <v>0</v>
      </c>
      <c r="AD13" s="87">
        <f>Kostnadskalkyl!AS7</f>
        <v>0</v>
      </c>
      <c r="AE13" s="76"/>
      <c r="AF13" s="88">
        <f t="shared" si="9"/>
        <v>0</v>
      </c>
      <c r="AG13" s="87">
        <f>Kostnadskalkyl!AW7</f>
        <v>0</v>
      </c>
      <c r="AH13" s="76"/>
      <c r="AI13" s="88">
        <f t="shared" si="10"/>
        <v>0</v>
      </c>
      <c r="AJ13" s="87">
        <f>Kostnadskalkyl!BA7</f>
        <v>0</v>
      </c>
      <c r="AK13" s="76"/>
      <c r="AL13" s="88">
        <f t="shared" si="11"/>
        <v>0</v>
      </c>
      <c r="AM13" s="87">
        <f>Kostnadskalkyl!BE7</f>
        <v>0</v>
      </c>
      <c r="AN13" s="76"/>
      <c r="AO13" s="88">
        <f t="shared" si="12"/>
        <v>0</v>
      </c>
      <c r="AP13" s="87"/>
      <c r="AQ13" s="76"/>
      <c r="AR13" s="88"/>
      <c r="AS13" s="87"/>
      <c r="AT13" s="76"/>
      <c r="AU13" s="88"/>
      <c r="AV13" s="87"/>
      <c r="AW13" s="76"/>
      <c r="AX13" s="88"/>
      <c r="AY13" s="87"/>
      <c r="AZ13" s="76"/>
      <c r="BA13" s="88"/>
      <c r="BB13" s="87"/>
      <c r="BC13" s="76"/>
      <c r="BD13" s="88"/>
      <c r="BE13" s="87"/>
      <c r="BF13" s="76"/>
      <c r="BG13" s="93"/>
      <c r="BH13" s="77"/>
      <c r="BI13" s="79">
        <f t="shared" si="19"/>
        <v>0</v>
      </c>
      <c r="BJ13" s="79">
        <f t="shared" si="20"/>
        <v>0</v>
      </c>
      <c r="BK13" s="79">
        <f t="shared" si="21"/>
        <v>0</v>
      </c>
      <c r="BM13" s="69"/>
      <c r="BN13" s="75"/>
      <c r="BO13" s="75"/>
      <c r="BP13" s="75"/>
      <c r="BQ13" s="75"/>
      <c r="BR13" s="75"/>
      <c r="BS13" s="75"/>
      <c r="BT13" s="75"/>
      <c r="BU13" s="75"/>
      <c r="BV13" s="75"/>
      <c r="BW13" s="75"/>
      <c r="BX13" s="75"/>
      <c r="BY13" s="75"/>
      <c r="BZ13" s="77"/>
      <c r="CA13" s="78"/>
    </row>
    <row r="14" spans="1:79" s="74" customFormat="1" ht="13.8">
      <c r="A14" s="101"/>
      <c r="B14" s="70" t="s">
        <v>78</v>
      </c>
      <c r="C14" s="87">
        <f>Kostnadskalkyl!J7</f>
        <v>0</v>
      </c>
      <c r="D14" s="76"/>
      <c r="E14" s="88">
        <f t="shared" si="0"/>
        <v>0</v>
      </c>
      <c r="F14" s="87">
        <f>Kostnadskalkyl!N7</f>
        <v>0</v>
      </c>
      <c r="G14" s="76"/>
      <c r="H14" s="88">
        <f t="shared" si="1"/>
        <v>0</v>
      </c>
      <c r="I14" s="87">
        <f>Kostnadskalkyl!R7</f>
        <v>0</v>
      </c>
      <c r="J14" s="76"/>
      <c r="K14" s="88">
        <f t="shared" si="2"/>
        <v>0</v>
      </c>
      <c r="L14" s="87">
        <f>Kostnadskalkyl!V7</f>
        <v>0</v>
      </c>
      <c r="M14" s="76"/>
      <c r="N14" s="88">
        <f t="shared" si="3"/>
        <v>0</v>
      </c>
      <c r="O14" s="87">
        <f>Kostnadskalkyl!Z7</f>
        <v>0</v>
      </c>
      <c r="P14" s="76"/>
      <c r="Q14" s="88">
        <f t="shared" si="4"/>
        <v>0</v>
      </c>
      <c r="R14" s="87">
        <f>Kostnadskalkyl!AD7</f>
        <v>0</v>
      </c>
      <c r="S14" s="76"/>
      <c r="T14" s="88">
        <f t="shared" si="5"/>
        <v>0</v>
      </c>
      <c r="U14" s="87">
        <f>Kostnadskalkyl!AH7</f>
        <v>0</v>
      </c>
      <c r="V14" s="76"/>
      <c r="W14" s="88">
        <f t="shared" si="6"/>
        <v>0</v>
      </c>
      <c r="X14" s="87">
        <f>Kostnadskalkyl!AL7</f>
        <v>0</v>
      </c>
      <c r="Y14" s="76"/>
      <c r="Z14" s="88">
        <f t="shared" si="7"/>
        <v>0</v>
      </c>
      <c r="AA14" s="87">
        <f>Kostnadskalkyl!AP7</f>
        <v>0</v>
      </c>
      <c r="AB14" s="76"/>
      <c r="AC14" s="88">
        <f t="shared" si="8"/>
        <v>0</v>
      </c>
      <c r="AD14" s="87">
        <f>Kostnadskalkyl!AT7</f>
        <v>0</v>
      </c>
      <c r="AE14" s="76"/>
      <c r="AF14" s="88">
        <f t="shared" si="9"/>
        <v>0</v>
      </c>
      <c r="AG14" s="87">
        <f>Kostnadskalkyl!AX7</f>
        <v>0</v>
      </c>
      <c r="AH14" s="76"/>
      <c r="AI14" s="88">
        <f t="shared" si="10"/>
        <v>0</v>
      </c>
      <c r="AJ14" s="87">
        <f>Kostnadskalkyl!BB7</f>
        <v>0</v>
      </c>
      <c r="AK14" s="76"/>
      <c r="AL14" s="88">
        <f t="shared" si="11"/>
        <v>0</v>
      </c>
      <c r="AM14" s="87">
        <f>Kostnadskalkyl!BF7</f>
        <v>0</v>
      </c>
      <c r="AN14" s="76"/>
      <c r="AO14" s="88">
        <f t="shared" si="12"/>
        <v>0</v>
      </c>
      <c r="AP14" s="87" t="e">
        <f>AP39</f>
        <v>#REF!</v>
      </c>
      <c r="AQ14" s="76"/>
      <c r="AR14" s="88" t="e">
        <f t="shared" si="13"/>
        <v>#REF!</v>
      </c>
      <c r="AS14" s="87" t="e">
        <f>AS39</f>
        <v>#REF!</v>
      </c>
      <c r="AT14" s="76"/>
      <c r="AU14" s="88" t="e">
        <f t="shared" si="14"/>
        <v>#REF!</v>
      </c>
      <c r="AV14" s="87" t="e">
        <f>AV39</f>
        <v>#REF!</v>
      </c>
      <c r="AW14" s="76"/>
      <c r="AX14" s="88" t="e">
        <f t="shared" si="15"/>
        <v>#REF!</v>
      </c>
      <c r="AY14" s="87" t="e">
        <f>AY39</f>
        <v>#REF!</v>
      </c>
      <c r="AZ14" s="76"/>
      <c r="BA14" s="88" t="e">
        <f t="shared" si="16"/>
        <v>#REF!</v>
      </c>
      <c r="BB14" s="87" t="e">
        <f>BB39</f>
        <v>#REF!</v>
      </c>
      <c r="BC14" s="76"/>
      <c r="BD14" s="88" t="e">
        <f t="shared" si="17"/>
        <v>#REF!</v>
      </c>
      <c r="BE14" s="87" t="e">
        <f>BE39</f>
        <v>#REF!</v>
      </c>
      <c r="BF14" s="76"/>
      <c r="BG14" s="93" t="e">
        <f t="shared" si="18"/>
        <v>#REF!</v>
      </c>
      <c r="BH14" s="77"/>
      <c r="BI14" s="79">
        <f t="shared" si="19"/>
        <v>0</v>
      </c>
      <c r="BJ14" s="79">
        <f t="shared" si="20"/>
        <v>0</v>
      </c>
      <c r="BK14" s="79">
        <f t="shared" si="21"/>
        <v>0</v>
      </c>
      <c r="BM14" s="69"/>
      <c r="BN14" s="75"/>
      <c r="BO14" s="75"/>
      <c r="BP14" s="75"/>
      <c r="BQ14" s="75"/>
      <c r="BR14" s="75"/>
      <c r="BS14" s="75"/>
      <c r="BT14" s="75"/>
      <c r="BU14" s="75"/>
      <c r="BV14" s="75"/>
      <c r="BW14" s="75"/>
      <c r="BX14" s="75"/>
      <c r="BY14" s="75"/>
      <c r="BZ14" s="77"/>
      <c r="CA14" s="78"/>
    </row>
    <row r="15" spans="1:79" ht="13.8">
      <c r="A15" s="38"/>
      <c r="B15" s="20" t="s">
        <v>71</v>
      </c>
      <c r="C15" s="85">
        <f>SUM(C16:C19)</f>
        <v>0</v>
      </c>
      <c r="D15" s="72">
        <f>SUM(D16:D19)</f>
        <v>0</v>
      </c>
      <c r="E15" s="86">
        <f t="shared" si="0"/>
        <v>0</v>
      </c>
      <c r="F15" s="85">
        <f>SUM(F16:F19)</f>
        <v>0</v>
      </c>
      <c r="G15" s="72">
        <f>SUM(G16:G19)</f>
        <v>0</v>
      </c>
      <c r="H15" s="86">
        <f t="shared" si="1"/>
        <v>0</v>
      </c>
      <c r="I15" s="85">
        <f>SUM(I16:I19)</f>
        <v>0</v>
      </c>
      <c r="J15" s="72">
        <f>SUM(J16:J19)</f>
        <v>0</v>
      </c>
      <c r="K15" s="86">
        <f t="shared" si="2"/>
        <v>0</v>
      </c>
      <c r="L15" s="85">
        <f>SUM(L16:L19)</f>
        <v>0</v>
      </c>
      <c r="M15" s="72">
        <f>SUM(M16:M19)</f>
        <v>0</v>
      </c>
      <c r="N15" s="86">
        <f t="shared" si="3"/>
        <v>0</v>
      </c>
      <c r="O15" s="85">
        <f>SUM(O16:O19)</f>
        <v>0</v>
      </c>
      <c r="P15" s="72">
        <f>SUM(P16:P19)</f>
        <v>0</v>
      </c>
      <c r="Q15" s="86">
        <f t="shared" si="4"/>
        <v>0</v>
      </c>
      <c r="R15" s="85">
        <f>SUM(R16:R19)</f>
        <v>0</v>
      </c>
      <c r="S15" s="72">
        <f>SUM(S16:S19)</f>
        <v>0</v>
      </c>
      <c r="T15" s="86">
        <f t="shared" si="5"/>
        <v>0</v>
      </c>
      <c r="U15" s="85">
        <f>SUM(U16:U19)</f>
        <v>0</v>
      </c>
      <c r="V15" s="72">
        <f>SUM(V16:V19)</f>
        <v>0</v>
      </c>
      <c r="W15" s="86">
        <f t="shared" si="6"/>
        <v>0</v>
      </c>
      <c r="X15" s="85">
        <f>SUM(X16:X19)</f>
        <v>0</v>
      </c>
      <c r="Y15" s="72">
        <f>SUM(Y16:Y19)</f>
        <v>0</v>
      </c>
      <c r="Z15" s="86">
        <f t="shared" si="7"/>
        <v>0</v>
      </c>
      <c r="AA15" s="85">
        <f>SUM(AA16:AA19)</f>
        <v>0</v>
      </c>
      <c r="AB15" s="72">
        <f>SUM(AB16:AB19)</f>
        <v>0</v>
      </c>
      <c r="AC15" s="86">
        <f t="shared" si="8"/>
        <v>0</v>
      </c>
      <c r="AD15" s="85">
        <f>SUM(AD16:AD19)</f>
        <v>0</v>
      </c>
      <c r="AE15" s="72">
        <f>SUM(AE16:AE19)</f>
        <v>0</v>
      </c>
      <c r="AF15" s="86">
        <f t="shared" si="9"/>
        <v>0</v>
      </c>
      <c r="AG15" s="85">
        <f>SUM(AG16:AG19)</f>
        <v>0</v>
      </c>
      <c r="AH15" s="72">
        <f>SUM(AH16:AH19)</f>
        <v>0</v>
      </c>
      <c r="AI15" s="86">
        <f t="shared" si="10"/>
        <v>0</v>
      </c>
      <c r="AJ15" s="85">
        <f>SUM(AJ16:AJ19)</f>
        <v>0</v>
      </c>
      <c r="AK15" s="72">
        <f>SUM(AK16:AK19)</f>
        <v>0</v>
      </c>
      <c r="AL15" s="86">
        <f t="shared" si="11"/>
        <v>0</v>
      </c>
      <c r="AM15" s="85">
        <f>SUM(AM16:AM19)</f>
        <v>0</v>
      </c>
      <c r="AN15" s="72">
        <f>SUM(AN16:AN19)</f>
        <v>0</v>
      </c>
      <c r="AO15" s="86">
        <f t="shared" si="12"/>
        <v>0</v>
      </c>
      <c r="AP15" s="85" t="e">
        <f>#REF!</f>
        <v>#REF!</v>
      </c>
      <c r="AQ15" s="72">
        <f>AQ16+AQ19</f>
        <v>0</v>
      </c>
      <c r="AR15" s="86" t="e">
        <f t="shared" si="13"/>
        <v>#REF!</v>
      </c>
      <c r="AS15" s="85" t="e">
        <f>#REF!</f>
        <v>#REF!</v>
      </c>
      <c r="AT15" s="72">
        <f>AT16+AT19</f>
        <v>0</v>
      </c>
      <c r="AU15" s="86" t="e">
        <f t="shared" si="14"/>
        <v>#REF!</v>
      </c>
      <c r="AV15" s="85" t="e">
        <f>#REF!</f>
        <v>#REF!</v>
      </c>
      <c r="AW15" s="72">
        <f>AW16+AW19</f>
        <v>0</v>
      </c>
      <c r="AX15" s="86" t="e">
        <f t="shared" si="15"/>
        <v>#REF!</v>
      </c>
      <c r="AY15" s="85" t="e">
        <f>#REF!</f>
        <v>#REF!</v>
      </c>
      <c r="AZ15" s="72">
        <f>AZ16+AZ19</f>
        <v>0</v>
      </c>
      <c r="BA15" s="86" t="e">
        <f t="shared" si="16"/>
        <v>#REF!</v>
      </c>
      <c r="BB15" s="85" t="e">
        <f>#REF!</f>
        <v>#REF!</v>
      </c>
      <c r="BC15" s="72">
        <f>BC16+BC19</f>
        <v>0</v>
      </c>
      <c r="BD15" s="86" t="e">
        <f t="shared" si="17"/>
        <v>#REF!</v>
      </c>
      <c r="BE15" s="85" t="e">
        <f>#REF!</f>
        <v>#REF!</v>
      </c>
      <c r="BF15" s="72">
        <f>BF16+BF19</f>
        <v>0</v>
      </c>
      <c r="BG15" s="92" t="e">
        <f t="shared" si="18"/>
        <v>#REF!</v>
      </c>
      <c r="BH15" s="21"/>
      <c r="BI15" s="71">
        <f>SUM(BI16:BI19)</f>
        <v>0</v>
      </c>
      <c r="BJ15" s="71">
        <f>SUM(BJ16:BJ19)</f>
        <v>0</v>
      </c>
      <c r="BK15" s="71">
        <f>SUM(BK16:BK19)</f>
        <v>0</v>
      </c>
      <c r="BM15" s="20" t="s">
        <v>3</v>
      </c>
      <c r="BN15" s="14" t="e">
        <f>C15*POWER((1+Kalkylparametrar!#REF!),0)</f>
        <v>#REF!</v>
      </c>
      <c r="BO15" s="14" t="e">
        <f>F15*POWER((1+Kalkylparametrar!#REF!),1)</f>
        <v>#REF!</v>
      </c>
      <c r="BP15" s="14" t="e">
        <f>I15*POWER((1+Kalkylparametrar!#REF!),2)</f>
        <v>#REF!</v>
      </c>
      <c r="BQ15" s="14" t="e">
        <f>L15*POWER((1+Kalkylparametrar!#REF!),3)</f>
        <v>#REF!</v>
      </c>
      <c r="BR15" s="14" t="e">
        <f>O15*POWER((1+Kalkylparametrar!#REF!),4)</f>
        <v>#REF!</v>
      </c>
      <c r="BS15" s="14" t="e">
        <f>#REF!*POWER((1+Kalkylparametrar!#REF!),5)</f>
        <v>#REF!</v>
      </c>
      <c r="BT15" s="14" t="e">
        <f>AP15*POWER((1+Kalkylparametrar!#REF!),6)</f>
        <v>#REF!</v>
      </c>
      <c r="BU15" s="14" t="e">
        <f>AS15*POWER((1+Kalkylparametrar!#REF!),7)</f>
        <v>#REF!</v>
      </c>
      <c r="BV15" s="14" t="e">
        <f>AV15*POWER((1+Kalkylparametrar!#REF!),8)</f>
        <v>#REF!</v>
      </c>
      <c r="BW15" s="14" t="e">
        <f>AY15*POWER((1+Kalkylparametrar!#REF!),9)</f>
        <v>#REF!</v>
      </c>
      <c r="BX15" s="14" t="e">
        <f>BB15*POWER((1+Kalkylparametrar!#REF!),10)</f>
        <v>#REF!</v>
      </c>
      <c r="BY15" s="14" t="e">
        <f>BE15*POWER((1+Kalkylparametrar!#REF!),11)</f>
        <v>#REF!</v>
      </c>
      <c r="BZ15" s="21"/>
      <c r="CA15" s="23" t="e">
        <f>SUM(BN15:BY15)</f>
        <v>#REF!</v>
      </c>
    </row>
    <row r="16" spans="1:79" s="74" customFormat="1" ht="13.8">
      <c r="A16" s="101"/>
      <c r="B16" s="70" t="s">
        <v>75</v>
      </c>
      <c r="C16" s="87">
        <f>Kostnadskalkyl!G18</f>
        <v>0</v>
      </c>
      <c r="D16" s="76"/>
      <c r="E16" s="88">
        <f t="shared" si="0"/>
        <v>0</v>
      </c>
      <c r="F16" s="87">
        <f>Kostnadskalkyl!K18</f>
        <v>0</v>
      </c>
      <c r="G16" s="76"/>
      <c r="H16" s="88">
        <f t="shared" si="1"/>
        <v>0</v>
      </c>
      <c r="I16" s="87">
        <f>Kostnadskalkyl!O18</f>
        <v>0</v>
      </c>
      <c r="J16" s="76"/>
      <c r="K16" s="88">
        <f t="shared" si="2"/>
        <v>0</v>
      </c>
      <c r="L16" s="87">
        <f>Kostnadskalkyl!S18</f>
        <v>0</v>
      </c>
      <c r="M16" s="76"/>
      <c r="N16" s="88">
        <f t="shared" si="3"/>
        <v>0</v>
      </c>
      <c r="O16" s="87">
        <f>Kostnadskalkyl!W18</f>
        <v>0</v>
      </c>
      <c r="P16" s="76"/>
      <c r="Q16" s="88">
        <f t="shared" si="4"/>
        <v>0</v>
      </c>
      <c r="R16" s="87">
        <f>Kostnadskalkyl!AA18</f>
        <v>0</v>
      </c>
      <c r="S16" s="76"/>
      <c r="T16" s="88">
        <f t="shared" si="5"/>
        <v>0</v>
      </c>
      <c r="U16" s="87">
        <f>Kostnadskalkyl!AE18</f>
        <v>0</v>
      </c>
      <c r="V16" s="76"/>
      <c r="W16" s="88">
        <f t="shared" si="6"/>
        <v>0</v>
      </c>
      <c r="X16" s="87">
        <f>Kostnadskalkyl!AI18</f>
        <v>0</v>
      </c>
      <c r="Y16" s="76"/>
      <c r="Z16" s="88">
        <f t="shared" si="7"/>
        <v>0</v>
      </c>
      <c r="AA16" s="87">
        <f>Kostnadskalkyl!AM18</f>
        <v>0</v>
      </c>
      <c r="AB16" s="76"/>
      <c r="AC16" s="88">
        <f t="shared" si="8"/>
        <v>0</v>
      </c>
      <c r="AD16" s="87">
        <f>Kostnadskalkyl!AQ18</f>
        <v>0</v>
      </c>
      <c r="AE16" s="76"/>
      <c r="AF16" s="88">
        <f t="shared" si="9"/>
        <v>0</v>
      </c>
      <c r="AG16" s="87">
        <f>Kostnadskalkyl!AU18</f>
        <v>0</v>
      </c>
      <c r="AH16" s="76"/>
      <c r="AI16" s="88">
        <f t="shared" si="10"/>
        <v>0</v>
      </c>
      <c r="AJ16" s="87">
        <f>Kostnadskalkyl!AY18</f>
        <v>0</v>
      </c>
      <c r="AK16" s="76"/>
      <c r="AL16" s="88">
        <f t="shared" si="11"/>
        <v>0</v>
      </c>
      <c r="AM16" s="87">
        <f>Kostnadskalkyl!BC18</f>
        <v>0</v>
      </c>
      <c r="AN16" s="76"/>
      <c r="AO16" s="88">
        <f t="shared" si="12"/>
        <v>0</v>
      </c>
      <c r="AP16" s="87" t="e">
        <f>AP15-AP19</f>
        <v>#REF!</v>
      </c>
      <c r="AQ16" s="76"/>
      <c r="AR16" s="88" t="e">
        <f t="shared" si="13"/>
        <v>#REF!</v>
      </c>
      <c r="AS16" s="87" t="e">
        <f>AS15-AS19</f>
        <v>#REF!</v>
      </c>
      <c r="AT16" s="76"/>
      <c r="AU16" s="88" t="e">
        <f t="shared" si="14"/>
        <v>#REF!</v>
      </c>
      <c r="AV16" s="87" t="e">
        <f>AV15-AV19</f>
        <v>#REF!</v>
      </c>
      <c r="AW16" s="76"/>
      <c r="AX16" s="88" t="e">
        <f t="shared" si="15"/>
        <v>#REF!</v>
      </c>
      <c r="AY16" s="87" t="e">
        <f>AY15-AY19</f>
        <v>#REF!</v>
      </c>
      <c r="AZ16" s="76"/>
      <c r="BA16" s="88" t="e">
        <f t="shared" si="16"/>
        <v>#REF!</v>
      </c>
      <c r="BB16" s="87" t="e">
        <f>BB15-BB19</f>
        <v>#REF!</v>
      </c>
      <c r="BC16" s="76"/>
      <c r="BD16" s="88" t="e">
        <f t="shared" si="17"/>
        <v>#REF!</v>
      </c>
      <c r="BE16" s="87" t="e">
        <f>BE15-BE19</f>
        <v>#REF!</v>
      </c>
      <c r="BF16" s="76"/>
      <c r="BG16" s="93" t="e">
        <f t="shared" si="18"/>
        <v>#REF!</v>
      </c>
      <c r="BH16" s="77"/>
      <c r="BI16" s="79">
        <f t="shared" si="19"/>
        <v>0</v>
      </c>
      <c r="BJ16" s="79">
        <f t="shared" si="20"/>
        <v>0</v>
      </c>
      <c r="BK16" s="79">
        <f t="shared" si="21"/>
        <v>0</v>
      </c>
      <c r="BM16" s="69"/>
      <c r="BN16" s="75"/>
      <c r="BO16" s="75"/>
      <c r="BP16" s="75"/>
      <c r="BQ16" s="75"/>
      <c r="BR16" s="75"/>
      <c r="BS16" s="75"/>
      <c r="BT16" s="75"/>
      <c r="BU16" s="75"/>
      <c r="BV16" s="75"/>
      <c r="BW16" s="75"/>
      <c r="BX16" s="75"/>
      <c r="BY16" s="75"/>
      <c r="BZ16" s="77"/>
      <c r="CA16" s="78"/>
    </row>
    <row r="17" spans="1:79" s="74" customFormat="1" ht="13.8">
      <c r="A17" s="101"/>
      <c r="B17" s="70" t="s">
        <v>76</v>
      </c>
      <c r="C17" s="87">
        <f>Kostnadskalkyl!H18</f>
        <v>0</v>
      </c>
      <c r="D17" s="76"/>
      <c r="E17" s="88">
        <f t="shared" si="0"/>
        <v>0</v>
      </c>
      <c r="F17" s="87">
        <f>Kostnadskalkyl!L18</f>
        <v>0</v>
      </c>
      <c r="G17" s="76"/>
      <c r="H17" s="88">
        <f t="shared" si="1"/>
        <v>0</v>
      </c>
      <c r="I17" s="87">
        <f>Kostnadskalkyl!P18</f>
        <v>0</v>
      </c>
      <c r="J17" s="76"/>
      <c r="K17" s="88">
        <f t="shared" si="2"/>
        <v>0</v>
      </c>
      <c r="L17" s="87">
        <f>Kostnadskalkyl!T18</f>
        <v>0</v>
      </c>
      <c r="M17" s="76"/>
      <c r="N17" s="88">
        <f t="shared" si="3"/>
        <v>0</v>
      </c>
      <c r="O17" s="87">
        <f>Kostnadskalkyl!X18</f>
        <v>0</v>
      </c>
      <c r="P17" s="76"/>
      <c r="Q17" s="88">
        <f t="shared" si="4"/>
        <v>0</v>
      </c>
      <c r="R17" s="87">
        <f>Kostnadskalkyl!AB18</f>
        <v>0</v>
      </c>
      <c r="S17" s="76"/>
      <c r="T17" s="88">
        <f t="shared" si="5"/>
        <v>0</v>
      </c>
      <c r="U17" s="87">
        <f>Kostnadskalkyl!AF18</f>
        <v>0</v>
      </c>
      <c r="V17" s="76"/>
      <c r="W17" s="88">
        <f t="shared" si="6"/>
        <v>0</v>
      </c>
      <c r="X17" s="87">
        <f>Kostnadskalkyl!AJ18</f>
        <v>0</v>
      </c>
      <c r="Y17" s="76"/>
      <c r="Z17" s="88">
        <f t="shared" si="7"/>
        <v>0</v>
      </c>
      <c r="AA17" s="87">
        <f>Kostnadskalkyl!AN18</f>
        <v>0</v>
      </c>
      <c r="AB17" s="76"/>
      <c r="AC17" s="88">
        <f t="shared" si="8"/>
        <v>0</v>
      </c>
      <c r="AD17" s="87">
        <f>Kostnadskalkyl!AR18</f>
        <v>0</v>
      </c>
      <c r="AE17" s="76"/>
      <c r="AF17" s="88">
        <f t="shared" si="9"/>
        <v>0</v>
      </c>
      <c r="AG17" s="87">
        <f>Kostnadskalkyl!AV18</f>
        <v>0</v>
      </c>
      <c r="AH17" s="76"/>
      <c r="AI17" s="88">
        <f t="shared" si="10"/>
        <v>0</v>
      </c>
      <c r="AJ17" s="87">
        <f>Kostnadskalkyl!AZ18</f>
        <v>0</v>
      </c>
      <c r="AK17" s="76"/>
      <c r="AL17" s="88">
        <f t="shared" si="11"/>
        <v>0</v>
      </c>
      <c r="AM17" s="87">
        <f>Kostnadskalkyl!BD18</f>
        <v>0</v>
      </c>
      <c r="AN17" s="76"/>
      <c r="AO17" s="88">
        <f t="shared" si="12"/>
        <v>0</v>
      </c>
      <c r="AP17" s="87"/>
      <c r="AQ17" s="76"/>
      <c r="AR17" s="88"/>
      <c r="AS17" s="87"/>
      <c r="AT17" s="76"/>
      <c r="AU17" s="88"/>
      <c r="AV17" s="87"/>
      <c r="AW17" s="76"/>
      <c r="AX17" s="88"/>
      <c r="AY17" s="87"/>
      <c r="AZ17" s="76"/>
      <c r="BA17" s="88"/>
      <c r="BB17" s="87"/>
      <c r="BC17" s="76"/>
      <c r="BD17" s="88"/>
      <c r="BE17" s="87"/>
      <c r="BF17" s="76"/>
      <c r="BG17" s="93"/>
      <c r="BH17" s="77"/>
      <c r="BI17" s="79">
        <f t="shared" si="19"/>
        <v>0</v>
      </c>
      <c r="BJ17" s="79">
        <f t="shared" si="20"/>
        <v>0</v>
      </c>
      <c r="BK17" s="79">
        <f t="shared" si="21"/>
        <v>0</v>
      </c>
      <c r="BM17" s="69"/>
      <c r="BN17" s="75"/>
      <c r="BO17" s="75"/>
      <c r="BP17" s="75"/>
      <c r="BQ17" s="75"/>
      <c r="BR17" s="75"/>
      <c r="BS17" s="75"/>
      <c r="BT17" s="75"/>
      <c r="BU17" s="75"/>
      <c r="BV17" s="75"/>
      <c r="BW17" s="75"/>
      <c r="BX17" s="75"/>
      <c r="BY17" s="75"/>
      <c r="BZ17" s="77"/>
      <c r="CA17" s="78"/>
    </row>
    <row r="18" spans="1:79" s="74" customFormat="1" ht="13.8">
      <c r="A18" s="101"/>
      <c r="B18" s="70" t="s">
        <v>77</v>
      </c>
      <c r="C18" s="87">
        <f>Kostnadskalkyl!I18</f>
        <v>0</v>
      </c>
      <c r="D18" s="76"/>
      <c r="E18" s="88">
        <f t="shared" si="0"/>
        <v>0</v>
      </c>
      <c r="F18" s="87">
        <f>Kostnadskalkyl!M18</f>
        <v>0</v>
      </c>
      <c r="G18" s="76"/>
      <c r="H18" s="88">
        <f t="shared" si="1"/>
        <v>0</v>
      </c>
      <c r="I18" s="87">
        <f>Kostnadskalkyl!Q18</f>
        <v>0</v>
      </c>
      <c r="J18" s="76"/>
      <c r="K18" s="88">
        <f t="shared" si="2"/>
        <v>0</v>
      </c>
      <c r="L18" s="87">
        <f>Kostnadskalkyl!U18</f>
        <v>0</v>
      </c>
      <c r="M18" s="76"/>
      <c r="N18" s="88">
        <f t="shared" si="3"/>
        <v>0</v>
      </c>
      <c r="O18" s="87">
        <f>Kostnadskalkyl!Y18</f>
        <v>0</v>
      </c>
      <c r="P18" s="76"/>
      <c r="Q18" s="88">
        <f t="shared" si="4"/>
        <v>0</v>
      </c>
      <c r="R18" s="87">
        <f>Kostnadskalkyl!AC18</f>
        <v>0</v>
      </c>
      <c r="S18" s="76"/>
      <c r="T18" s="88">
        <f t="shared" si="5"/>
        <v>0</v>
      </c>
      <c r="U18" s="87">
        <f>Kostnadskalkyl!AG18</f>
        <v>0</v>
      </c>
      <c r="V18" s="76"/>
      <c r="W18" s="88">
        <f t="shared" si="6"/>
        <v>0</v>
      </c>
      <c r="X18" s="87">
        <f>Kostnadskalkyl!AK18</f>
        <v>0</v>
      </c>
      <c r="Y18" s="76"/>
      <c r="Z18" s="88">
        <f t="shared" si="7"/>
        <v>0</v>
      </c>
      <c r="AA18" s="87">
        <f>Kostnadskalkyl!AO18</f>
        <v>0</v>
      </c>
      <c r="AB18" s="76"/>
      <c r="AC18" s="88">
        <f t="shared" si="8"/>
        <v>0</v>
      </c>
      <c r="AD18" s="87">
        <f>Kostnadskalkyl!AS18</f>
        <v>0</v>
      </c>
      <c r="AE18" s="76"/>
      <c r="AF18" s="88">
        <f t="shared" si="9"/>
        <v>0</v>
      </c>
      <c r="AG18" s="87">
        <f>Kostnadskalkyl!AW18</f>
        <v>0</v>
      </c>
      <c r="AH18" s="76"/>
      <c r="AI18" s="88">
        <f t="shared" si="10"/>
        <v>0</v>
      </c>
      <c r="AJ18" s="87">
        <f>Kostnadskalkyl!BA18</f>
        <v>0</v>
      </c>
      <c r="AK18" s="76"/>
      <c r="AL18" s="88">
        <f t="shared" si="11"/>
        <v>0</v>
      </c>
      <c r="AM18" s="87">
        <f>Kostnadskalkyl!BE18</f>
        <v>0</v>
      </c>
      <c r="AN18" s="76"/>
      <c r="AO18" s="88">
        <f t="shared" si="12"/>
        <v>0</v>
      </c>
      <c r="AP18" s="87"/>
      <c r="AQ18" s="76"/>
      <c r="AR18" s="88"/>
      <c r="AS18" s="87"/>
      <c r="AT18" s="76"/>
      <c r="AU18" s="88"/>
      <c r="AV18" s="87"/>
      <c r="AW18" s="76"/>
      <c r="AX18" s="88"/>
      <c r="AY18" s="87"/>
      <c r="AZ18" s="76"/>
      <c r="BA18" s="88"/>
      <c r="BB18" s="87"/>
      <c r="BC18" s="76"/>
      <c r="BD18" s="88"/>
      <c r="BE18" s="87"/>
      <c r="BF18" s="76"/>
      <c r="BG18" s="93"/>
      <c r="BH18" s="77"/>
      <c r="BI18" s="79">
        <f t="shared" si="19"/>
        <v>0</v>
      </c>
      <c r="BJ18" s="79">
        <f t="shared" si="20"/>
        <v>0</v>
      </c>
      <c r="BK18" s="79">
        <f t="shared" si="21"/>
        <v>0</v>
      </c>
      <c r="BM18" s="69"/>
      <c r="BN18" s="75"/>
      <c r="BO18" s="75"/>
      <c r="BP18" s="75"/>
      <c r="BQ18" s="75"/>
      <c r="BR18" s="75"/>
      <c r="BS18" s="75"/>
      <c r="BT18" s="75"/>
      <c r="BU18" s="75"/>
      <c r="BV18" s="75"/>
      <c r="BW18" s="75"/>
      <c r="BX18" s="75"/>
      <c r="BY18" s="75"/>
      <c r="BZ18" s="77"/>
      <c r="CA18" s="78"/>
    </row>
    <row r="19" spans="1:79" s="74" customFormat="1" ht="13.8">
      <c r="A19" s="101"/>
      <c r="B19" s="70" t="s">
        <v>78</v>
      </c>
      <c r="C19" s="87">
        <f>Kostnadskalkyl!J18</f>
        <v>0</v>
      </c>
      <c r="D19" s="76"/>
      <c r="E19" s="88">
        <f t="shared" si="0"/>
        <v>0</v>
      </c>
      <c r="F19" s="87">
        <f>Kostnadskalkyl!N18</f>
        <v>0</v>
      </c>
      <c r="G19" s="76"/>
      <c r="H19" s="88">
        <f t="shared" si="1"/>
        <v>0</v>
      </c>
      <c r="I19" s="87">
        <f>Kostnadskalkyl!R18</f>
        <v>0</v>
      </c>
      <c r="J19" s="76"/>
      <c r="K19" s="88">
        <f t="shared" si="2"/>
        <v>0</v>
      </c>
      <c r="L19" s="87">
        <f>Kostnadskalkyl!V18</f>
        <v>0</v>
      </c>
      <c r="M19" s="76"/>
      <c r="N19" s="88">
        <f t="shared" si="3"/>
        <v>0</v>
      </c>
      <c r="O19" s="87">
        <f>Kostnadskalkyl!Z18</f>
        <v>0</v>
      </c>
      <c r="P19" s="76"/>
      <c r="Q19" s="88">
        <f t="shared" si="4"/>
        <v>0</v>
      </c>
      <c r="R19" s="87">
        <f>Kostnadskalkyl!AD18</f>
        <v>0</v>
      </c>
      <c r="S19" s="76"/>
      <c r="T19" s="88">
        <f t="shared" si="5"/>
        <v>0</v>
      </c>
      <c r="U19" s="87">
        <f>Kostnadskalkyl!AH18</f>
        <v>0</v>
      </c>
      <c r="V19" s="76"/>
      <c r="W19" s="88">
        <f t="shared" si="6"/>
        <v>0</v>
      </c>
      <c r="X19" s="87">
        <f>Kostnadskalkyl!AL18</f>
        <v>0</v>
      </c>
      <c r="Y19" s="76"/>
      <c r="Z19" s="88">
        <f t="shared" si="7"/>
        <v>0</v>
      </c>
      <c r="AA19" s="87">
        <f>Kostnadskalkyl!AP18</f>
        <v>0</v>
      </c>
      <c r="AB19" s="76"/>
      <c r="AC19" s="88">
        <f t="shared" si="8"/>
        <v>0</v>
      </c>
      <c r="AD19" s="87">
        <f>Kostnadskalkyl!AT18</f>
        <v>0</v>
      </c>
      <c r="AE19" s="76"/>
      <c r="AF19" s="88">
        <f t="shared" si="9"/>
        <v>0</v>
      </c>
      <c r="AG19" s="87">
        <f>Kostnadskalkyl!AX18</f>
        <v>0</v>
      </c>
      <c r="AH19" s="76"/>
      <c r="AI19" s="88">
        <f t="shared" si="10"/>
        <v>0</v>
      </c>
      <c r="AJ19" s="87">
        <f>Kostnadskalkyl!BB18</f>
        <v>0</v>
      </c>
      <c r="AK19" s="76"/>
      <c r="AL19" s="88">
        <f t="shared" si="11"/>
        <v>0</v>
      </c>
      <c r="AM19" s="87">
        <f>Kostnadskalkyl!BF18</f>
        <v>0</v>
      </c>
      <c r="AN19" s="76"/>
      <c r="AO19" s="88">
        <f t="shared" si="12"/>
        <v>0</v>
      </c>
      <c r="AP19" s="87" t="e">
        <f>AP40</f>
        <v>#REF!</v>
      </c>
      <c r="AQ19" s="76"/>
      <c r="AR19" s="88" t="e">
        <f t="shared" si="13"/>
        <v>#REF!</v>
      </c>
      <c r="AS19" s="87" t="e">
        <f>AS40</f>
        <v>#REF!</v>
      </c>
      <c r="AT19" s="76"/>
      <c r="AU19" s="88" t="e">
        <f t="shared" si="14"/>
        <v>#REF!</v>
      </c>
      <c r="AV19" s="87" t="e">
        <f>AV40</f>
        <v>#REF!</v>
      </c>
      <c r="AW19" s="76"/>
      <c r="AX19" s="88" t="e">
        <f t="shared" si="15"/>
        <v>#REF!</v>
      </c>
      <c r="AY19" s="87" t="e">
        <f>AY40</f>
        <v>#REF!</v>
      </c>
      <c r="AZ19" s="76"/>
      <c r="BA19" s="88" t="e">
        <f t="shared" si="16"/>
        <v>#REF!</v>
      </c>
      <c r="BB19" s="87" t="e">
        <f>BB40</f>
        <v>#REF!</v>
      </c>
      <c r="BC19" s="76"/>
      <c r="BD19" s="88" t="e">
        <f t="shared" si="17"/>
        <v>#REF!</v>
      </c>
      <c r="BE19" s="87" t="e">
        <f>BE40</f>
        <v>#REF!</v>
      </c>
      <c r="BF19" s="76"/>
      <c r="BG19" s="93" t="e">
        <f t="shared" si="18"/>
        <v>#REF!</v>
      </c>
      <c r="BH19" s="77"/>
      <c r="BI19" s="79">
        <f t="shared" si="19"/>
        <v>0</v>
      </c>
      <c r="BJ19" s="79">
        <f t="shared" si="20"/>
        <v>0</v>
      </c>
      <c r="BK19" s="79">
        <f t="shared" si="21"/>
        <v>0</v>
      </c>
      <c r="BM19" s="69"/>
      <c r="BN19" s="75"/>
      <c r="BO19" s="75"/>
      <c r="BP19" s="75"/>
      <c r="BQ19" s="75"/>
      <c r="BR19" s="75"/>
      <c r="BS19" s="75"/>
      <c r="BT19" s="75"/>
      <c r="BU19" s="75"/>
      <c r="BV19" s="75"/>
      <c r="BW19" s="75"/>
      <c r="BX19" s="75"/>
      <c r="BY19" s="75"/>
      <c r="BZ19" s="77"/>
      <c r="CA19" s="78"/>
    </row>
    <row r="20" spans="1:79" ht="13.8">
      <c r="A20" s="38"/>
      <c r="B20" s="20" t="s">
        <v>113</v>
      </c>
      <c r="C20" s="85">
        <f>SUM(C21:C24)</f>
        <v>0</v>
      </c>
      <c r="D20" s="72">
        <f>SUM(D21:D24)</f>
        <v>0</v>
      </c>
      <c r="E20" s="86">
        <f t="shared" si="0"/>
        <v>0</v>
      </c>
      <c r="F20" s="85">
        <f>SUM(F21:F24)</f>
        <v>0</v>
      </c>
      <c r="G20" s="72">
        <f>SUM(G21:G24)</f>
        <v>0</v>
      </c>
      <c r="H20" s="86">
        <f t="shared" si="1"/>
        <v>0</v>
      </c>
      <c r="I20" s="85">
        <f>SUM(I21:I24)</f>
        <v>0</v>
      </c>
      <c r="J20" s="72">
        <f>SUM(J21:J24)</f>
        <v>0</v>
      </c>
      <c r="K20" s="86">
        <f t="shared" si="2"/>
        <v>0</v>
      </c>
      <c r="L20" s="85">
        <f>SUM(L21:L24)</f>
        <v>0</v>
      </c>
      <c r="M20" s="72">
        <f>SUM(M21:M24)</f>
        <v>0</v>
      </c>
      <c r="N20" s="86">
        <f t="shared" si="3"/>
        <v>0</v>
      </c>
      <c r="O20" s="85">
        <f>SUM(O21:O24)</f>
        <v>0</v>
      </c>
      <c r="P20" s="72">
        <f>SUM(P21:P24)</f>
        <v>0</v>
      </c>
      <c r="Q20" s="86">
        <f t="shared" si="4"/>
        <v>0</v>
      </c>
      <c r="R20" s="85">
        <f>SUM(R21:R24)</f>
        <v>0</v>
      </c>
      <c r="S20" s="72">
        <f>SUM(S21:S24)</f>
        <v>0</v>
      </c>
      <c r="T20" s="86">
        <f t="shared" si="5"/>
        <v>0</v>
      </c>
      <c r="U20" s="85">
        <f>SUM(U21:U24)</f>
        <v>0</v>
      </c>
      <c r="V20" s="72">
        <f>SUM(V21:V24)</f>
        <v>0</v>
      </c>
      <c r="W20" s="86">
        <f t="shared" si="6"/>
        <v>0</v>
      </c>
      <c r="X20" s="85">
        <f>SUM(X21:X24)</f>
        <v>0</v>
      </c>
      <c r="Y20" s="72">
        <f>SUM(Y21:Y24)</f>
        <v>0</v>
      </c>
      <c r="Z20" s="86">
        <f t="shared" si="7"/>
        <v>0</v>
      </c>
      <c r="AA20" s="85">
        <f>SUM(AA21:AA24)</f>
        <v>0</v>
      </c>
      <c r="AB20" s="72">
        <f>SUM(AB21:AB24)</f>
        <v>0</v>
      </c>
      <c r="AC20" s="86">
        <f t="shared" si="8"/>
        <v>0</v>
      </c>
      <c r="AD20" s="85">
        <f>SUM(AD21:AD24)</f>
        <v>0</v>
      </c>
      <c r="AE20" s="72">
        <f>SUM(AE21:AE24)</f>
        <v>0</v>
      </c>
      <c r="AF20" s="86">
        <f t="shared" si="9"/>
        <v>0</v>
      </c>
      <c r="AG20" s="85">
        <f>SUM(AG21:AG24)</f>
        <v>0</v>
      </c>
      <c r="AH20" s="72">
        <f>SUM(AH21:AH24)</f>
        <v>0</v>
      </c>
      <c r="AI20" s="86">
        <f t="shared" si="10"/>
        <v>0</v>
      </c>
      <c r="AJ20" s="85">
        <f>SUM(AJ21:AJ24)</f>
        <v>0</v>
      </c>
      <c r="AK20" s="72">
        <f>SUM(AK21:AK24)</f>
        <v>0</v>
      </c>
      <c r="AL20" s="86">
        <f t="shared" si="11"/>
        <v>0</v>
      </c>
      <c r="AM20" s="85">
        <f>SUM(AM21:AM24)</f>
        <v>0</v>
      </c>
      <c r="AN20" s="72">
        <f>SUM(AN21:AN24)</f>
        <v>0</v>
      </c>
      <c r="AO20" s="86">
        <f t="shared" si="12"/>
        <v>0</v>
      </c>
      <c r="AP20" s="85" t="e">
        <f>#REF!</f>
        <v>#REF!</v>
      </c>
      <c r="AQ20" s="72">
        <f>AQ21+AQ24</f>
        <v>0</v>
      </c>
      <c r="AR20" s="86" t="e">
        <f t="shared" si="13"/>
        <v>#REF!</v>
      </c>
      <c r="AS20" s="85" t="e">
        <f>#REF!</f>
        <v>#REF!</v>
      </c>
      <c r="AT20" s="72">
        <f>AT21+AT24</f>
        <v>0</v>
      </c>
      <c r="AU20" s="86" t="e">
        <f t="shared" si="14"/>
        <v>#REF!</v>
      </c>
      <c r="AV20" s="85" t="e">
        <f>#REF!</f>
        <v>#REF!</v>
      </c>
      <c r="AW20" s="72">
        <f>AW21+AW24</f>
        <v>0</v>
      </c>
      <c r="AX20" s="86" t="e">
        <f t="shared" si="15"/>
        <v>#REF!</v>
      </c>
      <c r="AY20" s="85" t="e">
        <f>#REF!</f>
        <v>#REF!</v>
      </c>
      <c r="AZ20" s="72">
        <f>AZ21+AZ24</f>
        <v>0</v>
      </c>
      <c r="BA20" s="86" t="e">
        <f t="shared" si="16"/>
        <v>#REF!</v>
      </c>
      <c r="BB20" s="85" t="e">
        <f>#REF!</f>
        <v>#REF!</v>
      </c>
      <c r="BC20" s="72">
        <f>BC21+BC24</f>
        <v>0</v>
      </c>
      <c r="BD20" s="86" t="e">
        <f t="shared" si="17"/>
        <v>#REF!</v>
      </c>
      <c r="BE20" s="85" t="e">
        <f>#REF!</f>
        <v>#REF!</v>
      </c>
      <c r="BF20" s="72">
        <f>BF21+BF24</f>
        <v>0</v>
      </c>
      <c r="BG20" s="92" t="e">
        <f t="shared" si="18"/>
        <v>#REF!</v>
      </c>
      <c r="BH20" s="21"/>
      <c r="BI20" s="71">
        <f>SUM(BI21:BI24)</f>
        <v>0</v>
      </c>
      <c r="BJ20" s="71">
        <f>SUM(BJ21:BJ24)</f>
        <v>0</v>
      </c>
      <c r="BK20" s="71">
        <f>SUM(BK21:BK24)</f>
        <v>0</v>
      </c>
      <c r="BM20" s="20" t="s">
        <v>4</v>
      </c>
      <c r="BN20" s="14" t="e">
        <f>C20*POWER((1+Kalkylparametrar!#REF!),0)</f>
        <v>#REF!</v>
      </c>
      <c r="BO20" s="14" t="e">
        <f>F20*POWER((1+Kalkylparametrar!#REF!),1)</f>
        <v>#REF!</v>
      </c>
      <c r="BP20" s="14" t="e">
        <f>I20*POWER((1+Kalkylparametrar!#REF!),2)</f>
        <v>#REF!</v>
      </c>
      <c r="BQ20" s="14" t="e">
        <f>L20*POWER((1+Kalkylparametrar!#REF!),3)</f>
        <v>#REF!</v>
      </c>
      <c r="BR20" s="14" t="e">
        <f>O20*POWER((1+Kalkylparametrar!#REF!),4)</f>
        <v>#REF!</v>
      </c>
      <c r="BS20" s="14" t="e">
        <f>#REF!*POWER((1+Kalkylparametrar!#REF!),5)</f>
        <v>#REF!</v>
      </c>
      <c r="BT20" s="14" t="e">
        <f>AP20*POWER((1+Kalkylparametrar!#REF!),6)</f>
        <v>#REF!</v>
      </c>
      <c r="BU20" s="14" t="e">
        <f>AS20*POWER((1+Kalkylparametrar!#REF!),7)</f>
        <v>#REF!</v>
      </c>
      <c r="BV20" s="14" t="e">
        <f>AV20*POWER((1+Kalkylparametrar!#REF!),8)</f>
        <v>#REF!</v>
      </c>
      <c r="BW20" s="14" t="e">
        <f>AY20*POWER((1+Kalkylparametrar!#REF!),9)</f>
        <v>#REF!</v>
      </c>
      <c r="BX20" s="14" t="e">
        <f>BB20*POWER((1+Kalkylparametrar!#REF!),10)</f>
        <v>#REF!</v>
      </c>
      <c r="BY20" s="14" t="e">
        <f>BE20*POWER((1+Kalkylparametrar!#REF!),11)</f>
        <v>#REF!</v>
      </c>
      <c r="BZ20" s="21"/>
      <c r="CA20" s="23" t="e">
        <f>SUM(BN20:BY20)</f>
        <v>#REF!</v>
      </c>
    </row>
    <row r="21" spans="1:79" s="74" customFormat="1" ht="13.8">
      <c r="A21" s="101"/>
      <c r="B21" s="70" t="s">
        <v>75</v>
      </c>
      <c r="C21" s="87">
        <f>Kostnadskalkyl!G29</f>
        <v>0</v>
      </c>
      <c r="D21" s="76"/>
      <c r="E21" s="88">
        <f t="shared" si="0"/>
        <v>0</v>
      </c>
      <c r="F21" s="87">
        <f>Kostnadskalkyl!K29</f>
        <v>0</v>
      </c>
      <c r="G21" s="76"/>
      <c r="H21" s="88">
        <f t="shared" si="1"/>
        <v>0</v>
      </c>
      <c r="I21" s="87">
        <f>Kostnadskalkyl!O29</f>
        <v>0</v>
      </c>
      <c r="J21" s="76"/>
      <c r="K21" s="88">
        <f t="shared" si="2"/>
        <v>0</v>
      </c>
      <c r="L21" s="87">
        <f>Kostnadskalkyl!S29</f>
        <v>0</v>
      </c>
      <c r="M21" s="76"/>
      <c r="N21" s="88">
        <f t="shared" si="3"/>
        <v>0</v>
      </c>
      <c r="O21" s="87">
        <f>Kostnadskalkyl!W29</f>
        <v>0</v>
      </c>
      <c r="P21" s="76"/>
      <c r="Q21" s="88">
        <f t="shared" si="4"/>
        <v>0</v>
      </c>
      <c r="R21" s="87">
        <f>Kostnadskalkyl!AA29</f>
        <v>0</v>
      </c>
      <c r="S21" s="76"/>
      <c r="T21" s="88">
        <f t="shared" si="5"/>
        <v>0</v>
      </c>
      <c r="U21" s="87">
        <f>Kostnadskalkyl!AE29</f>
        <v>0</v>
      </c>
      <c r="V21" s="76"/>
      <c r="W21" s="88">
        <f t="shared" si="6"/>
        <v>0</v>
      </c>
      <c r="X21" s="87">
        <f>Kostnadskalkyl!AI29</f>
        <v>0</v>
      </c>
      <c r="Y21" s="76"/>
      <c r="Z21" s="88">
        <f t="shared" si="7"/>
        <v>0</v>
      </c>
      <c r="AA21" s="87">
        <f>Kostnadskalkyl!AM29</f>
        <v>0</v>
      </c>
      <c r="AB21" s="76"/>
      <c r="AC21" s="88">
        <f t="shared" si="8"/>
        <v>0</v>
      </c>
      <c r="AD21" s="87">
        <f>Kostnadskalkyl!AQ29</f>
        <v>0</v>
      </c>
      <c r="AE21" s="76"/>
      <c r="AF21" s="88">
        <f t="shared" si="9"/>
        <v>0</v>
      </c>
      <c r="AG21" s="87">
        <f>Kostnadskalkyl!AU29</f>
        <v>0</v>
      </c>
      <c r="AH21" s="76"/>
      <c r="AI21" s="88">
        <f t="shared" si="10"/>
        <v>0</v>
      </c>
      <c r="AJ21" s="87">
        <f>Kostnadskalkyl!AY29</f>
        <v>0</v>
      </c>
      <c r="AK21" s="76"/>
      <c r="AL21" s="88">
        <f t="shared" si="11"/>
        <v>0</v>
      </c>
      <c r="AM21" s="87">
        <f>Kostnadskalkyl!BC29</f>
        <v>0</v>
      </c>
      <c r="AN21" s="76"/>
      <c r="AO21" s="88">
        <f t="shared" si="12"/>
        <v>0</v>
      </c>
      <c r="AP21" s="87" t="e">
        <f>AP20-AP24</f>
        <v>#REF!</v>
      </c>
      <c r="AQ21" s="76"/>
      <c r="AR21" s="88" t="e">
        <f t="shared" si="13"/>
        <v>#REF!</v>
      </c>
      <c r="AS21" s="87" t="e">
        <f>AS20-AS24</f>
        <v>#REF!</v>
      </c>
      <c r="AT21" s="76"/>
      <c r="AU21" s="88" t="e">
        <f t="shared" si="14"/>
        <v>#REF!</v>
      </c>
      <c r="AV21" s="87" t="e">
        <f>AV20-AV24</f>
        <v>#REF!</v>
      </c>
      <c r="AW21" s="76"/>
      <c r="AX21" s="88" t="e">
        <f t="shared" si="15"/>
        <v>#REF!</v>
      </c>
      <c r="AY21" s="87" t="e">
        <f>AY20-AY24</f>
        <v>#REF!</v>
      </c>
      <c r="AZ21" s="76"/>
      <c r="BA21" s="88" t="e">
        <f t="shared" si="16"/>
        <v>#REF!</v>
      </c>
      <c r="BB21" s="87" t="e">
        <f>BB20-BB24</f>
        <v>#REF!</v>
      </c>
      <c r="BC21" s="76"/>
      <c r="BD21" s="88" t="e">
        <f t="shared" si="17"/>
        <v>#REF!</v>
      </c>
      <c r="BE21" s="87" t="e">
        <f>BE20-BE24</f>
        <v>#REF!</v>
      </c>
      <c r="BF21" s="76"/>
      <c r="BG21" s="93" t="e">
        <f t="shared" si="18"/>
        <v>#REF!</v>
      </c>
      <c r="BH21" s="77"/>
      <c r="BI21" s="79">
        <f t="shared" si="19"/>
        <v>0</v>
      </c>
      <c r="BJ21" s="79">
        <f t="shared" si="20"/>
        <v>0</v>
      </c>
      <c r="BK21" s="79">
        <f t="shared" si="21"/>
        <v>0</v>
      </c>
      <c r="BM21" s="69"/>
      <c r="BN21" s="75"/>
      <c r="BO21" s="75"/>
      <c r="BP21" s="75"/>
      <c r="BQ21" s="75"/>
      <c r="BR21" s="75"/>
      <c r="BS21" s="75"/>
      <c r="BT21" s="75"/>
      <c r="BU21" s="75"/>
      <c r="BV21" s="75"/>
      <c r="BW21" s="75"/>
      <c r="BX21" s="75"/>
      <c r="BY21" s="75"/>
      <c r="BZ21" s="77"/>
      <c r="CA21" s="78"/>
    </row>
    <row r="22" spans="1:79" s="74" customFormat="1" ht="13.8">
      <c r="A22" s="101"/>
      <c r="B22" s="70" t="s">
        <v>76</v>
      </c>
      <c r="C22" s="87">
        <f>Kostnadskalkyl!H29</f>
        <v>0</v>
      </c>
      <c r="D22" s="76"/>
      <c r="E22" s="88">
        <f t="shared" si="0"/>
        <v>0</v>
      </c>
      <c r="F22" s="87">
        <f>Kostnadskalkyl!L29</f>
        <v>0</v>
      </c>
      <c r="G22" s="76"/>
      <c r="H22" s="88">
        <f t="shared" si="1"/>
        <v>0</v>
      </c>
      <c r="I22" s="87">
        <f>Kostnadskalkyl!P29</f>
        <v>0</v>
      </c>
      <c r="J22" s="76"/>
      <c r="K22" s="88">
        <f t="shared" si="2"/>
        <v>0</v>
      </c>
      <c r="L22" s="87">
        <f>Kostnadskalkyl!T29</f>
        <v>0</v>
      </c>
      <c r="M22" s="76"/>
      <c r="N22" s="88">
        <f t="shared" si="3"/>
        <v>0</v>
      </c>
      <c r="O22" s="87">
        <f>Kostnadskalkyl!X29</f>
        <v>0</v>
      </c>
      <c r="P22" s="76"/>
      <c r="Q22" s="88">
        <f t="shared" si="4"/>
        <v>0</v>
      </c>
      <c r="R22" s="87">
        <f>Kostnadskalkyl!AB29</f>
        <v>0</v>
      </c>
      <c r="S22" s="76"/>
      <c r="T22" s="88">
        <f t="shared" si="5"/>
        <v>0</v>
      </c>
      <c r="U22" s="87">
        <f>Kostnadskalkyl!AF29</f>
        <v>0</v>
      </c>
      <c r="V22" s="76"/>
      <c r="W22" s="88">
        <f t="shared" si="6"/>
        <v>0</v>
      </c>
      <c r="X22" s="87">
        <f>Kostnadskalkyl!AJ29</f>
        <v>0</v>
      </c>
      <c r="Y22" s="76"/>
      <c r="Z22" s="88">
        <f t="shared" si="7"/>
        <v>0</v>
      </c>
      <c r="AA22" s="87">
        <f>Kostnadskalkyl!AN29</f>
        <v>0</v>
      </c>
      <c r="AB22" s="76"/>
      <c r="AC22" s="88">
        <f t="shared" si="8"/>
        <v>0</v>
      </c>
      <c r="AD22" s="87">
        <f>Kostnadskalkyl!AR29</f>
        <v>0</v>
      </c>
      <c r="AE22" s="76"/>
      <c r="AF22" s="88">
        <f t="shared" si="9"/>
        <v>0</v>
      </c>
      <c r="AG22" s="87">
        <f>Kostnadskalkyl!AV29</f>
        <v>0</v>
      </c>
      <c r="AH22" s="76"/>
      <c r="AI22" s="88">
        <f t="shared" si="10"/>
        <v>0</v>
      </c>
      <c r="AJ22" s="87">
        <f>Kostnadskalkyl!AZ29</f>
        <v>0</v>
      </c>
      <c r="AK22" s="76"/>
      <c r="AL22" s="88">
        <f t="shared" si="11"/>
        <v>0</v>
      </c>
      <c r="AM22" s="87">
        <f>Kostnadskalkyl!BD29</f>
        <v>0</v>
      </c>
      <c r="AN22" s="76"/>
      <c r="AO22" s="88">
        <f t="shared" si="12"/>
        <v>0</v>
      </c>
      <c r="AP22" s="87"/>
      <c r="AQ22" s="76"/>
      <c r="AR22" s="88"/>
      <c r="AS22" s="87"/>
      <c r="AT22" s="76"/>
      <c r="AU22" s="88"/>
      <c r="AV22" s="87"/>
      <c r="AW22" s="76"/>
      <c r="AX22" s="88"/>
      <c r="AY22" s="87"/>
      <c r="AZ22" s="76"/>
      <c r="BA22" s="88"/>
      <c r="BB22" s="87"/>
      <c r="BC22" s="76"/>
      <c r="BD22" s="88"/>
      <c r="BE22" s="87"/>
      <c r="BF22" s="76"/>
      <c r="BG22" s="93"/>
      <c r="BH22" s="77"/>
      <c r="BI22" s="79">
        <f t="shared" si="19"/>
        <v>0</v>
      </c>
      <c r="BJ22" s="79">
        <f t="shared" si="20"/>
        <v>0</v>
      </c>
      <c r="BK22" s="79">
        <f t="shared" si="21"/>
        <v>0</v>
      </c>
      <c r="BM22" s="69"/>
      <c r="BN22" s="75"/>
      <c r="BO22" s="75"/>
      <c r="BP22" s="75"/>
      <c r="BQ22" s="75"/>
      <c r="BR22" s="75"/>
      <c r="BS22" s="75"/>
      <c r="BT22" s="75"/>
      <c r="BU22" s="75"/>
      <c r="BV22" s="75"/>
      <c r="BW22" s="75"/>
      <c r="BX22" s="75"/>
      <c r="BY22" s="75"/>
      <c r="BZ22" s="77"/>
      <c r="CA22" s="78"/>
    </row>
    <row r="23" spans="1:79" s="74" customFormat="1" ht="13.8">
      <c r="A23" s="101"/>
      <c r="B23" s="70" t="s">
        <v>77</v>
      </c>
      <c r="C23" s="87">
        <f>Kostnadskalkyl!I29</f>
        <v>0</v>
      </c>
      <c r="D23" s="76"/>
      <c r="E23" s="88">
        <f t="shared" si="0"/>
        <v>0</v>
      </c>
      <c r="F23" s="87">
        <f>Kostnadskalkyl!M29</f>
        <v>0</v>
      </c>
      <c r="G23" s="76"/>
      <c r="H23" s="88">
        <f t="shared" si="1"/>
        <v>0</v>
      </c>
      <c r="I23" s="87">
        <f>Kostnadskalkyl!Q29</f>
        <v>0</v>
      </c>
      <c r="J23" s="76"/>
      <c r="K23" s="88">
        <f t="shared" si="2"/>
        <v>0</v>
      </c>
      <c r="L23" s="87">
        <f>Kostnadskalkyl!U29</f>
        <v>0</v>
      </c>
      <c r="M23" s="76"/>
      <c r="N23" s="88">
        <f t="shared" si="3"/>
        <v>0</v>
      </c>
      <c r="O23" s="87">
        <f>Kostnadskalkyl!Y29</f>
        <v>0</v>
      </c>
      <c r="P23" s="76"/>
      <c r="Q23" s="88">
        <f t="shared" si="4"/>
        <v>0</v>
      </c>
      <c r="R23" s="87">
        <f>Kostnadskalkyl!AC29</f>
        <v>0</v>
      </c>
      <c r="S23" s="76"/>
      <c r="T23" s="88">
        <f t="shared" si="5"/>
        <v>0</v>
      </c>
      <c r="U23" s="87">
        <f>Kostnadskalkyl!AG29</f>
        <v>0</v>
      </c>
      <c r="V23" s="76"/>
      <c r="W23" s="88">
        <f t="shared" si="6"/>
        <v>0</v>
      </c>
      <c r="X23" s="87">
        <f>Kostnadskalkyl!AK29</f>
        <v>0</v>
      </c>
      <c r="Y23" s="76"/>
      <c r="Z23" s="88">
        <f t="shared" si="7"/>
        <v>0</v>
      </c>
      <c r="AA23" s="87">
        <f>Kostnadskalkyl!AO29</f>
        <v>0</v>
      </c>
      <c r="AB23" s="76"/>
      <c r="AC23" s="88">
        <f t="shared" si="8"/>
        <v>0</v>
      </c>
      <c r="AD23" s="87">
        <f>Kostnadskalkyl!AS29</f>
        <v>0</v>
      </c>
      <c r="AE23" s="76"/>
      <c r="AF23" s="88">
        <f t="shared" si="9"/>
        <v>0</v>
      </c>
      <c r="AG23" s="87">
        <f>Kostnadskalkyl!AW29</f>
        <v>0</v>
      </c>
      <c r="AH23" s="76"/>
      <c r="AI23" s="88">
        <f t="shared" si="10"/>
        <v>0</v>
      </c>
      <c r="AJ23" s="87">
        <f>Kostnadskalkyl!BA29</f>
        <v>0</v>
      </c>
      <c r="AK23" s="76"/>
      <c r="AL23" s="88">
        <f t="shared" si="11"/>
        <v>0</v>
      </c>
      <c r="AM23" s="87">
        <f>Kostnadskalkyl!BE29</f>
        <v>0</v>
      </c>
      <c r="AN23" s="76"/>
      <c r="AO23" s="88">
        <f t="shared" si="12"/>
        <v>0</v>
      </c>
      <c r="AP23" s="87"/>
      <c r="AQ23" s="76"/>
      <c r="AR23" s="88"/>
      <c r="AS23" s="87"/>
      <c r="AT23" s="76"/>
      <c r="AU23" s="88"/>
      <c r="AV23" s="87"/>
      <c r="AW23" s="76"/>
      <c r="AX23" s="88"/>
      <c r="AY23" s="87"/>
      <c r="AZ23" s="76"/>
      <c r="BA23" s="88"/>
      <c r="BB23" s="87"/>
      <c r="BC23" s="76"/>
      <c r="BD23" s="88"/>
      <c r="BE23" s="87"/>
      <c r="BF23" s="76"/>
      <c r="BG23" s="93"/>
      <c r="BH23" s="77"/>
      <c r="BI23" s="79">
        <f t="shared" si="19"/>
        <v>0</v>
      </c>
      <c r="BJ23" s="79">
        <f t="shared" si="20"/>
        <v>0</v>
      </c>
      <c r="BK23" s="79">
        <f t="shared" si="21"/>
        <v>0</v>
      </c>
      <c r="BM23" s="69"/>
      <c r="BN23" s="75"/>
      <c r="BO23" s="75"/>
      <c r="BP23" s="75"/>
      <c r="BQ23" s="75"/>
      <c r="BR23" s="75"/>
      <c r="BS23" s="75"/>
      <c r="BT23" s="75"/>
      <c r="BU23" s="75"/>
      <c r="BV23" s="75"/>
      <c r="BW23" s="75"/>
      <c r="BX23" s="75"/>
      <c r="BY23" s="75"/>
      <c r="BZ23" s="77"/>
      <c r="CA23" s="78"/>
    </row>
    <row r="24" spans="1:79" s="74" customFormat="1" ht="13.8">
      <c r="A24" s="101"/>
      <c r="B24" s="70" t="s">
        <v>78</v>
      </c>
      <c r="C24" s="87">
        <f>Kostnadskalkyl!J29</f>
        <v>0</v>
      </c>
      <c r="D24" s="76"/>
      <c r="E24" s="88">
        <f t="shared" si="0"/>
        <v>0</v>
      </c>
      <c r="F24" s="87">
        <f>Kostnadskalkyl!N29</f>
        <v>0</v>
      </c>
      <c r="G24" s="76"/>
      <c r="H24" s="88">
        <f t="shared" si="1"/>
        <v>0</v>
      </c>
      <c r="I24" s="87">
        <f>Kostnadskalkyl!R29</f>
        <v>0</v>
      </c>
      <c r="J24" s="76"/>
      <c r="K24" s="88">
        <f t="shared" si="2"/>
        <v>0</v>
      </c>
      <c r="L24" s="87">
        <f>Kostnadskalkyl!V29</f>
        <v>0</v>
      </c>
      <c r="M24" s="76"/>
      <c r="N24" s="88">
        <f t="shared" si="3"/>
        <v>0</v>
      </c>
      <c r="O24" s="87">
        <f>Kostnadskalkyl!Z29</f>
        <v>0</v>
      </c>
      <c r="P24" s="76"/>
      <c r="Q24" s="88">
        <f t="shared" si="4"/>
        <v>0</v>
      </c>
      <c r="R24" s="87">
        <f>Kostnadskalkyl!AD29</f>
        <v>0</v>
      </c>
      <c r="S24" s="76"/>
      <c r="T24" s="88">
        <f t="shared" si="5"/>
        <v>0</v>
      </c>
      <c r="U24" s="87">
        <f>Kostnadskalkyl!AH29</f>
        <v>0</v>
      </c>
      <c r="V24" s="76"/>
      <c r="W24" s="88">
        <f t="shared" si="6"/>
        <v>0</v>
      </c>
      <c r="X24" s="87">
        <f>Kostnadskalkyl!AL29</f>
        <v>0</v>
      </c>
      <c r="Y24" s="76"/>
      <c r="Z24" s="88">
        <f t="shared" si="7"/>
        <v>0</v>
      </c>
      <c r="AA24" s="87">
        <f>Kostnadskalkyl!AP29</f>
        <v>0</v>
      </c>
      <c r="AB24" s="76"/>
      <c r="AC24" s="88">
        <f t="shared" si="8"/>
        <v>0</v>
      </c>
      <c r="AD24" s="87">
        <f>Kostnadskalkyl!AT29</f>
        <v>0</v>
      </c>
      <c r="AE24" s="76"/>
      <c r="AF24" s="88">
        <f t="shared" si="9"/>
        <v>0</v>
      </c>
      <c r="AG24" s="87">
        <f>Kostnadskalkyl!AX29</f>
        <v>0</v>
      </c>
      <c r="AH24" s="76"/>
      <c r="AI24" s="88">
        <f t="shared" si="10"/>
        <v>0</v>
      </c>
      <c r="AJ24" s="87">
        <f>Kostnadskalkyl!BB29</f>
        <v>0</v>
      </c>
      <c r="AK24" s="76"/>
      <c r="AL24" s="88">
        <f t="shared" si="11"/>
        <v>0</v>
      </c>
      <c r="AM24" s="87">
        <f>Kostnadskalkyl!BF29</f>
        <v>0</v>
      </c>
      <c r="AN24" s="76"/>
      <c r="AO24" s="88">
        <f t="shared" si="12"/>
        <v>0</v>
      </c>
      <c r="AP24" s="87" t="e">
        <f>AP41</f>
        <v>#REF!</v>
      </c>
      <c r="AQ24" s="76"/>
      <c r="AR24" s="88" t="e">
        <f t="shared" si="13"/>
        <v>#REF!</v>
      </c>
      <c r="AS24" s="87" t="e">
        <f>AS41</f>
        <v>#REF!</v>
      </c>
      <c r="AT24" s="76"/>
      <c r="AU24" s="88" t="e">
        <f t="shared" si="14"/>
        <v>#REF!</v>
      </c>
      <c r="AV24" s="87" t="e">
        <f>AV41</f>
        <v>#REF!</v>
      </c>
      <c r="AW24" s="76"/>
      <c r="AX24" s="88" t="e">
        <f t="shared" si="15"/>
        <v>#REF!</v>
      </c>
      <c r="AY24" s="87" t="e">
        <f>AY41</f>
        <v>#REF!</v>
      </c>
      <c r="AZ24" s="76"/>
      <c r="BA24" s="88" t="e">
        <f t="shared" si="16"/>
        <v>#REF!</v>
      </c>
      <c r="BB24" s="87" t="e">
        <f>BB41</f>
        <v>#REF!</v>
      </c>
      <c r="BC24" s="76"/>
      <c r="BD24" s="88" t="e">
        <f t="shared" si="17"/>
        <v>#REF!</v>
      </c>
      <c r="BE24" s="87" t="e">
        <f>BE41</f>
        <v>#REF!</v>
      </c>
      <c r="BF24" s="76"/>
      <c r="BG24" s="93" t="e">
        <f t="shared" si="18"/>
        <v>#REF!</v>
      </c>
      <c r="BH24" s="77"/>
      <c r="BI24" s="79">
        <f t="shared" si="19"/>
        <v>0</v>
      </c>
      <c r="BJ24" s="79">
        <f t="shared" si="20"/>
        <v>0</v>
      </c>
      <c r="BK24" s="79">
        <f t="shared" si="21"/>
        <v>0</v>
      </c>
      <c r="BM24" s="69"/>
      <c r="BN24" s="75"/>
      <c r="BO24" s="75"/>
      <c r="BP24" s="75"/>
      <c r="BQ24" s="75"/>
      <c r="BR24" s="75"/>
      <c r="BS24" s="75"/>
      <c r="BT24" s="75"/>
      <c r="BU24" s="75"/>
      <c r="BV24" s="75"/>
      <c r="BW24" s="75"/>
      <c r="BX24" s="75"/>
      <c r="BY24" s="75"/>
      <c r="BZ24" s="77"/>
      <c r="CA24" s="78"/>
    </row>
    <row r="25" spans="1:79" ht="13.8">
      <c r="A25" s="38"/>
      <c r="B25" s="20" t="s">
        <v>74</v>
      </c>
      <c r="C25" s="85">
        <f>SUM(C26:C29)</f>
        <v>0</v>
      </c>
      <c r="D25" s="72">
        <f>SUM(D26:D29)</f>
        <v>0</v>
      </c>
      <c r="E25" s="86">
        <f t="shared" si="0"/>
        <v>0</v>
      </c>
      <c r="F25" s="85">
        <f>SUM(F26:F29)</f>
        <v>0</v>
      </c>
      <c r="G25" s="72">
        <f>SUM(G26:G29)</f>
        <v>0</v>
      </c>
      <c r="H25" s="86">
        <f t="shared" si="1"/>
        <v>0</v>
      </c>
      <c r="I25" s="85">
        <f>SUM(I26:I29)</f>
        <v>0</v>
      </c>
      <c r="J25" s="72">
        <f>SUM(J26:J29)</f>
        <v>0</v>
      </c>
      <c r="K25" s="86">
        <f t="shared" si="2"/>
        <v>0</v>
      </c>
      <c r="L25" s="85">
        <f>SUM(L26:L29)</f>
        <v>0</v>
      </c>
      <c r="M25" s="72">
        <f>SUM(M26:M29)</f>
        <v>0</v>
      </c>
      <c r="N25" s="86">
        <f t="shared" si="3"/>
        <v>0</v>
      </c>
      <c r="O25" s="85">
        <f>SUM(O26:O29)</f>
        <v>0</v>
      </c>
      <c r="P25" s="72">
        <f>SUM(P26:P29)</f>
        <v>0</v>
      </c>
      <c r="Q25" s="86">
        <f t="shared" si="4"/>
        <v>0</v>
      </c>
      <c r="R25" s="85">
        <f>SUM(R26:R29)</f>
        <v>0</v>
      </c>
      <c r="S25" s="72">
        <f>SUM(S26:S29)</f>
        <v>0</v>
      </c>
      <c r="T25" s="86">
        <f t="shared" si="5"/>
        <v>0</v>
      </c>
      <c r="U25" s="85">
        <f>SUM(U26:U29)</f>
        <v>0</v>
      </c>
      <c r="V25" s="72">
        <f>SUM(V26:V29)</f>
        <v>0</v>
      </c>
      <c r="W25" s="86">
        <f t="shared" si="6"/>
        <v>0</v>
      </c>
      <c r="X25" s="85">
        <f>SUM(X26:X29)</f>
        <v>0</v>
      </c>
      <c r="Y25" s="72">
        <f>SUM(Y26:Y29)</f>
        <v>0</v>
      </c>
      <c r="Z25" s="86">
        <f t="shared" si="7"/>
        <v>0</v>
      </c>
      <c r="AA25" s="85">
        <f>SUM(AA26:AA29)</f>
        <v>0</v>
      </c>
      <c r="AB25" s="72">
        <f>SUM(AB26:AB29)</f>
        <v>0</v>
      </c>
      <c r="AC25" s="86">
        <f t="shared" si="8"/>
        <v>0</v>
      </c>
      <c r="AD25" s="85">
        <f>SUM(AD26:AD29)</f>
        <v>0</v>
      </c>
      <c r="AE25" s="72">
        <f>SUM(AE26:AE29)</f>
        <v>0</v>
      </c>
      <c r="AF25" s="86">
        <f t="shared" si="9"/>
        <v>0</v>
      </c>
      <c r="AG25" s="85">
        <f>SUM(AG26:AG29)</f>
        <v>0</v>
      </c>
      <c r="AH25" s="72">
        <f>SUM(AH26:AH29)</f>
        <v>0</v>
      </c>
      <c r="AI25" s="86">
        <f t="shared" si="10"/>
        <v>0</v>
      </c>
      <c r="AJ25" s="85">
        <f>SUM(AJ26:AJ29)</f>
        <v>0</v>
      </c>
      <c r="AK25" s="72">
        <f>SUM(AK26:AK29)</f>
        <v>0</v>
      </c>
      <c r="AL25" s="86">
        <f t="shared" si="11"/>
        <v>0</v>
      </c>
      <c r="AM25" s="85">
        <f>SUM(AM26:AM29)</f>
        <v>0</v>
      </c>
      <c r="AN25" s="72">
        <f>SUM(AN26:AN29)</f>
        <v>0</v>
      </c>
      <c r="AO25" s="86">
        <f t="shared" si="12"/>
        <v>0</v>
      </c>
      <c r="AP25" s="85" t="e">
        <f>#REF!</f>
        <v>#REF!</v>
      </c>
      <c r="AQ25" s="72">
        <f>AQ26+AQ29</f>
        <v>0</v>
      </c>
      <c r="AR25" s="86" t="e">
        <f t="shared" si="13"/>
        <v>#REF!</v>
      </c>
      <c r="AS25" s="85" t="e">
        <f>#REF!</f>
        <v>#REF!</v>
      </c>
      <c r="AT25" s="72">
        <f>AT26+AT29</f>
        <v>0</v>
      </c>
      <c r="AU25" s="86" t="e">
        <f t="shared" si="14"/>
        <v>#REF!</v>
      </c>
      <c r="AV25" s="85" t="e">
        <f>#REF!</f>
        <v>#REF!</v>
      </c>
      <c r="AW25" s="72">
        <f>AW26+AW29</f>
        <v>0</v>
      </c>
      <c r="AX25" s="86" t="e">
        <f t="shared" si="15"/>
        <v>#REF!</v>
      </c>
      <c r="AY25" s="85" t="e">
        <f>#REF!</f>
        <v>#REF!</v>
      </c>
      <c r="AZ25" s="72">
        <f>AZ26+AZ29</f>
        <v>0</v>
      </c>
      <c r="BA25" s="86" t="e">
        <f t="shared" si="16"/>
        <v>#REF!</v>
      </c>
      <c r="BB25" s="85" t="e">
        <f>#REF!</f>
        <v>#REF!</v>
      </c>
      <c r="BC25" s="72">
        <f>BC26+BC29</f>
        <v>0</v>
      </c>
      <c r="BD25" s="86" t="e">
        <f t="shared" si="17"/>
        <v>#REF!</v>
      </c>
      <c r="BE25" s="85" t="e">
        <f>#REF!</f>
        <v>#REF!</v>
      </c>
      <c r="BF25" s="72">
        <f>BF26+BF29</f>
        <v>0</v>
      </c>
      <c r="BG25" s="92" t="e">
        <f t="shared" si="18"/>
        <v>#REF!</v>
      </c>
      <c r="BH25" s="21"/>
      <c r="BI25" s="71">
        <f>SUM(BI26:BI29)</f>
        <v>0</v>
      </c>
      <c r="BJ25" s="71">
        <f>SUM(BJ26:BJ29)</f>
        <v>0</v>
      </c>
      <c r="BK25" s="71">
        <f>SUM(BK26:BK29)</f>
        <v>0</v>
      </c>
      <c r="BM25" s="20" t="s">
        <v>5</v>
      </c>
      <c r="BN25" s="14" t="e">
        <f>C25*POWER((1+Kalkylparametrar!#REF!),0)</f>
        <v>#REF!</v>
      </c>
      <c r="BO25" s="14" t="e">
        <f>F25*POWER((1+Kalkylparametrar!#REF!),1)</f>
        <v>#REF!</v>
      </c>
      <c r="BP25" s="14" t="e">
        <f>I25*POWER((1+Kalkylparametrar!#REF!),2)</f>
        <v>#REF!</v>
      </c>
      <c r="BQ25" s="14" t="e">
        <f>L25*POWER((1+Kalkylparametrar!#REF!),3)</f>
        <v>#REF!</v>
      </c>
      <c r="BR25" s="14" t="e">
        <f>O25*POWER((1+Kalkylparametrar!#REF!),4)</f>
        <v>#REF!</v>
      </c>
      <c r="BS25" s="14" t="e">
        <f>#REF!*POWER((1+Kalkylparametrar!#REF!),5)</f>
        <v>#REF!</v>
      </c>
      <c r="BT25" s="14" t="e">
        <f>AP25*POWER((1+Kalkylparametrar!#REF!),6)</f>
        <v>#REF!</v>
      </c>
      <c r="BU25" s="14" t="e">
        <f>AS25*POWER((1+Kalkylparametrar!#REF!),7)</f>
        <v>#REF!</v>
      </c>
      <c r="BV25" s="14" t="e">
        <f>AV25*POWER((1+Kalkylparametrar!#REF!),8)</f>
        <v>#REF!</v>
      </c>
      <c r="BW25" s="14" t="e">
        <f>AY25*POWER((1+Kalkylparametrar!#REF!),9)</f>
        <v>#REF!</v>
      </c>
      <c r="BX25" s="14" t="e">
        <f>BB25*POWER((1+Kalkylparametrar!#REF!),10)</f>
        <v>#REF!</v>
      </c>
      <c r="BY25" s="14" t="e">
        <f>BE25*POWER((1+Kalkylparametrar!#REF!),11)</f>
        <v>#REF!</v>
      </c>
      <c r="BZ25" s="21"/>
      <c r="CA25" s="23" t="e">
        <f>SUM(BN25:BY25)</f>
        <v>#REF!</v>
      </c>
    </row>
    <row r="26" spans="1:79" s="74" customFormat="1" ht="13.8">
      <c r="A26" s="101"/>
      <c r="B26" s="70" t="s">
        <v>75</v>
      </c>
      <c r="C26" s="87">
        <f>Kostnadskalkyl!G40</f>
        <v>0</v>
      </c>
      <c r="D26" s="76"/>
      <c r="E26" s="88">
        <f t="shared" si="0"/>
        <v>0</v>
      </c>
      <c r="F26" s="87">
        <f>Kostnadskalkyl!K40</f>
        <v>0</v>
      </c>
      <c r="G26" s="76"/>
      <c r="H26" s="88">
        <f t="shared" si="1"/>
        <v>0</v>
      </c>
      <c r="I26" s="87">
        <f>Kostnadskalkyl!O40</f>
        <v>0</v>
      </c>
      <c r="J26" s="76"/>
      <c r="K26" s="88">
        <f t="shared" si="2"/>
        <v>0</v>
      </c>
      <c r="L26" s="87">
        <f>Kostnadskalkyl!S40</f>
        <v>0</v>
      </c>
      <c r="M26" s="76"/>
      <c r="N26" s="88">
        <f t="shared" si="3"/>
        <v>0</v>
      </c>
      <c r="O26" s="87">
        <f>Kostnadskalkyl!W40</f>
        <v>0</v>
      </c>
      <c r="P26" s="76"/>
      <c r="Q26" s="88">
        <f t="shared" si="4"/>
        <v>0</v>
      </c>
      <c r="R26" s="87">
        <f>Kostnadskalkyl!AA40</f>
        <v>0</v>
      </c>
      <c r="S26" s="76"/>
      <c r="T26" s="88">
        <f t="shared" si="5"/>
        <v>0</v>
      </c>
      <c r="U26" s="87">
        <f>Kostnadskalkyl!AE40</f>
        <v>0</v>
      </c>
      <c r="V26" s="76"/>
      <c r="W26" s="88">
        <f t="shared" si="6"/>
        <v>0</v>
      </c>
      <c r="X26" s="87">
        <f>Kostnadskalkyl!AI40</f>
        <v>0</v>
      </c>
      <c r="Y26" s="76"/>
      <c r="Z26" s="88">
        <f t="shared" si="7"/>
        <v>0</v>
      </c>
      <c r="AA26" s="87">
        <f>Kostnadskalkyl!AM40</f>
        <v>0</v>
      </c>
      <c r="AB26" s="76"/>
      <c r="AC26" s="88">
        <f t="shared" si="8"/>
        <v>0</v>
      </c>
      <c r="AD26" s="87">
        <f>Kostnadskalkyl!AQ40</f>
        <v>0</v>
      </c>
      <c r="AE26" s="76"/>
      <c r="AF26" s="88">
        <f t="shared" si="9"/>
        <v>0</v>
      </c>
      <c r="AG26" s="87">
        <f>Kostnadskalkyl!AU40</f>
        <v>0</v>
      </c>
      <c r="AH26" s="76"/>
      <c r="AI26" s="88">
        <f t="shared" si="10"/>
        <v>0</v>
      </c>
      <c r="AJ26" s="87">
        <f>Kostnadskalkyl!AY40</f>
        <v>0</v>
      </c>
      <c r="AK26" s="76"/>
      <c r="AL26" s="88">
        <f t="shared" si="11"/>
        <v>0</v>
      </c>
      <c r="AM26" s="87">
        <f>Kostnadskalkyl!BC40</f>
        <v>0</v>
      </c>
      <c r="AN26" s="76"/>
      <c r="AO26" s="88">
        <f t="shared" si="12"/>
        <v>0</v>
      </c>
      <c r="AP26" s="87" t="e">
        <f>AP25-AP29</f>
        <v>#REF!</v>
      </c>
      <c r="AQ26" s="76"/>
      <c r="AR26" s="88" t="e">
        <f t="shared" si="13"/>
        <v>#REF!</v>
      </c>
      <c r="AS26" s="87" t="e">
        <f>AS25-AS29</f>
        <v>#REF!</v>
      </c>
      <c r="AT26" s="76"/>
      <c r="AU26" s="88" t="e">
        <f t="shared" si="14"/>
        <v>#REF!</v>
      </c>
      <c r="AV26" s="87" t="e">
        <f>AV25-AV29</f>
        <v>#REF!</v>
      </c>
      <c r="AW26" s="76"/>
      <c r="AX26" s="88" t="e">
        <f t="shared" si="15"/>
        <v>#REF!</v>
      </c>
      <c r="AY26" s="87" t="e">
        <f>AY25-AY29</f>
        <v>#REF!</v>
      </c>
      <c r="AZ26" s="76"/>
      <c r="BA26" s="88" t="e">
        <f t="shared" si="16"/>
        <v>#REF!</v>
      </c>
      <c r="BB26" s="87" t="e">
        <f>BB25-BB29</f>
        <v>#REF!</v>
      </c>
      <c r="BC26" s="76"/>
      <c r="BD26" s="88" t="e">
        <f t="shared" si="17"/>
        <v>#REF!</v>
      </c>
      <c r="BE26" s="87" t="e">
        <f>BE25-BE29</f>
        <v>#REF!</v>
      </c>
      <c r="BF26" s="76"/>
      <c r="BG26" s="93" t="e">
        <f t="shared" si="18"/>
        <v>#REF!</v>
      </c>
      <c r="BH26" s="77"/>
      <c r="BI26" s="79">
        <f t="shared" si="19"/>
        <v>0</v>
      </c>
      <c r="BJ26" s="79">
        <f t="shared" si="20"/>
        <v>0</v>
      </c>
      <c r="BK26" s="79">
        <f t="shared" si="21"/>
        <v>0</v>
      </c>
      <c r="BM26" s="69"/>
      <c r="BN26" s="75"/>
      <c r="BO26" s="75"/>
      <c r="BP26" s="75"/>
      <c r="BQ26" s="75"/>
      <c r="BR26" s="75"/>
      <c r="BS26" s="75"/>
      <c r="BT26" s="75"/>
      <c r="BU26" s="75"/>
      <c r="BV26" s="75"/>
      <c r="BW26" s="75"/>
      <c r="BX26" s="75"/>
      <c r="BY26" s="75"/>
      <c r="BZ26" s="77"/>
      <c r="CA26" s="78"/>
    </row>
    <row r="27" spans="1:79" s="74" customFormat="1" ht="13.8">
      <c r="A27" s="101"/>
      <c r="B27" s="70" t="s">
        <v>76</v>
      </c>
      <c r="C27" s="87">
        <f>Kostnadskalkyl!H40</f>
        <v>0</v>
      </c>
      <c r="D27" s="76"/>
      <c r="E27" s="88">
        <f t="shared" si="0"/>
        <v>0</v>
      </c>
      <c r="F27" s="87">
        <f>Kostnadskalkyl!L40</f>
        <v>0</v>
      </c>
      <c r="G27" s="76"/>
      <c r="H27" s="88">
        <f t="shared" si="1"/>
        <v>0</v>
      </c>
      <c r="I27" s="87">
        <f>Kostnadskalkyl!P40</f>
        <v>0</v>
      </c>
      <c r="J27" s="76"/>
      <c r="K27" s="88">
        <f t="shared" si="2"/>
        <v>0</v>
      </c>
      <c r="L27" s="87">
        <f>Kostnadskalkyl!T40</f>
        <v>0</v>
      </c>
      <c r="M27" s="76"/>
      <c r="N27" s="88">
        <f t="shared" si="3"/>
        <v>0</v>
      </c>
      <c r="O27" s="87">
        <f>Kostnadskalkyl!X40</f>
        <v>0</v>
      </c>
      <c r="P27" s="76"/>
      <c r="Q27" s="88">
        <f t="shared" si="4"/>
        <v>0</v>
      </c>
      <c r="R27" s="87">
        <f>Kostnadskalkyl!AB40</f>
        <v>0</v>
      </c>
      <c r="S27" s="76"/>
      <c r="T27" s="88">
        <f t="shared" si="5"/>
        <v>0</v>
      </c>
      <c r="U27" s="87">
        <f>Kostnadskalkyl!AF40</f>
        <v>0</v>
      </c>
      <c r="V27" s="76"/>
      <c r="W27" s="88">
        <f t="shared" si="6"/>
        <v>0</v>
      </c>
      <c r="X27" s="87">
        <f>Kostnadskalkyl!AJ40</f>
        <v>0</v>
      </c>
      <c r="Y27" s="76"/>
      <c r="Z27" s="88">
        <f t="shared" si="7"/>
        <v>0</v>
      </c>
      <c r="AA27" s="87">
        <f>Kostnadskalkyl!AN40</f>
        <v>0</v>
      </c>
      <c r="AB27" s="76"/>
      <c r="AC27" s="88">
        <f t="shared" si="8"/>
        <v>0</v>
      </c>
      <c r="AD27" s="87">
        <f>Kostnadskalkyl!AR40</f>
        <v>0</v>
      </c>
      <c r="AE27" s="76"/>
      <c r="AF27" s="88">
        <f t="shared" si="9"/>
        <v>0</v>
      </c>
      <c r="AG27" s="87">
        <f>Kostnadskalkyl!AV40</f>
        <v>0</v>
      </c>
      <c r="AH27" s="76"/>
      <c r="AI27" s="88">
        <f t="shared" si="10"/>
        <v>0</v>
      </c>
      <c r="AJ27" s="87">
        <f>Kostnadskalkyl!AZ40</f>
        <v>0</v>
      </c>
      <c r="AK27" s="76"/>
      <c r="AL27" s="88">
        <f t="shared" si="11"/>
        <v>0</v>
      </c>
      <c r="AM27" s="87">
        <f>Kostnadskalkyl!BD40</f>
        <v>0</v>
      </c>
      <c r="AN27" s="76"/>
      <c r="AO27" s="88">
        <f t="shared" si="12"/>
        <v>0</v>
      </c>
      <c r="AP27" s="87"/>
      <c r="AQ27" s="76"/>
      <c r="AR27" s="88"/>
      <c r="AS27" s="87"/>
      <c r="AT27" s="76"/>
      <c r="AU27" s="88"/>
      <c r="AV27" s="87"/>
      <c r="AW27" s="76"/>
      <c r="AX27" s="88"/>
      <c r="AY27" s="87"/>
      <c r="AZ27" s="76"/>
      <c r="BA27" s="88"/>
      <c r="BB27" s="87"/>
      <c r="BC27" s="76"/>
      <c r="BD27" s="88"/>
      <c r="BE27" s="87"/>
      <c r="BF27" s="76"/>
      <c r="BG27" s="93"/>
      <c r="BH27" s="77"/>
      <c r="BI27" s="79">
        <f t="shared" si="19"/>
        <v>0</v>
      </c>
      <c r="BJ27" s="79">
        <f t="shared" si="20"/>
        <v>0</v>
      </c>
      <c r="BK27" s="79">
        <f t="shared" si="21"/>
        <v>0</v>
      </c>
      <c r="BM27" s="69"/>
      <c r="BN27" s="75"/>
      <c r="BO27" s="75"/>
      <c r="BP27" s="75"/>
      <c r="BQ27" s="75"/>
      <c r="BR27" s="75"/>
      <c r="BS27" s="75"/>
      <c r="BT27" s="75"/>
      <c r="BU27" s="75"/>
      <c r="BV27" s="75"/>
      <c r="BW27" s="75"/>
      <c r="BX27" s="75"/>
      <c r="BY27" s="75"/>
      <c r="BZ27" s="77"/>
      <c r="CA27" s="78"/>
    </row>
    <row r="28" spans="1:79" s="74" customFormat="1" ht="13.8">
      <c r="A28" s="101"/>
      <c r="B28" s="70" t="s">
        <v>77</v>
      </c>
      <c r="C28" s="87">
        <f>Kostnadskalkyl!I40</f>
        <v>0</v>
      </c>
      <c r="D28" s="76"/>
      <c r="E28" s="88">
        <f t="shared" si="0"/>
        <v>0</v>
      </c>
      <c r="F28" s="87">
        <f>Kostnadskalkyl!M40</f>
        <v>0</v>
      </c>
      <c r="G28" s="76"/>
      <c r="H28" s="88">
        <f t="shared" si="1"/>
        <v>0</v>
      </c>
      <c r="I28" s="87">
        <f>Kostnadskalkyl!Q40</f>
        <v>0</v>
      </c>
      <c r="J28" s="76"/>
      <c r="K28" s="88">
        <f t="shared" si="2"/>
        <v>0</v>
      </c>
      <c r="L28" s="87">
        <f>Kostnadskalkyl!U40</f>
        <v>0</v>
      </c>
      <c r="M28" s="76"/>
      <c r="N28" s="88">
        <f t="shared" si="3"/>
        <v>0</v>
      </c>
      <c r="O28" s="87">
        <f>Kostnadskalkyl!Y40</f>
        <v>0</v>
      </c>
      <c r="P28" s="76"/>
      <c r="Q28" s="88">
        <f t="shared" si="4"/>
        <v>0</v>
      </c>
      <c r="R28" s="87">
        <f>Kostnadskalkyl!AC40</f>
        <v>0</v>
      </c>
      <c r="S28" s="76"/>
      <c r="T28" s="88">
        <f t="shared" si="5"/>
        <v>0</v>
      </c>
      <c r="U28" s="87">
        <f>Kostnadskalkyl!AG40</f>
        <v>0</v>
      </c>
      <c r="V28" s="76"/>
      <c r="W28" s="88">
        <f t="shared" si="6"/>
        <v>0</v>
      </c>
      <c r="X28" s="87">
        <f>Kostnadskalkyl!AK40</f>
        <v>0</v>
      </c>
      <c r="Y28" s="76"/>
      <c r="Z28" s="88">
        <f t="shared" si="7"/>
        <v>0</v>
      </c>
      <c r="AA28" s="87">
        <f>Kostnadskalkyl!AO40</f>
        <v>0</v>
      </c>
      <c r="AB28" s="76"/>
      <c r="AC28" s="88">
        <f t="shared" si="8"/>
        <v>0</v>
      </c>
      <c r="AD28" s="87">
        <f>Kostnadskalkyl!AS40</f>
        <v>0</v>
      </c>
      <c r="AE28" s="76"/>
      <c r="AF28" s="88">
        <f t="shared" si="9"/>
        <v>0</v>
      </c>
      <c r="AG28" s="87">
        <f>Kostnadskalkyl!AW40</f>
        <v>0</v>
      </c>
      <c r="AH28" s="76"/>
      <c r="AI28" s="88">
        <f t="shared" si="10"/>
        <v>0</v>
      </c>
      <c r="AJ28" s="87">
        <f>Kostnadskalkyl!BA40</f>
        <v>0</v>
      </c>
      <c r="AK28" s="76"/>
      <c r="AL28" s="88">
        <f t="shared" si="11"/>
        <v>0</v>
      </c>
      <c r="AM28" s="87">
        <f>Kostnadskalkyl!BE40</f>
        <v>0</v>
      </c>
      <c r="AN28" s="76"/>
      <c r="AO28" s="88">
        <f t="shared" si="12"/>
        <v>0</v>
      </c>
      <c r="AP28" s="87"/>
      <c r="AQ28" s="76"/>
      <c r="AR28" s="88"/>
      <c r="AS28" s="87"/>
      <c r="AT28" s="76"/>
      <c r="AU28" s="88"/>
      <c r="AV28" s="87"/>
      <c r="AW28" s="76"/>
      <c r="AX28" s="88"/>
      <c r="AY28" s="87"/>
      <c r="AZ28" s="76"/>
      <c r="BA28" s="88"/>
      <c r="BB28" s="87"/>
      <c r="BC28" s="76"/>
      <c r="BD28" s="88"/>
      <c r="BE28" s="87"/>
      <c r="BF28" s="76"/>
      <c r="BG28" s="93"/>
      <c r="BH28" s="77"/>
      <c r="BI28" s="79">
        <f t="shared" si="19"/>
        <v>0</v>
      </c>
      <c r="BJ28" s="79">
        <f t="shared" si="20"/>
        <v>0</v>
      </c>
      <c r="BK28" s="79">
        <f t="shared" si="21"/>
        <v>0</v>
      </c>
      <c r="BM28" s="69"/>
      <c r="BN28" s="75"/>
      <c r="BO28" s="75"/>
      <c r="BP28" s="75"/>
      <c r="BQ28" s="75"/>
      <c r="BR28" s="75"/>
      <c r="BS28" s="75"/>
      <c r="BT28" s="75"/>
      <c r="BU28" s="75"/>
      <c r="BV28" s="75"/>
      <c r="BW28" s="75"/>
      <c r="BX28" s="75"/>
      <c r="BY28" s="75"/>
      <c r="BZ28" s="77"/>
      <c r="CA28" s="78"/>
    </row>
    <row r="29" spans="1:79" s="74" customFormat="1" ht="13.8">
      <c r="A29" s="101"/>
      <c r="B29" s="70" t="s">
        <v>78</v>
      </c>
      <c r="C29" s="87">
        <f>Kostnadskalkyl!J40</f>
        <v>0</v>
      </c>
      <c r="D29" s="76"/>
      <c r="E29" s="88">
        <f t="shared" si="0"/>
        <v>0</v>
      </c>
      <c r="F29" s="87">
        <f>Kostnadskalkyl!N40</f>
        <v>0</v>
      </c>
      <c r="G29" s="76"/>
      <c r="H29" s="88">
        <f t="shared" si="1"/>
        <v>0</v>
      </c>
      <c r="I29" s="87">
        <f>Kostnadskalkyl!R40</f>
        <v>0</v>
      </c>
      <c r="J29" s="76"/>
      <c r="K29" s="88">
        <f t="shared" si="2"/>
        <v>0</v>
      </c>
      <c r="L29" s="87">
        <f>Kostnadskalkyl!V40</f>
        <v>0</v>
      </c>
      <c r="M29" s="76"/>
      <c r="N29" s="88">
        <f t="shared" si="3"/>
        <v>0</v>
      </c>
      <c r="O29" s="87">
        <f>Kostnadskalkyl!Z40</f>
        <v>0</v>
      </c>
      <c r="P29" s="76"/>
      <c r="Q29" s="88">
        <f t="shared" si="4"/>
        <v>0</v>
      </c>
      <c r="R29" s="87">
        <f>Kostnadskalkyl!AD40</f>
        <v>0</v>
      </c>
      <c r="S29" s="76"/>
      <c r="T29" s="88">
        <f t="shared" si="5"/>
        <v>0</v>
      </c>
      <c r="U29" s="87">
        <f>Kostnadskalkyl!AH40</f>
        <v>0</v>
      </c>
      <c r="V29" s="76"/>
      <c r="W29" s="88">
        <f t="shared" si="6"/>
        <v>0</v>
      </c>
      <c r="X29" s="87">
        <f>Kostnadskalkyl!AL40</f>
        <v>0</v>
      </c>
      <c r="Y29" s="76"/>
      <c r="Z29" s="88">
        <f t="shared" si="7"/>
        <v>0</v>
      </c>
      <c r="AA29" s="87">
        <f>Kostnadskalkyl!AP40</f>
        <v>0</v>
      </c>
      <c r="AB29" s="76"/>
      <c r="AC29" s="88">
        <f t="shared" si="8"/>
        <v>0</v>
      </c>
      <c r="AD29" s="87">
        <f>Kostnadskalkyl!AT40</f>
        <v>0</v>
      </c>
      <c r="AE29" s="76"/>
      <c r="AF29" s="88">
        <f t="shared" si="9"/>
        <v>0</v>
      </c>
      <c r="AG29" s="87">
        <f>Kostnadskalkyl!AX40</f>
        <v>0</v>
      </c>
      <c r="AH29" s="76"/>
      <c r="AI29" s="88">
        <f t="shared" si="10"/>
        <v>0</v>
      </c>
      <c r="AJ29" s="87">
        <f>Kostnadskalkyl!BB40</f>
        <v>0</v>
      </c>
      <c r="AK29" s="76"/>
      <c r="AL29" s="88">
        <f t="shared" si="11"/>
        <v>0</v>
      </c>
      <c r="AM29" s="87">
        <f>Kostnadskalkyl!BF40</f>
        <v>0</v>
      </c>
      <c r="AN29" s="76"/>
      <c r="AO29" s="88">
        <f t="shared" si="12"/>
        <v>0</v>
      </c>
      <c r="AP29" s="87" t="e">
        <f>AP42</f>
        <v>#REF!</v>
      </c>
      <c r="AQ29" s="76"/>
      <c r="AR29" s="88" t="e">
        <f t="shared" si="13"/>
        <v>#REF!</v>
      </c>
      <c r="AS29" s="87" t="e">
        <f>AS42</f>
        <v>#REF!</v>
      </c>
      <c r="AT29" s="76"/>
      <c r="AU29" s="88" t="e">
        <f t="shared" si="14"/>
        <v>#REF!</v>
      </c>
      <c r="AV29" s="87" t="e">
        <f>AV42</f>
        <v>#REF!</v>
      </c>
      <c r="AW29" s="76"/>
      <c r="AX29" s="88" t="e">
        <f t="shared" si="15"/>
        <v>#REF!</v>
      </c>
      <c r="AY29" s="87" t="e">
        <f>AY42</f>
        <v>#REF!</v>
      </c>
      <c r="AZ29" s="76"/>
      <c r="BA29" s="88" t="e">
        <f t="shared" si="16"/>
        <v>#REF!</v>
      </c>
      <c r="BB29" s="87" t="e">
        <f>BB42</f>
        <v>#REF!</v>
      </c>
      <c r="BC29" s="76"/>
      <c r="BD29" s="88" t="e">
        <f t="shared" si="17"/>
        <v>#REF!</v>
      </c>
      <c r="BE29" s="87" t="e">
        <f>BE42</f>
        <v>#REF!</v>
      </c>
      <c r="BF29" s="76"/>
      <c r="BG29" s="93" t="e">
        <f t="shared" si="18"/>
        <v>#REF!</v>
      </c>
      <c r="BH29" s="77"/>
      <c r="BI29" s="79">
        <f t="shared" si="19"/>
        <v>0</v>
      </c>
      <c r="BJ29" s="79">
        <f t="shared" si="20"/>
        <v>0</v>
      </c>
      <c r="BK29" s="79">
        <f t="shared" si="21"/>
        <v>0</v>
      </c>
      <c r="BM29" s="69"/>
      <c r="BN29" s="75"/>
      <c r="BO29" s="75"/>
      <c r="BP29" s="75"/>
      <c r="BQ29" s="75"/>
      <c r="BR29" s="75"/>
      <c r="BS29" s="75"/>
      <c r="BT29" s="75"/>
      <c r="BU29" s="75"/>
      <c r="BV29" s="75"/>
      <c r="BW29" s="75"/>
      <c r="BX29" s="75"/>
      <c r="BY29" s="75"/>
      <c r="BZ29" s="77"/>
      <c r="CA29" s="78"/>
    </row>
    <row r="30" spans="1:79" ht="5.7" customHeight="1">
      <c r="A30" s="38"/>
      <c r="B30" s="20"/>
      <c r="C30" s="89"/>
      <c r="D30" s="24"/>
      <c r="E30" s="90"/>
      <c r="F30" s="89"/>
      <c r="G30" s="24"/>
      <c r="H30" s="90"/>
      <c r="I30" s="89"/>
      <c r="J30" s="24"/>
      <c r="K30" s="90"/>
      <c r="L30" s="89"/>
      <c r="M30" s="24"/>
      <c r="N30" s="90"/>
      <c r="O30" s="89"/>
      <c r="P30" s="24"/>
      <c r="Q30" s="90"/>
      <c r="R30" s="89"/>
      <c r="S30" s="24"/>
      <c r="T30" s="90"/>
      <c r="U30" s="89"/>
      <c r="V30" s="24"/>
      <c r="W30" s="90"/>
      <c r="X30" s="89"/>
      <c r="Y30" s="24"/>
      <c r="Z30" s="90"/>
      <c r="AA30" s="89"/>
      <c r="AB30" s="24"/>
      <c r="AC30" s="90"/>
      <c r="AD30" s="89"/>
      <c r="AE30" s="24"/>
      <c r="AF30" s="90"/>
      <c r="AG30" s="89"/>
      <c r="AH30" s="24"/>
      <c r="AI30" s="90"/>
      <c r="AJ30" s="89"/>
      <c r="AK30" s="24"/>
      <c r="AL30" s="90"/>
      <c r="AM30" s="89"/>
      <c r="AN30" s="24"/>
      <c r="AO30" s="90"/>
      <c r="AP30" s="89"/>
      <c r="AQ30" s="24"/>
      <c r="AR30" s="90"/>
      <c r="AS30" s="89"/>
      <c r="AT30" s="24"/>
      <c r="AU30" s="90"/>
      <c r="AV30" s="89"/>
      <c r="AW30" s="24"/>
      <c r="AX30" s="90"/>
      <c r="AY30" s="89"/>
      <c r="AZ30" s="24"/>
      <c r="BA30" s="90"/>
      <c r="BB30" s="89"/>
      <c r="BC30" s="24"/>
      <c r="BD30" s="90"/>
      <c r="BE30" s="89"/>
      <c r="BF30" s="24"/>
      <c r="BG30" s="94"/>
      <c r="BH30" s="21"/>
      <c r="BI30" s="25"/>
      <c r="BJ30" s="25"/>
      <c r="BK30" s="25"/>
      <c r="BM30" s="20"/>
      <c r="BN30" s="24"/>
      <c r="BO30" s="24"/>
      <c r="BP30" s="24"/>
      <c r="BQ30" s="24"/>
      <c r="BR30" s="24"/>
      <c r="BS30" s="24"/>
      <c r="BT30" s="24"/>
      <c r="BU30" s="24"/>
      <c r="BV30" s="24"/>
      <c r="BW30" s="24"/>
      <c r="BX30" s="24"/>
      <c r="BY30" s="24"/>
      <c r="BZ30" s="21"/>
      <c r="CA30" s="25"/>
    </row>
    <row r="31" spans="1:79" ht="15" thickBot="1">
      <c r="A31" s="38"/>
      <c r="B31" s="26" t="s">
        <v>114</v>
      </c>
      <c r="C31" s="95">
        <f t="shared" ref="C31:BG31" si="22">C10+C15+C20+C25</f>
        <v>0</v>
      </c>
      <c r="D31" s="80">
        <f t="shared" si="22"/>
        <v>0</v>
      </c>
      <c r="E31" s="96">
        <f t="shared" si="0"/>
        <v>0</v>
      </c>
      <c r="F31" s="95">
        <f t="shared" ref="F31:G31" si="23">F10+F15+F20+F25</f>
        <v>0</v>
      </c>
      <c r="G31" s="80">
        <f t="shared" si="23"/>
        <v>0</v>
      </c>
      <c r="H31" s="96">
        <f t="shared" ref="H31" si="24">F31-G31</f>
        <v>0</v>
      </c>
      <c r="I31" s="95">
        <f t="shared" si="22"/>
        <v>0</v>
      </c>
      <c r="J31" s="80">
        <f t="shared" si="22"/>
        <v>0</v>
      </c>
      <c r="K31" s="96">
        <f t="shared" si="22"/>
        <v>0</v>
      </c>
      <c r="L31" s="95">
        <f t="shared" si="22"/>
        <v>0</v>
      </c>
      <c r="M31" s="80">
        <f t="shared" si="22"/>
        <v>0</v>
      </c>
      <c r="N31" s="96">
        <f t="shared" si="22"/>
        <v>0</v>
      </c>
      <c r="O31" s="95">
        <f t="shared" si="22"/>
        <v>0</v>
      </c>
      <c r="P31" s="80">
        <f t="shared" si="22"/>
        <v>0</v>
      </c>
      <c r="Q31" s="96">
        <f t="shared" si="22"/>
        <v>0</v>
      </c>
      <c r="R31" s="95">
        <f t="shared" ref="R31:AO31" si="25">R10+R15+R20+R25</f>
        <v>0</v>
      </c>
      <c r="S31" s="80">
        <f t="shared" si="25"/>
        <v>0</v>
      </c>
      <c r="T31" s="96">
        <f t="shared" si="25"/>
        <v>0</v>
      </c>
      <c r="U31" s="95">
        <f t="shared" si="25"/>
        <v>0</v>
      </c>
      <c r="V31" s="80">
        <f t="shared" si="25"/>
        <v>0</v>
      </c>
      <c r="W31" s="96">
        <f t="shared" si="25"/>
        <v>0</v>
      </c>
      <c r="X31" s="95">
        <f t="shared" si="25"/>
        <v>0</v>
      </c>
      <c r="Y31" s="80">
        <f t="shared" si="25"/>
        <v>0</v>
      </c>
      <c r="Z31" s="96">
        <f t="shared" si="25"/>
        <v>0</v>
      </c>
      <c r="AA31" s="95">
        <f t="shared" si="25"/>
        <v>0</v>
      </c>
      <c r="AB31" s="80">
        <f t="shared" si="25"/>
        <v>0</v>
      </c>
      <c r="AC31" s="96">
        <f t="shared" si="25"/>
        <v>0</v>
      </c>
      <c r="AD31" s="95">
        <f t="shared" si="25"/>
        <v>0</v>
      </c>
      <c r="AE31" s="80">
        <f t="shared" si="25"/>
        <v>0</v>
      </c>
      <c r="AF31" s="96">
        <f t="shared" si="25"/>
        <v>0</v>
      </c>
      <c r="AG31" s="95">
        <f t="shared" si="25"/>
        <v>0</v>
      </c>
      <c r="AH31" s="80">
        <f t="shared" si="25"/>
        <v>0</v>
      </c>
      <c r="AI31" s="96">
        <f t="shared" si="25"/>
        <v>0</v>
      </c>
      <c r="AJ31" s="95">
        <f t="shared" si="25"/>
        <v>0</v>
      </c>
      <c r="AK31" s="80">
        <f t="shared" si="25"/>
        <v>0</v>
      </c>
      <c r="AL31" s="96">
        <f t="shared" si="25"/>
        <v>0</v>
      </c>
      <c r="AM31" s="95">
        <f t="shared" si="25"/>
        <v>0</v>
      </c>
      <c r="AN31" s="80">
        <f t="shared" si="25"/>
        <v>0</v>
      </c>
      <c r="AO31" s="96">
        <f t="shared" si="25"/>
        <v>0</v>
      </c>
      <c r="AP31" s="95" t="e">
        <f t="shared" si="22"/>
        <v>#REF!</v>
      </c>
      <c r="AQ31" s="80">
        <f t="shared" si="22"/>
        <v>0</v>
      </c>
      <c r="AR31" s="96" t="e">
        <f t="shared" si="22"/>
        <v>#REF!</v>
      </c>
      <c r="AS31" s="95" t="e">
        <f t="shared" si="22"/>
        <v>#REF!</v>
      </c>
      <c r="AT31" s="80">
        <f t="shared" si="22"/>
        <v>0</v>
      </c>
      <c r="AU31" s="96" t="e">
        <f t="shared" si="22"/>
        <v>#REF!</v>
      </c>
      <c r="AV31" s="95" t="e">
        <f t="shared" si="22"/>
        <v>#REF!</v>
      </c>
      <c r="AW31" s="80">
        <f t="shared" si="22"/>
        <v>0</v>
      </c>
      <c r="AX31" s="96" t="e">
        <f t="shared" si="22"/>
        <v>#REF!</v>
      </c>
      <c r="AY31" s="95" t="e">
        <f t="shared" si="22"/>
        <v>#REF!</v>
      </c>
      <c r="AZ31" s="80">
        <f t="shared" si="22"/>
        <v>0</v>
      </c>
      <c r="BA31" s="96" t="e">
        <f t="shared" si="22"/>
        <v>#REF!</v>
      </c>
      <c r="BB31" s="95" t="e">
        <f t="shared" si="22"/>
        <v>#REF!</v>
      </c>
      <c r="BC31" s="80">
        <f t="shared" si="22"/>
        <v>0</v>
      </c>
      <c r="BD31" s="96" t="e">
        <f t="shared" si="22"/>
        <v>#REF!</v>
      </c>
      <c r="BE31" s="95" t="e">
        <f t="shared" si="22"/>
        <v>#REF!</v>
      </c>
      <c r="BF31" s="80">
        <f t="shared" si="22"/>
        <v>0</v>
      </c>
      <c r="BG31" s="97" t="e">
        <f t="shared" si="22"/>
        <v>#REF!</v>
      </c>
      <c r="BH31" s="29"/>
      <c r="BI31" s="30">
        <f>BI10+BI15+BI20+BI25</f>
        <v>0</v>
      </c>
      <c r="BJ31" s="30">
        <f>BJ10+BJ15+BJ20+BJ25</f>
        <v>0</v>
      </c>
      <c r="BK31" s="30">
        <f>BK10+BK15+BK20+BK25</f>
        <v>0</v>
      </c>
      <c r="BM31" s="26" t="s">
        <v>7</v>
      </c>
      <c r="BN31" s="35" t="e">
        <f t="shared" ref="BN31:BY31" si="26">SUM(BN10:BN29)</f>
        <v>#REF!</v>
      </c>
      <c r="BO31" s="35" t="e">
        <f t="shared" si="26"/>
        <v>#REF!</v>
      </c>
      <c r="BP31" s="35" t="e">
        <f t="shared" si="26"/>
        <v>#REF!</v>
      </c>
      <c r="BQ31" s="35" t="e">
        <f t="shared" si="26"/>
        <v>#REF!</v>
      </c>
      <c r="BR31" s="35" t="e">
        <f t="shared" si="26"/>
        <v>#REF!</v>
      </c>
      <c r="BS31" s="28" t="e">
        <f t="shared" si="26"/>
        <v>#REF!</v>
      </c>
      <c r="BT31" s="27" t="e">
        <f t="shared" si="26"/>
        <v>#REF!</v>
      </c>
      <c r="BU31" s="28" t="e">
        <f t="shared" si="26"/>
        <v>#REF!</v>
      </c>
      <c r="BV31" s="27" t="e">
        <f t="shared" si="26"/>
        <v>#REF!</v>
      </c>
      <c r="BW31" s="28" t="e">
        <f t="shared" si="26"/>
        <v>#REF!</v>
      </c>
      <c r="BX31" s="27" t="e">
        <f t="shared" si="26"/>
        <v>#REF!</v>
      </c>
      <c r="BY31" s="28" t="e">
        <f t="shared" si="26"/>
        <v>#REF!</v>
      </c>
      <c r="BZ31" s="29"/>
      <c r="CA31" s="30" t="e">
        <f>SUM(CA10:CA29)</f>
        <v>#REF!</v>
      </c>
    </row>
    <row r="32" spans="1:79">
      <c r="A32" s="38"/>
    </row>
    <row r="33" spans="2:79" ht="4.3499999999999996" customHeight="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M33" s="31"/>
      <c r="BN33" s="31"/>
      <c r="BO33" s="31"/>
      <c r="BP33" s="31"/>
      <c r="BQ33" s="31"/>
      <c r="BR33" s="31"/>
      <c r="BS33" s="31"/>
      <c r="BT33" s="31"/>
      <c r="BU33" s="31"/>
      <c r="BV33" s="31"/>
      <c r="BW33" s="31"/>
      <c r="BX33" s="31"/>
      <c r="BY33" s="31"/>
      <c r="BZ33" s="31"/>
      <c r="CA33" s="31"/>
    </row>
    <row r="34" spans="2:79" hidden="1"/>
    <row r="35" spans="2:79" hidden="1">
      <c r="B35" s="12" t="s">
        <v>11</v>
      </c>
    </row>
    <row r="36" spans="2:79" ht="6.9" hidden="1" customHeight="1" thickBot="1"/>
    <row r="37" spans="2:79" ht="13.8" hidden="1">
      <c r="B37" s="15" t="s">
        <v>12</v>
      </c>
      <c r="C37" s="33" t="e">
        <f>#REF!</f>
        <v>#REF!</v>
      </c>
      <c r="D37" s="33"/>
      <c r="E37" s="33"/>
      <c r="F37" s="33" t="e">
        <f>#REF!</f>
        <v>#REF!</v>
      </c>
      <c r="G37" s="33"/>
      <c r="H37" s="33"/>
      <c r="I37" s="33" t="e">
        <f>#REF!</f>
        <v>#REF!</v>
      </c>
      <c r="J37" s="33"/>
      <c r="K37" s="33"/>
      <c r="L37" s="33" t="e">
        <f>#REF!</f>
        <v>#REF!</v>
      </c>
      <c r="M37" s="33"/>
      <c r="N37" s="33"/>
      <c r="O37" s="33" t="e">
        <f>#REF!</f>
        <v>#REF!</v>
      </c>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t="e">
        <f>#REF!</f>
        <v>#REF!</v>
      </c>
      <c r="AQ37" s="33"/>
      <c r="AR37" s="33"/>
      <c r="AS37" s="33" t="e">
        <f>#REF!</f>
        <v>#REF!</v>
      </c>
      <c r="AT37" s="33"/>
      <c r="AU37" s="33"/>
      <c r="AV37" s="33" t="e">
        <f>#REF!</f>
        <v>#REF!</v>
      </c>
      <c r="AW37" s="33"/>
      <c r="AX37" s="33"/>
      <c r="AY37" s="33" t="e">
        <f>#REF!</f>
        <v>#REF!</v>
      </c>
      <c r="AZ37" s="33"/>
      <c r="BA37" s="33"/>
      <c r="BB37" s="33" t="e">
        <f>#REF!</f>
        <v>#REF!</v>
      </c>
      <c r="BC37" s="33"/>
      <c r="BD37" s="33"/>
      <c r="BE37" s="33" t="e">
        <f>#REF!</f>
        <v>#REF!</v>
      </c>
      <c r="BF37" s="33"/>
      <c r="BG37" s="33"/>
      <c r="BH37" s="18"/>
      <c r="BI37" s="19" t="s">
        <v>1</v>
      </c>
      <c r="BJ37" s="19" t="s">
        <v>1</v>
      </c>
      <c r="BK37" s="19" t="s">
        <v>1</v>
      </c>
    </row>
    <row r="38" spans="2:79" hidden="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2"/>
      <c r="BJ38" s="22"/>
      <c r="BK38" s="22"/>
    </row>
    <row r="39" spans="2:79" ht="13.8" hidden="1">
      <c r="B39" s="20" t="s">
        <v>0</v>
      </c>
      <c r="C39" s="14" t="e">
        <f>Kostnadskalkyl!#REF!</f>
        <v>#REF!</v>
      </c>
      <c r="D39" s="14"/>
      <c r="E39" s="14"/>
      <c r="F39" s="14" t="e">
        <f>Kostnadskalkyl!#REF!</f>
        <v>#REF!</v>
      </c>
      <c r="G39" s="14"/>
      <c r="H39" s="14"/>
      <c r="I39" s="14" t="e">
        <f>Kostnadskalkyl!#REF!</f>
        <v>#REF!</v>
      </c>
      <c r="J39" s="14"/>
      <c r="K39" s="14"/>
      <c r="L39" s="14" t="e">
        <f>Kostnadskalkyl!#REF!</f>
        <v>#REF!</v>
      </c>
      <c r="M39" s="14"/>
      <c r="N39" s="14"/>
      <c r="O39" s="14" t="e">
        <f>Kostnadskalkyl!#REF!</f>
        <v>#REF!</v>
      </c>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t="e">
        <f>Kostnadskalkyl!#REF!</f>
        <v>#REF!</v>
      </c>
      <c r="AQ39" s="14"/>
      <c r="AR39" s="14"/>
      <c r="AS39" s="14" t="e">
        <f>Kostnadskalkyl!#REF!</f>
        <v>#REF!</v>
      </c>
      <c r="AT39" s="14"/>
      <c r="AU39" s="14"/>
      <c r="AV39" s="14" t="e">
        <f>Kostnadskalkyl!#REF!</f>
        <v>#REF!</v>
      </c>
      <c r="AW39" s="14"/>
      <c r="AX39" s="14"/>
      <c r="AY39" s="14" t="e">
        <f>Kostnadskalkyl!#REF!</f>
        <v>#REF!</v>
      </c>
      <c r="AZ39" s="14"/>
      <c r="BA39" s="14"/>
      <c r="BB39" s="14" t="e">
        <f>Kostnadskalkyl!#REF!</f>
        <v>#REF!</v>
      </c>
      <c r="BC39" s="14"/>
      <c r="BD39" s="14"/>
      <c r="BE39" s="14" t="e">
        <f>Kostnadskalkyl!#REF!</f>
        <v>#REF!</v>
      </c>
      <c r="BF39" s="14"/>
      <c r="BG39" s="14"/>
      <c r="BH39" s="21"/>
      <c r="BI39" s="23" t="e">
        <f t="shared" ref="BI39:BK43" si="27">SUM(C39:BE39)</f>
        <v>#REF!</v>
      </c>
      <c r="BJ39" s="23" t="e">
        <f t="shared" si="27"/>
        <v>#REF!</v>
      </c>
      <c r="BK39" s="23" t="e">
        <f t="shared" si="27"/>
        <v>#REF!</v>
      </c>
    </row>
    <row r="40" spans="2:79" ht="13.8" hidden="1">
      <c r="B40" s="20" t="s">
        <v>3</v>
      </c>
      <c r="C40" s="14" t="e">
        <f>#REF!</f>
        <v>#REF!</v>
      </c>
      <c r="D40" s="14"/>
      <c r="E40" s="14"/>
      <c r="F40" s="14" t="e">
        <f>#REF!</f>
        <v>#REF!</v>
      </c>
      <c r="G40" s="14"/>
      <c r="H40" s="14"/>
      <c r="I40" s="14" t="e">
        <f>#REF!</f>
        <v>#REF!</v>
      </c>
      <c r="J40" s="14"/>
      <c r="K40" s="14"/>
      <c r="L40" s="14" t="e">
        <f>#REF!</f>
        <v>#REF!</v>
      </c>
      <c r="M40" s="14"/>
      <c r="N40" s="14"/>
      <c r="O40" s="14" t="e">
        <f>#REF!</f>
        <v>#REF!</v>
      </c>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t="e">
        <f>#REF!</f>
        <v>#REF!</v>
      </c>
      <c r="AQ40" s="14"/>
      <c r="AR40" s="14"/>
      <c r="AS40" s="14" t="e">
        <f>#REF!</f>
        <v>#REF!</v>
      </c>
      <c r="AT40" s="14"/>
      <c r="AU40" s="14"/>
      <c r="AV40" s="14" t="e">
        <f>#REF!</f>
        <v>#REF!</v>
      </c>
      <c r="AW40" s="14"/>
      <c r="AX40" s="14"/>
      <c r="AY40" s="14" t="e">
        <f>#REF!</f>
        <v>#REF!</v>
      </c>
      <c r="AZ40" s="14"/>
      <c r="BA40" s="14"/>
      <c r="BB40" s="14" t="e">
        <f>#REF!</f>
        <v>#REF!</v>
      </c>
      <c r="BC40" s="14"/>
      <c r="BD40" s="14"/>
      <c r="BE40" s="14" t="e">
        <f>#REF!</f>
        <v>#REF!</v>
      </c>
      <c r="BF40" s="14"/>
      <c r="BG40" s="14"/>
      <c r="BH40" s="21"/>
      <c r="BI40" s="23" t="e">
        <f t="shared" si="27"/>
        <v>#REF!</v>
      </c>
      <c r="BJ40" s="23" t="e">
        <f t="shared" si="27"/>
        <v>#REF!</v>
      </c>
      <c r="BK40" s="23" t="e">
        <f t="shared" si="27"/>
        <v>#REF!</v>
      </c>
    </row>
    <row r="41" spans="2:79" ht="13.8" hidden="1">
      <c r="B41" s="20" t="s">
        <v>4</v>
      </c>
      <c r="C41" s="14" t="e">
        <f>#REF!</f>
        <v>#REF!</v>
      </c>
      <c r="D41" s="14"/>
      <c r="E41" s="14"/>
      <c r="F41" s="14" t="e">
        <f>#REF!</f>
        <v>#REF!</v>
      </c>
      <c r="G41" s="14"/>
      <c r="H41" s="14"/>
      <c r="I41" s="14" t="e">
        <f>#REF!</f>
        <v>#REF!</v>
      </c>
      <c r="J41" s="14"/>
      <c r="K41" s="14"/>
      <c r="L41" s="14" t="e">
        <f>#REF!</f>
        <v>#REF!</v>
      </c>
      <c r="M41" s="14"/>
      <c r="N41" s="14"/>
      <c r="O41" s="14" t="e">
        <f>#REF!</f>
        <v>#REF!</v>
      </c>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t="e">
        <f>#REF!</f>
        <v>#REF!</v>
      </c>
      <c r="AQ41" s="14"/>
      <c r="AR41" s="14"/>
      <c r="AS41" s="14" t="e">
        <f>#REF!</f>
        <v>#REF!</v>
      </c>
      <c r="AT41" s="14"/>
      <c r="AU41" s="14"/>
      <c r="AV41" s="14" t="e">
        <f>#REF!</f>
        <v>#REF!</v>
      </c>
      <c r="AW41" s="14"/>
      <c r="AX41" s="14"/>
      <c r="AY41" s="14" t="e">
        <f>#REF!</f>
        <v>#REF!</v>
      </c>
      <c r="AZ41" s="14"/>
      <c r="BA41" s="14"/>
      <c r="BB41" s="14" t="e">
        <f>#REF!</f>
        <v>#REF!</v>
      </c>
      <c r="BC41" s="14"/>
      <c r="BD41" s="14"/>
      <c r="BE41" s="14" t="e">
        <f>#REF!</f>
        <v>#REF!</v>
      </c>
      <c r="BF41" s="14"/>
      <c r="BG41" s="14"/>
      <c r="BH41" s="21"/>
      <c r="BI41" s="23" t="e">
        <f t="shared" si="27"/>
        <v>#REF!</v>
      </c>
      <c r="BJ41" s="23" t="e">
        <f t="shared" si="27"/>
        <v>#REF!</v>
      </c>
      <c r="BK41" s="23" t="e">
        <f t="shared" si="27"/>
        <v>#REF!</v>
      </c>
    </row>
    <row r="42" spans="2:79" ht="13.8" hidden="1">
      <c r="B42" s="20" t="s">
        <v>5</v>
      </c>
      <c r="C42" s="14" t="e">
        <f>#REF!</f>
        <v>#REF!</v>
      </c>
      <c r="D42" s="14"/>
      <c r="E42" s="14"/>
      <c r="F42" s="14" t="e">
        <f>#REF!</f>
        <v>#REF!</v>
      </c>
      <c r="G42" s="14"/>
      <c r="H42" s="14"/>
      <c r="I42" s="14" t="e">
        <f>#REF!</f>
        <v>#REF!</v>
      </c>
      <c r="J42" s="14"/>
      <c r="K42" s="14"/>
      <c r="L42" s="14" t="e">
        <f>#REF!</f>
        <v>#REF!</v>
      </c>
      <c r="M42" s="14"/>
      <c r="N42" s="14"/>
      <c r="O42" s="14" t="e">
        <f>#REF!</f>
        <v>#REF!</v>
      </c>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t="e">
        <f>#REF!</f>
        <v>#REF!</v>
      </c>
      <c r="AQ42" s="14"/>
      <c r="AR42" s="14"/>
      <c r="AS42" s="14" t="e">
        <f>#REF!</f>
        <v>#REF!</v>
      </c>
      <c r="AT42" s="14"/>
      <c r="AU42" s="14"/>
      <c r="AV42" s="14" t="e">
        <f>#REF!</f>
        <v>#REF!</v>
      </c>
      <c r="AW42" s="14"/>
      <c r="AX42" s="14"/>
      <c r="AY42" s="14" t="e">
        <f>#REF!</f>
        <v>#REF!</v>
      </c>
      <c r="AZ42" s="14"/>
      <c r="BA42" s="14"/>
      <c r="BB42" s="14" t="e">
        <f>#REF!</f>
        <v>#REF!</v>
      </c>
      <c r="BC42" s="14"/>
      <c r="BD42" s="14"/>
      <c r="BE42" s="14" t="e">
        <f>#REF!</f>
        <v>#REF!</v>
      </c>
      <c r="BF42" s="14"/>
      <c r="BG42" s="14"/>
      <c r="BH42" s="21"/>
      <c r="BI42" s="23" t="e">
        <f t="shared" si="27"/>
        <v>#REF!</v>
      </c>
      <c r="BJ42" s="23" t="e">
        <f t="shared" si="27"/>
        <v>#REF!</v>
      </c>
      <c r="BK42" s="23" t="e">
        <f t="shared" si="27"/>
        <v>#REF!</v>
      </c>
    </row>
    <row r="43" spans="2:79" ht="13.8" hidden="1">
      <c r="B43" s="20" t="s">
        <v>6</v>
      </c>
      <c r="C43" s="14" t="e">
        <f>#REF!</f>
        <v>#REF!</v>
      </c>
      <c r="D43" s="14"/>
      <c r="E43" s="14"/>
      <c r="F43" s="14" t="e">
        <f>#REF!</f>
        <v>#REF!</v>
      </c>
      <c r="G43" s="14"/>
      <c r="H43" s="14"/>
      <c r="I43" s="14" t="e">
        <f>#REF!</f>
        <v>#REF!</v>
      </c>
      <c r="J43" s="14"/>
      <c r="K43" s="14"/>
      <c r="L43" s="14" t="e">
        <f>#REF!</f>
        <v>#REF!</v>
      </c>
      <c r="M43" s="14"/>
      <c r="N43" s="14"/>
      <c r="O43" s="14" t="e">
        <f>#REF!</f>
        <v>#REF!</v>
      </c>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t="e">
        <f>#REF!</f>
        <v>#REF!</v>
      </c>
      <c r="AQ43" s="14"/>
      <c r="AR43" s="14"/>
      <c r="AS43" s="14" t="e">
        <f>#REF!</f>
        <v>#REF!</v>
      </c>
      <c r="AT43" s="14"/>
      <c r="AU43" s="14"/>
      <c r="AV43" s="14" t="e">
        <f>#REF!</f>
        <v>#REF!</v>
      </c>
      <c r="AW43" s="14"/>
      <c r="AX43" s="14"/>
      <c r="AY43" s="14" t="e">
        <f>#REF!</f>
        <v>#REF!</v>
      </c>
      <c r="AZ43" s="14"/>
      <c r="BA43" s="14"/>
      <c r="BB43" s="14" t="e">
        <f>#REF!</f>
        <v>#REF!</v>
      </c>
      <c r="BC43" s="14"/>
      <c r="BD43" s="14"/>
      <c r="BE43" s="14" t="e">
        <f>#REF!</f>
        <v>#REF!</v>
      </c>
      <c r="BF43" s="14"/>
      <c r="BG43" s="14"/>
      <c r="BH43" s="21"/>
      <c r="BI43" s="23" t="e">
        <f t="shared" si="27"/>
        <v>#REF!</v>
      </c>
      <c r="BJ43" s="23" t="e">
        <f t="shared" si="27"/>
        <v>#REF!</v>
      </c>
      <c r="BK43" s="23" t="e">
        <f t="shared" si="27"/>
        <v>#REF!</v>
      </c>
    </row>
    <row r="44" spans="2:79" ht="13.8" hidden="1">
      <c r="B44" s="20"/>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1"/>
      <c r="BI44" s="25"/>
      <c r="BJ44" s="25"/>
      <c r="BK44" s="25"/>
    </row>
    <row r="45" spans="2:79" ht="15" hidden="1" thickBot="1">
      <c r="B45" s="26" t="s">
        <v>7</v>
      </c>
      <c r="C45" s="35" t="e">
        <f>SUM(C39:C43)</f>
        <v>#REF!</v>
      </c>
      <c r="D45" s="35"/>
      <c r="E45" s="35"/>
      <c r="F45" s="35" t="e">
        <f>SUM(F39:F43)</f>
        <v>#REF!</v>
      </c>
      <c r="G45" s="35"/>
      <c r="H45" s="35"/>
      <c r="I45" s="35" t="e">
        <f>SUM(I39:I43)</f>
        <v>#REF!</v>
      </c>
      <c r="J45" s="35"/>
      <c r="K45" s="35"/>
      <c r="L45" s="35" t="e">
        <f>SUM(L39:L43)</f>
        <v>#REF!</v>
      </c>
      <c r="M45" s="35"/>
      <c r="N45" s="35"/>
      <c r="O45" s="35" t="e">
        <f>SUM(O39:O43)</f>
        <v>#REF!</v>
      </c>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t="e">
        <f>SUM(AP39:AP43)</f>
        <v>#REF!</v>
      </c>
      <c r="AQ45" s="35"/>
      <c r="AR45" s="35"/>
      <c r="AS45" s="35" t="e">
        <f>SUM(AS39:AS43)</f>
        <v>#REF!</v>
      </c>
      <c r="AT45" s="35"/>
      <c r="AU45" s="35"/>
      <c r="AV45" s="35" t="e">
        <f>SUM(AV39:AV43)</f>
        <v>#REF!</v>
      </c>
      <c r="AW45" s="35"/>
      <c r="AX45" s="35"/>
      <c r="AY45" s="35" t="e">
        <f>SUM(AY39:AY43)</f>
        <v>#REF!</v>
      </c>
      <c r="AZ45" s="35"/>
      <c r="BA45" s="35"/>
      <c r="BB45" s="35" t="e">
        <f>SUM(BB39:BB43)</f>
        <v>#REF!</v>
      </c>
      <c r="BC45" s="35"/>
      <c r="BD45" s="35"/>
      <c r="BE45" s="35" t="e">
        <f>SUM(BE39:BE43)</f>
        <v>#REF!</v>
      </c>
      <c r="BF45" s="35"/>
      <c r="BG45" s="35"/>
      <c r="BH45" s="29"/>
      <c r="BI45" s="30" t="e">
        <f>SUM(BI39:BI43)</f>
        <v>#REF!</v>
      </c>
      <c r="BJ45" s="30" t="e">
        <f>SUM(BJ39:BJ43)</f>
        <v>#REF!</v>
      </c>
      <c r="BK45" s="30" t="e">
        <f>SUM(BK39:BK43)</f>
        <v>#REF!</v>
      </c>
    </row>
    <row r="46" spans="2:79" hidden="1"/>
    <row r="47" spans="2:79" ht="6.9" hidden="1" customHeight="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row>
    <row r="48" spans="2:79" ht="17.7" customHeight="1"/>
  </sheetData>
  <protectedRanges>
    <protectedRange sqref="AN26:AN29" name="Range52"/>
    <protectedRange sqref="AN21:AN24" name="Range51"/>
    <protectedRange sqref="AN16:AN19" name="Range50"/>
    <protectedRange sqref="AN11:AN14" name="Range49"/>
    <protectedRange sqref="AK26:AK29" name="Range48"/>
    <protectedRange sqref="AK21:AK24" name="Range47"/>
    <protectedRange sqref="AK16:AK19" name="Range46"/>
    <protectedRange sqref="AK11:AK14" name="Range45"/>
    <protectedRange sqref="AH26:AH29" name="Range44"/>
    <protectedRange sqref="AH21:AH24" name="Range43"/>
    <protectedRange sqref="AH16:AH19" name="Range42"/>
    <protectedRange sqref="AH11:AH14" name="Range41"/>
    <protectedRange sqref="AE26:AE29" name="Range40"/>
    <protectedRange sqref="AE21:AE24" name="Range39"/>
    <protectedRange sqref="AE16:AE19" name="Range38"/>
    <protectedRange sqref="AE11:AE14" name="Range37"/>
    <protectedRange sqref="AB26:AB29" name="Range36"/>
    <protectedRange sqref="AB21:AB24" name="Range35"/>
    <protectedRange sqref="AB16:AB19" name="Range34"/>
    <protectedRange sqref="AB11:AB14" name="Range33"/>
    <protectedRange sqref="Y26:Y29" name="Range32"/>
    <protectedRange sqref="Y21:Y24" name="Range31"/>
    <protectedRange sqref="Y16:Y19" name="Range30"/>
    <protectedRange sqref="Y11:Y14" name="Range29"/>
    <protectedRange sqref="V26:V29" name="Range28"/>
    <protectedRange sqref="V21:V24" name="Range27"/>
    <protectedRange sqref="V16:V19" name="Range26"/>
    <protectedRange sqref="V11:V14" name="Range25"/>
    <protectedRange sqref="S26:S29" name="Range24"/>
    <protectedRange sqref="S21:S24" name="Range23"/>
    <protectedRange sqref="S16:S19" name="Range22"/>
    <protectedRange sqref="S11:S14" name="Range21"/>
    <protectedRange sqref="P26:P29" name="Range20"/>
    <protectedRange sqref="P21:P24" name="Range19"/>
    <protectedRange sqref="P16:P19" name="Range18"/>
    <protectedRange sqref="P11:P14" name="Range17"/>
    <protectedRange sqref="M26:M29" name="Range16"/>
    <protectedRange sqref="M21:M24" name="Range15"/>
    <protectedRange sqref="M16:M19" name="Range14"/>
    <protectedRange sqref="M11:M14" name="Range13"/>
    <protectedRange sqref="J26:J29" name="Range12"/>
    <protectedRange sqref="J21:J24" name="Range11"/>
    <protectedRange sqref="J16:J19" name="Range10"/>
    <protectedRange sqref="J11:J14" name="Range9"/>
    <protectedRange sqref="G26:G29" name="Range8"/>
    <protectedRange sqref="G21:G24" name="Range7"/>
    <protectedRange sqref="G16:G19" name="Range6"/>
    <protectedRange sqref="G11:G14" name="Range5"/>
    <protectedRange sqref="D26:D29" name="Range4"/>
    <protectedRange sqref="D21:D24" name="Range3"/>
    <protectedRange sqref="D16:D19" name="Range2"/>
    <protectedRange sqref="D11:D14" name="Range1"/>
  </protectedRanges>
  <mergeCells count="19">
    <mergeCell ref="C7:E7"/>
    <mergeCell ref="F7:H7"/>
    <mergeCell ref="I7:K7"/>
    <mergeCell ref="BE7:BG7"/>
    <mergeCell ref="L7:N7"/>
    <mergeCell ref="O7:Q7"/>
    <mergeCell ref="AP7:AR7"/>
    <mergeCell ref="AS7:AU7"/>
    <mergeCell ref="AV7:AX7"/>
    <mergeCell ref="AY7:BA7"/>
    <mergeCell ref="BB7:BD7"/>
    <mergeCell ref="R7:T7"/>
    <mergeCell ref="U7:W7"/>
    <mergeCell ref="X7:Z7"/>
    <mergeCell ref="AA7:AC7"/>
    <mergeCell ref="AD7:AF7"/>
    <mergeCell ref="AG7:AI7"/>
    <mergeCell ref="AJ7:AL7"/>
    <mergeCell ref="AM7:AO7"/>
  </mergeCells>
  <hyperlinks>
    <hyperlink ref="A1" location="Etusivu!A1" display="←"/>
  </hyperlinks>
  <pageMargins left="0.7" right="0.7" top="0.75" bottom="0.75" header="0.3" footer="0.3"/>
  <pageSetup paperSize="9" orientation="portrait" verticalDpi="0" r:id="rId1"/>
  <ignoredErrors>
    <ignoredError sqref="E10:BH10 E15:BH15 E11:E14 G13:H14 E20:BH20 E16:E19 G16:H19 E25:BH25 E21:E24 G21:H24 E30:BK30 E26:E29 G26:H29 J13:K14 J16:K19 J21:K24 J26:K29 M11:N14 M16:N19 M21:N24 M26:N29 P11:Q14 P16:Q19 P21:Q24 P26:Q29 S11:T14 S16:T19 S21:T24 S26:T29 V11:W14 V16:W19 V21:W24 V26:W29 Y11:Z14 Y16:Z19 Y21:Z24 Y26:Z29 AB11:AC14 AB16:AC19 AB21:AC24 AB26:AC29 AE11:AF14 AE16:AF19 AE21:AF24 AE26:AF29 AH11:AI14 AH16:AI19 AH21:AI24 AH26:AI29 AK11:AL14 AK16:AL19 AK21:AL24 AK26:AL29 AN11:BH14 AN16:BH19 AN21:BH24 AN26:BH29 E31:BI31 BI15:BK25 H11 H12 K11 K12" formula="1"/>
  </ignoredErrors>
  <drawing r:id="rId2"/>
</worksheet>
</file>

<file path=xl/worksheets/sheet7.xml><?xml version="1.0" encoding="utf-8"?>
<worksheet xmlns="http://schemas.openxmlformats.org/spreadsheetml/2006/main" xmlns:r="http://schemas.openxmlformats.org/officeDocument/2006/relationships">
  <sheetPr>
    <tabColor rgb="FFFBFBB3"/>
  </sheetPr>
  <dimension ref="A1:M229"/>
  <sheetViews>
    <sheetView topLeftCell="B1" zoomScale="115" zoomScaleNormal="115" workbookViewId="0">
      <selection activeCell="C233" sqref="C233"/>
    </sheetView>
  </sheetViews>
  <sheetFormatPr defaultColWidth="8.88671875" defaultRowHeight="13.2"/>
  <cols>
    <col min="1" max="2" width="2.6640625" style="45" customWidth="1"/>
    <col min="3" max="3" width="24.109375" style="45" customWidth="1"/>
    <col min="4" max="13" width="9.6640625" style="45" customWidth="1"/>
    <col min="14" max="14" width="7.6640625" style="45" customWidth="1"/>
    <col min="15" max="15" width="8.88671875" style="45" customWidth="1"/>
    <col min="16" max="16" width="1.33203125" style="45" customWidth="1"/>
    <col min="17" max="16384" width="8.88671875" style="45"/>
  </cols>
  <sheetData>
    <row r="1" spans="1:5">
      <c r="A1" s="184" t="s">
        <v>55</v>
      </c>
    </row>
    <row r="2" spans="1:5" ht="17.399999999999999">
      <c r="B2" s="54" t="s">
        <v>116</v>
      </c>
    </row>
    <row r="3" spans="1:5" ht="3.75" customHeight="1"/>
    <row r="4" spans="1:5" ht="15.6">
      <c r="C4" s="47" t="s">
        <v>152</v>
      </c>
    </row>
    <row r="5" spans="1:5" ht="78.45" customHeight="1"/>
    <row r="9" spans="1:5" ht="19.5" customHeight="1">
      <c r="E9" s="46"/>
    </row>
    <row r="26" spans="3:10">
      <c r="C26" s="55" t="s">
        <v>190</v>
      </c>
      <c r="D26" s="51">
        <v>2014</v>
      </c>
      <c r="E26" s="51">
        <f>D26+1</f>
        <v>2015</v>
      </c>
      <c r="F26" s="51">
        <f>E26+1</f>
        <v>2016</v>
      </c>
      <c r="G26" s="51">
        <f>F26+1</f>
        <v>2017</v>
      </c>
      <c r="H26" s="64" t="s">
        <v>84</v>
      </c>
      <c r="I26" s="115"/>
      <c r="J26" s="115"/>
    </row>
    <row r="27" spans="3:10" ht="3.75" customHeight="1">
      <c r="C27" s="56"/>
      <c r="D27" s="48"/>
      <c r="E27" s="48"/>
      <c r="F27" s="48"/>
      <c r="G27" s="48"/>
      <c r="H27" s="65"/>
      <c r="I27" s="115"/>
      <c r="J27" s="115"/>
    </row>
    <row r="28" spans="3:10" ht="13.8">
      <c r="C28" s="55" t="s">
        <v>117</v>
      </c>
      <c r="D28" s="60">
        <f>'Alla nyttor'!C21</f>
        <v>0</v>
      </c>
      <c r="E28" s="60">
        <f>'Alla nyttor'!D21</f>
        <v>0</v>
      </c>
      <c r="F28" s="60">
        <f>'Alla nyttor'!E21</f>
        <v>0</v>
      </c>
      <c r="G28" s="60">
        <f>'Alla nyttor'!F21</f>
        <v>0</v>
      </c>
      <c r="H28" s="66">
        <f>SUM(D28:G28)</f>
        <v>0</v>
      </c>
      <c r="I28" s="115"/>
      <c r="J28" s="115"/>
    </row>
    <row r="29" spans="3:10" ht="13.8">
      <c r="C29" s="57" t="s">
        <v>118</v>
      </c>
      <c r="D29" s="62">
        <f>-('Alla kostnader'!C77)</f>
        <v>0</v>
      </c>
      <c r="E29" s="62">
        <f>-('Alla kostnader'!D77)</f>
        <v>0</v>
      </c>
      <c r="F29" s="62">
        <f>-('Alla kostnader'!E77)</f>
        <v>0</v>
      </c>
      <c r="G29" s="62">
        <f>-('Alla kostnader'!F77)</f>
        <v>0</v>
      </c>
      <c r="H29" s="67">
        <f>SUM(D29:G29)</f>
        <v>0</v>
      </c>
      <c r="I29" s="115"/>
      <c r="J29" s="115"/>
    </row>
    <row r="30" spans="3:10" ht="3.15" customHeight="1">
      <c r="C30" s="36"/>
      <c r="D30" s="61"/>
      <c r="E30" s="61"/>
      <c r="F30" s="61"/>
      <c r="G30" s="61"/>
      <c r="H30" s="68"/>
      <c r="I30" s="115"/>
      <c r="J30" s="115"/>
    </row>
    <row r="31" spans="3:10" ht="13.8">
      <c r="C31" s="58" t="s">
        <v>119</v>
      </c>
      <c r="D31" s="52">
        <f t="shared" ref="D31:G31" si="0">SUM(D28:D29)</f>
        <v>0</v>
      </c>
      <c r="E31" s="52">
        <f t="shared" si="0"/>
        <v>0</v>
      </c>
      <c r="F31" s="52">
        <f t="shared" si="0"/>
        <v>0</v>
      </c>
      <c r="G31" s="52">
        <f t="shared" si="0"/>
        <v>0</v>
      </c>
      <c r="H31" s="115"/>
      <c r="I31" s="115"/>
      <c r="J31" s="115"/>
    </row>
    <row r="32" spans="3:10" ht="3.75" customHeight="1">
      <c r="C32" s="59"/>
      <c r="D32" s="63"/>
      <c r="E32" s="63"/>
      <c r="F32" s="63"/>
      <c r="G32" s="63"/>
      <c r="H32" s="63"/>
      <c r="I32" s="115"/>
      <c r="J32" s="115"/>
    </row>
    <row r="33" spans="3:10" ht="13.8">
      <c r="C33" s="58" t="s">
        <v>120</v>
      </c>
      <c r="D33" s="52">
        <f>D31</f>
        <v>0</v>
      </c>
      <c r="E33" s="52">
        <f>E31+D33</f>
        <v>0</v>
      </c>
      <c r="F33" s="52">
        <f>F31+E33</f>
        <v>0</v>
      </c>
      <c r="G33" s="52">
        <f>G31+F33</f>
        <v>0</v>
      </c>
      <c r="H33" s="115"/>
      <c r="I33" s="115"/>
      <c r="J33" s="115"/>
    </row>
    <row r="54" spans="3:3" ht="6.45" customHeight="1"/>
    <row r="55" spans="3:3" ht="21.45" customHeight="1">
      <c r="C55" s="47" t="s">
        <v>121</v>
      </c>
    </row>
    <row r="89" spans="3:13" ht="13.8" thickBot="1"/>
    <row r="90" spans="3:13" ht="13.8">
      <c r="C90" s="15" t="s">
        <v>122</v>
      </c>
      <c r="D90" s="33">
        <v>2014</v>
      </c>
      <c r="E90" s="33">
        <v>2015</v>
      </c>
      <c r="F90" s="33">
        <v>2016</v>
      </c>
      <c r="G90" s="33">
        <v>2017</v>
      </c>
      <c r="H90" s="33">
        <v>2018</v>
      </c>
      <c r="I90" s="33">
        <v>2019</v>
      </c>
      <c r="J90" s="33">
        <v>2020</v>
      </c>
      <c r="K90" s="33">
        <v>2021</v>
      </c>
      <c r="L90" s="33">
        <v>2022</v>
      </c>
      <c r="M90" s="34" t="s">
        <v>84</v>
      </c>
    </row>
    <row r="91" spans="3:13" ht="5.0999999999999996" customHeight="1">
      <c r="C91" s="20"/>
      <c r="D91" s="21"/>
      <c r="E91" s="21"/>
      <c r="F91" s="21"/>
      <c r="G91" s="21"/>
      <c r="H91" s="21"/>
      <c r="I91" s="21"/>
      <c r="J91" s="21"/>
      <c r="K91" s="21"/>
      <c r="L91" s="21"/>
      <c r="M91" s="22"/>
    </row>
    <row r="92" spans="3:13" ht="13.8">
      <c r="C92" s="175" t="s">
        <v>69</v>
      </c>
      <c r="D92" s="14">
        <f>'Alla kostnader'!C72</f>
        <v>0</v>
      </c>
      <c r="E92" s="14">
        <f>'Alla kostnader'!D72</f>
        <v>0</v>
      </c>
      <c r="F92" s="14">
        <f>'Alla kostnader'!E72</f>
        <v>0</v>
      </c>
      <c r="G92" s="14">
        <f>'Alla kostnader'!F72</f>
        <v>0</v>
      </c>
      <c r="H92" s="14">
        <f>'Alla kostnader'!G72</f>
        <v>0</v>
      </c>
      <c r="I92" s="14">
        <f>'Alla kostnader'!H72</f>
        <v>0</v>
      </c>
      <c r="J92" s="14">
        <f>'Alla kostnader'!I72</f>
        <v>0</v>
      </c>
      <c r="K92" s="14">
        <f>'Alla kostnader'!J72</f>
        <v>0</v>
      </c>
      <c r="L92" s="14">
        <f>'Alla kostnader'!K72</f>
        <v>0</v>
      </c>
      <c r="M92" s="23">
        <f>SUM(D92:L92)</f>
        <v>0</v>
      </c>
    </row>
    <row r="93" spans="3:13" ht="13.8">
      <c r="C93" s="175" t="s">
        <v>71</v>
      </c>
      <c r="D93" s="14">
        <f>'Alla kostnader'!C73</f>
        <v>0</v>
      </c>
      <c r="E93" s="14">
        <f>'Alla kostnader'!D73</f>
        <v>0</v>
      </c>
      <c r="F93" s="14">
        <f>'Alla kostnader'!E73</f>
        <v>0</v>
      </c>
      <c r="G93" s="14">
        <f>'Alla kostnader'!F73</f>
        <v>0</v>
      </c>
      <c r="H93" s="14">
        <f>'Alla kostnader'!G73</f>
        <v>0</v>
      </c>
      <c r="I93" s="14">
        <f>'Alla kostnader'!H73</f>
        <v>0</v>
      </c>
      <c r="J93" s="14">
        <f>'Alla kostnader'!I73</f>
        <v>0</v>
      </c>
      <c r="K93" s="14">
        <f>'Alla kostnader'!J73</f>
        <v>0</v>
      </c>
      <c r="L93" s="14">
        <f>'Alla kostnader'!K73</f>
        <v>0</v>
      </c>
      <c r="M93" s="23">
        <f t="shared" ref="M93:M95" si="1">SUM(D93:L93)</f>
        <v>0</v>
      </c>
    </row>
    <row r="94" spans="3:13" ht="13.8">
      <c r="C94" s="175" t="s">
        <v>113</v>
      </c>
      <c r="D94" s="14">
        <f>'Alla kostnader'!C74</f>
        <v>0</v>
      </c>
      <c r="E94" s="14">
        <f>'Alla kostnader'!D74</f>
        <v>0</v>
      </c>
      <c r="F94" s="14">
        <f>'Alla kostnader'!E74</f>
        <v>0</v>
      </c>
      <c r="G94" s="14">
        <f>'Alla kostnader'!F74</f>
        <v>0</v>
      </c>
      <c r="H94" s="14">
        <f>'Alla kostnader'!G74</f>
        <v>0</v>
      </c>
      <c r="I94" s="14">
        <f>'Alla kostnader'!H74</f>
        <v>0</v>
      </c>
      <c r="J94" s="14">
        <f>'Alla kostnader'!I74</f>
        <v>0</v>
      </c>
      <c r="K94" s="14">
        <f>'Alla kostnader'!J74</f>
        <v>0</v>
      </c>
      <c r="L94" s="14">
        <f>'Alla kostnader'!K74</f>
        <v>0</v>
      </c>
      <c r="M94" s="23">
        <f t="shared" si="1"/>
        <v>0</v>
      </c>
    </row>
    <row r="95" spans="3:13" ht="13.8">
      <c r="C95" s="175" t="s">
        <v>74</v>
      </c>
      <c r="D95" s="14">
        <f>'Alla kostnader'!C75</f>
        <v>0</v>
      </c>
      <c r="E95" s="14">
        <f>'Alla kostnader'!D75</f>
        <v>0</v>
      </c>
      <c r="F95" s="14">
        <f>'Alla kostnader'!E75</f>
        <v>0</v>
      </c>
      <c r="G95" s="14">
        <f>'Alla kostnader'!F75</f>
        <v>0</v>
      </c>
      <c r="H95" s="14">
        <f>'Alla kostnader'!G75</f>
        <v>0</v>
      </c>
      <c r="I95" s="14">
        <f>'Alla kostnader'!H75</f>
        <v>0</v>
      </c>
      <c r="J95" s="14">
        <f>'Alla kostnader'!I75</f>
        <v>0</v>
      </c>
      <c r="K95" s="14">
        <f>'Alla kostnader'!J75</f>
        <v>0</v>
      </c>
      <c r="L95" s="14">
        <f>'Alla kostnader'!K75</f>
        <v>0</v>
      </c>
      <c r="M95" s="23">
        <f t="shared" si="1"/>
        <v>0</v>
      </c>
    </row>
    <row r="96" spans="3:13" ht="13.8">
      <c r="C96" s="175" t="s">
        <v>123</v>
      </c>
      <c r="D96" s="14">
        <f>'Alla kostnader'!C103</f>
        <v>0</v>
      </c>
      <c r="E96" s="14">
        <f>'Alla kostnader'!D103</f>
        <v>0</v>
      </c>
      <c r="F96" s="14">
        <f>'Alla kostnader'!E103</f>
        <v>0</v>
      </c>
      <c r="G96" s="14">
        <f>'Alla kostnader'!F103</f>
        <v>0</v>
      </c>
      <c r="H96" s="14">
        <f>'Alla kostnader'!G103</f>
        <v>0</v>
      </c>
      <c r="I96" s="14">
        <f>'Alla kostnader'!H103</f>
        <v>0</v>
      </c>
      <c r="J96" s="14">
        <f>'Alla kostnader'!I103</f>
        <v>0</v>
      </c>
      <c r="K96" s="14">
        <f>'Alla kostnader'!J103</f>
        <v>0</v>
      </c>
      <c r="L96" s="14">
        <f>'Alla kostnader'!K103</f>
        <v>0</v>
      </c>
      <c r="M96" s="23"/>
    </row>
    <row r="97" spans="3:13" ht="2.4" customHeight="1">
      <c r="C97" s="20"/>
      <c r="D97" s="24"/>
      <c r="E97" s="24"/>
      <c r="F97" s="24"/>
      <c r="G97" s="24"/>
      <c r="H97" s="24"/>
      <c r="I97" s="24"/>
      <c r="J97" s="24"/>
      <c r="K97" s="24"/>
      <c r="L97" s="24"/>
      <c r="M97" s="25"/>
    </row>
    <row r="98" spans="3:13" ht="15" thickBot="1">
      <c r="C98" s="26" t="s">
        <v>114</v>
      </c>
      <c r="D98" s="35">
        <f>SUM(D92:D95)</f>
        <v>0</v>
      </c>
      <c r="E98" s="35">
        <f t="shared" ref="E98:M98" si="2">SUM(E92:E95)</f>
        <v>0</v>
      </c>
      <c r="F98" s="35">
        <f t="shared" si="2"/>
        <v>0</v>
      </c>
      <c r="G98" s="35">
        <f t="shared" si="2"/>
        <v>0</v>
      </c>
      <c r="H98" s="35">
        <f t="shared" si="2"/>
        <v>0</v>
      </c>
      <c r="I98" s="35">
        <f t="shared" si="2"/>
        <v>0</v>
      </c>
      <c r="J98" s="35">
        <f t="shared" si="2"/>
        <v>0</v>
      </c>
      <c r="K98" s="35">
        <f t="shared" si="2"/>
        <v>0</v>
      </c>
      <c r="L98" s="35">
        <f t="shared" si="2"/>
        <v>0</v>
      </c>
      <c r="M98" s="30">
        <f t="shared" si="2"/>
        <v>0</v>
      </c>
    </row>
    <row r="109" spans="3:13" ht="25.2" customHeight="1">
      <c r="C109" s="47" t="s">
        <v>124</v>
      </c>
    </row>
    <row r="114" spans="3:3">
      <c r="C114" s="39" t="s">
        <v>117</v>
      </c>
    </row>
    <row r="132" spans="3:3">
      <c r="C132" s="39" t="s">
        <v>125</v>
      </c>
    </row>
    <row r="154" ht="8.85" customHeight="1"/>
    <row r="161" spans="3:3" ht="7.5" customHeight="1"/>
    <row r="162" spans="3:3" ht="13.8">
      <c r="C162" s="40" t="s">
        <v>126</v>
      </c>
    </row>
    <row r="173" spans="3:3" ht="15.6">
      <c r="C173" s="47" t="s">
        <v>127</v>
      </c>
    </row>
    <row r="178" ht="5.0999999999999996" customHeight="1"/>
    <row r="221" spans="3:12" ht="15.6">
      <c r="C221" s="47" t="s">
        <v>128</v>
      </c>
    </row>
    <row r="224" spans="3:12">
      <c r="C224" s="103" t="s">
        <v>129</v>
      </c>
      <c r="D224" s="230" t="s">
        <v>130</v>
      </c>
      <c r="E224" s="230"/>
      <c r="F224" s="230"/>
      <c r="G224" s="104" t="s">
        <v>131</v>
      </c>
      <c r="H224" s="104" t="s">
        <v>130</v>
      </c>
      <c r="I224" s="104" t="s">
        <v>132</v>
      </c>
      <c r="J224" s="230" t="s">
        <v>133</v>
      </c>
      <c r="K224" s="230"/>
      <c r="L224" s="231"/>
    </row>
    <row r="225" spans="3:12" ht="13.8">
      <c r="C225" s="108" t="s">
        <v>134</v>
      </c>
      <c r="D225" s="233" t="s">
        <v>135</v>
      </c>
      <c r="E225" s="233"/>
      <c r="F225" s="233"/>
      <c r="G225" s="105">
        <v>1</v>
      </c>
      <c r="H225" s="106">
        <v>2</v>
      </c>
      <c r="I225" s="107">
        <f>G225*H225</f>
        <v>2</v>
      </c>
      <c r="J225" s="232" t="s">
        <v>136</v>
      </c>
      <c r="K225" s="232"/>
      <c r="L225" s="232"/>
    </row>
    <row r="226" spans="3:12" ht="13.8">
      <c r="C226" s="108" t="s">
        <v>134</v>
      </c>
      <c r="D226" s="233" t="s">
        <v>135</v>
      </c>
      <c r="E226" s="233"/>
      <c r="F226" s="233"/>
      <c r="G226" s="105">
        <v>2</v>
      </c>
      <c r="H226" s="106">
        <v>2</v>
      </c>
      <c r="I226" s="107">
        <f>G226*H226</f>
        <v>4</v>
      </c>
      <c r="J226" s="232" t="s">
        <v>136</v>
      </c>
      <c r="K226" s="232"/>
      <c r="L226" s="232"/>
    </row>
    <row r="227" spans="3:12" ht="13.8">
      <c r="C227" s="108" t="s">
        <v>134</v>
      </c>
      <c r="D227" s="233" t="s">
        <v>135</v>
      </c>
      <c r="E227" s="233"/>
      <c r="F227" s="233"/>
      <c r="G227" s="105">
        <v>2</v>
      </c>
      <c r="H227" s="106">
        <v>3</v>
      </c>
      <c r="I227" s="107">
        <f>G227*H227</f>
        <v>6</v>
      </c>
      <c r="J227" s="232" t="s">
        <v>136</v>
      </c>
      <c r="K227" s="232"/>
      <c r="L227" s="232"/>
    </row>
    <row r="228" spans="3:12" ht="13.8">
      <c r="C228" s="108" t="s">
        <v>134</v>
      </c>
      <c r="D228" s="233" t="s">
        <v>135</v>
      </c>
      <c r="E228" s="233"/>
      <c r="F228" s="233"/>
      <c r="G228" s="105">
        <v>3</v>
      </c>
      <c r="H228" s="106">
        <v>3</v>
      </c>
      <c r="I228" s="107">
        <f>G228*H228</f>
        <v>9</v>
      </c>
      <c r="J228" s="232" t="s">
        <v>136</v>
      </c>
      <c r="K228" s="232"/>
      <c r="L228" s="232"/>
    </row>
    <row r="229" spans="3:12" ht="13.8">
      <c r="C229" s="108" t="s">
        <v>134</v>
      </c>
      <c r="D229" s="233" t="s">
        <v>135</v>
      </c>
      <c r="E229" s="233"/>
      <c r="F229" s="233"/>
      <c r="G229" s="105">
        <v>3</v>
      </c>
      <c r="H229" s="106">
        <v>2</v>
      </c>
      <c r="I229" s="107">
        <f>G229*H229</f>
        <v>6</v>
      </c>
      <c r="J229" s="232" t="s">
        <v>136</v>
      </c>
      <c r="K229" s="232"/>
      <c r="L229" s="232"/>
    </row>
  </sheetData>
  <mergeCells count="12">
    <mergeCell ref="D227:F227"/>
    <mergeCell ref="J227:L227"/>
    <mergeCell ref="D228:F228"/>
    <mergeCell ref="J228:L228"/>
    <mergeCell ref="D229:F229"/>
    <mergeCell ref="J229:L229"/>
    <mergeCell ref="J224:L224"/>
    <mergeCell ref="D224:F224"/>
    <mergeCell ref="J225:L225"/>
    <mergeCell ref="D225:F225"/>
    <mergeCell ref="D226:F226"/>
    <mergeCell ref="J226:L226"/>
  </mergeCells>
  <conditionalFormatting sqref="G225">
    <cfRule type="colorScale" priority="15">
      <colorScale>
        <cfvo type="num" val="1"/>
        <cfvo type="num" val="2"/>
        <cfvo type="num" val="3"/>
        <color rgb="FF63BE7B"/>
        <color rgb="FFFFEB84"/>
        <color rgb="FFF8696B"/>
      </colorScale>
    </cfRule>
  </conditionalFormatting>
  <conditionalFormatting sqref="H225">
    <cfRule type="colorScale" priority="14">
      <colorScale>
        <cfvo type="num" val="1"/>
        <cfvo type="num" val="2"/>
        <cfvo type="num" val="3"/>
        <color rgb="FF63BE7B"/>
        <color rgb="FFFFEB84"/>
        <color rgb="FFF8696B"/>
      </colorScale>
    </cfRule>
  </conditionalFormatting>
  <conditionalFormatting sqref="I225">
    <cfRule type="colorScale" priority="13">
      <colorScale>
        <cfvo type="num" val="1"/>
        <cfvo type="num" val="4"/>
        <cfvo type="num" val="9"/>
        <color rgb="FF63BE7B"/>
        <color rgb="FFFFEB84"/>
        <color rgb="FFF8696B"/>
      </colorScale>
    </cfRule>
  </conditionalFormatting>
  <conditionalFormatting sqref="G226">
    <cfRule type="colorScale" priority="12">
      <colorScale>
        <cfvo type="num" val="1"/>
        <cfvo type="num" val="2"/>
        <cfvo type="num" val="3"/>
        <color rgb="FF63BE7B"/>
        <color rgb="FFFFEB84"/>
        <color rgb="FFF8696B"/>
      </colorScale>
    </cfRule>
  </conditionalFormatting>
  <conditionalFormatting sqref="H226">
    <cfRule type="colorScale" priority="11">
      <colorScale>
        <cfvo type="num" val="1"/>
        <cfvo type="num" val="2"/>
        <cfvo type="num" val="3"/>
        <color rgb="FF63BE7B"/>
        <color rgb="FFFFEB84"/>
        <color rgb="FFF8696B"/>
      </colorScale>
    </cfRule>
  </conditionalFormatting>
  <conditionalFormatting sqref="I226">
    <cfRule type="colorScale" priority="10">
      <colorScale>
        <cfvo type="num" val="1"/>
        <cfvo type="num" val="4"/>
        <cfvo type="num" val="9"/>
        <color rgb="FF63BE7B"/>
        <color rgb="FFFFEB84"/>
        <color rgb="FFF8696B"/>
      </colorScale>
    </cfRule>
  </conditionalFormatting>
  <conditionalFormatting sqref="G227">
    <cfRule type="colorScale" priority="9">
      <colorScale>
        <cfvo type="num" val="1"/>
        <cfvo type="num" val="2"/>
        <cfvo type="num" val="3"/>
        <color rgb="FF63BE7B"/>
        <color rgb="FFFFEB84"/>
        <color rgb="FFF8696B"/>
      </colorScale>
    </cfRule>
  </conditionalFormatting>
  <conditionalFormatting sqref="H227">
    <cfRule type="colorScale" priority="8">
      <colorScale>
        <cfvo type="num" val="1"/>
        <cfvo type="num" val="2"/>
        <cfvo type="num" val="3"/>
        <color rgb="FF63BE7B"/>
        <color rgb="FFFFEB84"/>
        <color rgb="FFF8696B"/>
      </colorScale>
    </cfRule>
  </conditionalFormatting>
  <conditionalFormatting sqref="I227">
    <cfRule type="colorScale" priority="7">
      <colorScale>
        <cfvo type="num" val="1"/>
        <cfvo type="num" val="4"/>
        <cfvo type="num" val="9"/>
        <color rgb="FF63BE7B"/>
        <color rgb="FFFFEB84"/>
        <color rgb="FFF8696B"/>
      </colorScale>
    </cfRule>
  </conditionalFormatting>
  <conditionalFormatting sqref="G228">
    <cfRule type="colorScale" priority="6">
      <colorScale>
        <cfvo type="num" val="1"/>
        <cfvo type="num" val="2"/>
        <cfvo type="num" val="3"/>
        <color rgb="FF63BE7B"/>
        <color rgb="FFFFEB84"/>
        <color rgb="FFF8696B"/>
      </colorScale>
    </cfRule>
  </conditionalFormatting>
  <conditionalFormatting sqref="H228">
    <cfRule type="colorScale" priority="5">
      <colorScale>
        <cfvo type="num" val="1"/>
        <cfvo type="num" val="2"/>
        <cfvo type="num" val="3"/>
        <color rgb="FF63BE7B"/>
        <color rgb="FFFFEB84"/>
        <color rgb="FFF8696B"/>
      </colorScale>
    </cfRule>
  </conditionalFormatting>
  <conditionalFormatting sqref="I228">
    <cfRule type="colorScale" priority="4">
      <colorScale>
        <cfvo type="num" val="1"/>
        <cfvo type="num" val="4"/>
        <cfvo type="num" val="9"/>
        <color rgb="FF63BE7B"/>
        <color rgb="FFFFEB84"/>
        <color rgb="FFF8696B"/>
      </colorScale>
    </cfRule>
  </conditionalFormatting>
  <conditionalFormatting sqref="G229">
    <cfRule type="colorScale" priority="3">
      <colorScale>
        <cfvo type="num" val="1"/>
        <cfvo type="num" val="2"/>
        <cfvo type="num" val="3"/>
        <color rgb="FF63BE7B"/>
        <color rgb="FFFFEB84"/>
        <color rgb="FFF8696B"/>
      </colorScale>
    </cfRule>
  </conditionalFormatting>
  <conditionalFormatting sqref="H229">
    <cfRule type="colorScale" priority="2">
      <colorScale>
        <cfvo type="num" val="1"/>
        <cfvo type="num" val="2"/>
        <cfvo type="num" val="3"/>
        <color rgb="FF63BE7B"/>
        <color rgb="FFFFEB84"/>
        <color rgb="FFF8696B"/>
      </colorScale>
    </cfRule>
  </conditionalFormatting>
  <conditionalFormatting sqref="I229">
    <cfRule type="colorScale" priority="1">
      <colorScale>
        <cfvo type="num" val="1"/>
        <cfvo type="num" val="4"/>
        <cfvo type="num" val="9"/>
        <color rgb="FF63BE7B"/>
        <color rgb="FFFFEB84"/>
        <color rgb="FFF8696B"/>
      </colorScale>
    </cfRule>
  </conditionalFormatting>
  <dataValidations count="3">
    <dataValidation allowBlank="1" showInputMessage="1" errorTitle="Valitse listasta" promptTitle="Kokonaisriski" prompt="Lasketaan automaattisesti" sqref="I225:I229"/>
    <dataValidation type="list" allowBlank="1" showInputMessage="1" showErrorMessage="1" errorTitle="Valitse listasta" promptTitle="Riskin vakavuus" prompt="1: matala_x000a_2: kohtalainen_x000a_3: hyvin vakava" sqref="H225:H229">
      <formula1>"1, 2, 3"</formula1>
    </dataValidation>
    <dataValidation type="list" allowBlank="1" showInputMessage="1" showErrorMessage="1" errorTitle="Valitse listasta" promptTitle="Riskin todennäköisyys" prompt="1: matala_x000a_2: kohtalainen_x000a_3: hyvin todennäköinen" sqref="G225:G229">
      <formula1>"1, 2, 3"</formula1>
    </dataValidation>
  </dataValidations>
  <hyperlinks>
    <hyperlink ref="A1" location="Etusivu!A1" display="←"/>
  </hyperlinks>
  <pageMargins left="0.7" right="0.7" top="0.75" bottom="0.75" header="0.3" footer="0.3"/>
  <pageSetup paperSize="9" scale="75" orientation="portrait" r:id="rId1"/>
  <rowBreaks count="3" manualBreakCount="3">
    <brk id="54" max="16383" man="1"/>
    <brk id="108" max="11" man="1"/>
    <brk id="172" max="11" man="1"/>
  </rowBreaks>
  <drawing r:id="rId2"/>
</worksheet>
</file>

<file path=xl/worksheets/sheet8.xml><?xml version="1.0" encoding="utf-8"?>
<worksheet xmlns="http://schemas.openxmlformats.org/spreadsheetml/2006/main" xmlns:r="http://schemas.openxmlformats.org/officeDocument/2006/relationships">
  <sheetPr>
    <outlinePr summaryBelow="0" summaryRight="0"/>
  </sheetPr>
  <dimension ref="A1:AG142"/>
  <sheetViews>
    <sheetView topLeftCell="A94" zoomScaleNormal="100" workbookViewId="0">
      <selection activeCell="AH120" sqref="AH120"/>
    </sheetView>
  </sheetViews>
  <sheetFormatPr defaultColWidth="8.88671875" defaultRowHeight="13.2" outlineLevelCol="1"/>
  <cols>
    <col min="1" max="1" width="2.6640625" style="102" customWidth="1"/>
    <col min="2" max="2" width="44.33203125" style="102" customWidth="1"/>
    <col min="3" max="15" width="12.6640625" style="102" customWidth="1"/>
    <col min="16" max="16" width="2.33203125" style="102" customWidth="1"/>
    <col min="17" max="17" width="14.6640625" style="102" customWidth="1"/>
    <col min="18" max="18" width="10.33203125" style="102" bestFit="1" customWidth="1"/>
    <col min="19" max="19" width="19.6640625" style="102" hidden="1" customWidth="1"/>
    <col min="20" max="24" width="8.88671875" style="102" hidden="1" customWidth="1"/>
    <col min="25" max="31" width="8.88671875" style="102" hidden="1" customWidth="1" outlineLevel="1"/>
    <col min="32" max="32" width="2.33203125" style="102" hidden="1" customWidth="1"/>
    <col min="33" max="33" width="10.6640625" style="102" hidden="1" customWidth="1"/>
    <col min="34" max="35" width="8.88671875" style="102" customWidth="1"/>
    <col min="36" max="16384" width="8.88671875" style="102"/>
  </cols>
  <sheetData>
    <row r="1" spans="1:33" ht="15.6">
      <c r="A1" s="185" t="s">
        <v>55</v>
      </c>
      <c r="B1" s="13" t="s">
        <v>191</v>
      </c>
      <c r="H1" s="39" t="str">
        <f>Kalkylparametrar!D5</f>
        <v>&lt;KAPA-projekt X&gt;</v>
      </c>
      <c r="S1" s="13" t="s">
        <v>9</v>
      </c>
    </row>
    <row r="2" spans="1:33" ht="3.75" customHeight="1"/>
    <row r="3" spans="1:33">
      <c r="B3" s="12" t="s">
        <v>137</v>
      </c>
      <c r="S3" s="12" t="s">
        <v>8</v>
      </c>
    </row>
    <row r="4" spans="1:33" ht="5.0999999999999996" customHeight="1" thickBot="1"/>
    <row r="5" spans="1:33" ht="13.8">
      <c r="B5" s="139" t="s">
        <v>138</v>
      </c>
      <c r="C5" s="33" t="s">
        <v>17</v>
      </c>
      <c r="D5" s="33" t="s">
        <v>18</v>
      </c>
      <c r="E5" s="33" t="s">
        <v>19</v>
      </c>
      <c r="F5" s="33" t="s">
        <v>20</v>
      </c>
      <c r="G5" s="33" t="s">
        <v>21</v>
      </c>
      <c r="H5" s="33" t="s">
        <v>22</v>
      </c>
      <c r="I5" s="33" t="s">
        <v>23</v>
      </c>
      <c r="J5" s="33" t="s">
        <v>24</v>
      </c>
      <c r="K5" s="33">
        <v>2018</v>
      </c>
      <c r="L5" s="33">
        <v>2019</v>
      </c>
      <c r="M5" s="33">
        <v>2020</v>
      </c>
      <c r="N5" s="33">
        <v>2021</v>
      </c>
      <c r="O5" s="33">
        <v>2022</v>
      </c>
      <c r="P5" s="18"/>
      <c r="Q5" s="140" t="s">
        <v>84</v>
      </c>
      <c r="S5" s="139" t="s">
        <v>2</v>
      </c>
      <c r="T5" s="33" t="str">
        <f t="shared" ref="T5:AD5" si="0">C5</f>
        <v>V1 2014</v>
      </c>
      <c r="U5" s="33" t="str">
        <f t="shared" si="0"/>
        <v>V2 2014</v>
      </c>
      <c r="V5" s="33" t="str">
        <f t="shared" si="0"/>
        <v>V1 2015</v>
      </c>
      <c r="W5" s="33" t="str">
        <f t="shared" si="0"/>
        <v>V2 2015</v>
      </c>
      <c r="X5" s="33" t="str">
        <f t="shared" si="0"/>
        <v>V1 2016</v>
      </c>
      <c r="Y5" s="17" t="str">
        <f t="shared" si="0"/>
        <v>V2 2016</v>
      </c>
      <c r="Z5" s="16" t="str">
        <f t="shared" si="0"/>
        <v>V1 2017</v>
      </c>
      <c r="AA5" s="17" t="str">
        <f t="shared" si="0"/>
        <v>V2 2017</v>
      </c>
      <c r="AB5" s="16">
        <f t="shared" si="0"/>
        <v>2018</v>
      </c>
      <c r="AC5" s="17">
        <f t="shared" si="0"/>
        <v>2019</v>
      </c>
      <c r="AD5" s="16">
        <f t="shared" si="0"/>
        <v>2020</v>
      </c>
      <c r="AE5" s="17">
        <f t="shared" ref="AE5" si="1">O5</f>
        <v>2022</v>
      </c>
      <c r="AF5" s="18"/>
      <c r="AG5" s="140" t="s">
        <v>1</v>
      </c>
    </row>
    <row r="6" spans="1:33" ht="6.45" customHeight="1">
      <c r="B6" s="21"/>
      <c r="C6" s="21"/>
      <c r="D6" s="21"/>
      <c r="E6" s="21"/>
      <c r="F6" s="21"/>
      <c r="G6" s="21"/>
      <c r="H6" s="21"/>
      <c r="I6" s="21"/>
      <c r="J6" s="21"/>
      <c r="K6" s="21"/>
      <c r="L6" s="21"/>
      <c r="M6" s="21"/>
      <c r="N6" s="21"/>
      <c r="O6" s="21"/>
      <c r="P6" s="21"/>
      <c r="Q6" s="22"/>
      <c r="S6" s="53"/>
      <c r="T6" s="21"/>
      <c r="U6" s="21"/>
      <c r="V6" s="21"/>
      <c r="W6" s="21"/>
      <c r="X6" s="21"/>
      <c r="Y6" s="21"/>
      <c r="Z6" s="21"/>
      <c r="AA6" s="21"/>
      <c r="AB6" s="21"/>
      <c r="AC6" s="21"/>
      <c r="AD6" s="21"/>
      <c r="AE6" s="21"/>
      <c r="AF6" s="21"/>
      <c r="AG6" s="22"/>
    </row>
    <row r="7" spans="1:33">
      <c r="B7" s="53" t="s">
        <v>69</v>
      </c>
      <c r="C7" s="141">
        <f>SUM(Kostnadskalkyl!G7:J7)</f>
        <v>0</v>
      </c>
      <c r="D7" s="141">
        <f>SUM(Kostnadskalkyl!K7:N7)</f>
        <v>0</v>
      </c>
      <c r="E7" s="141">
        <f>SUM(Kostnadskalkyl!O7:R7)</f>
        <v>0</v>
      </c>
      <c r="F7" s="141">
        <f>SUM(Kostnadskalkyl!S7:V7)</f>
        <v>0</v>
      </c>
      <c r="G7" s="141">
        <f>SUM(Kostnadskalkyl!W7:Z7)</f>
        <v>0</v>
      </c>
      <c r="H7" s="141">
        <f>SUM(Kostnadskalkyl!AA7:AD7)</f>
        <v>0</v>
      </c>
      <c r="I7" s="141">
        <f>SUM(Kostnadskalkyl!AE7:AH7)</f>
        <v>0</v>
      </c>
      <c r="J7" s="141">
        <f>SUM(Kostnadskalkyl!AI7:AL7)</f>
        <v>0</v>
      </c>
      <c r="K7" s="141">
        <f>SUM(Kostnadskalkyl!AM7:AP7)</f>
        <v>0</v>
      </c>
      <c r="L7" s="141">
        <f>SUM(Kostnadskalkyl!AQ7:AT7)</f>
        <v>0</v>
      </c>
      <c r="M7" s="141">
        <f>SUM(Kostnadskalkyl!AU7:AX7)</f>
        <v>0</v>
      </c>
      <c r="N7" s="141">
        <f>SUM(Kostnadskalkyl!AY7:BB7)</f>
        <v>0</v>
      </c>
      <c r="O7" s="141">
        <f>SUM(Kostnadskalkyl!BC7:BF7)</f>
        <v>0</v>
      </c>
      <c r="P7" s="21"/>
      <c r="Q7" s="142">
        <f>SUM(C7:O7)</f>
        <v>0</v>
      </c>
      <c r="S7" s="53" t="s">
        <v>0</v>
      </c>
      <c r="T7" s="141" t="e">
        <f>C7*POWER((1+Kalkylparametrar!#REF!),0)</f>
        <v>#REF!</v>
      </c>
      <c r="U7" s="141" t="e">
        <f>D7*POWER((1+Kalkylparametrar!#REF!),1)</f>
        <v>#REF!</v>
      </c>
      <c r="V7" s="141" t="e">
        <f>E7*POWER((1+Kalkylparametrar!#REF!),2)</f>
        <v>#REF!</v>
      </c>
      <c r="W7" s="141" t="e">
        <f>F7*POWER((1+Kalkylparametrar!#REF!),3)</f>
        <v>#REF!</v>
      </c>
      <c r="X7" s="141" t="e">
        <f>G7*POWER((1+Kalkylparametrar!#REF!),4)</f>
        <v>#REF!</v>
      </c>
      <c r="Y7" s="141" t="e">
        <f>H7*POWER((1+Kalkylparametrar!#REF!),5)</f>
        <v>#REF!</v>
      </c>
      <c r="Z7" s="141" t="e">
        <f>I7*POWER((1+Kalkylparametrar!#REF!),6)</f>
        <v>#REF!</v>
      </c>
      <c r="AA7" s="141" t="e">
        <f>J7*POWER((1+Kalkylparametrar!#REF!),7)</f>
        <v>#REF!</v>
      </c>
      <c r="AB7" s="141" t="e">
        <f>K7*POWER((1+Kalkylparametrar!#REF!),8)</f>
        <v>#REF!</v>
      </c>
      <c r="AC7" s="141" t="e">
        <f>L7*POWER((1+Kalkylparametrar!#REF!),9)</f>
        <v>#REF!</v>
      </c>
      <c r="AD7" s="141" t="e">
        <f>M7*POWER((1+Kalkylparametrar!#REF!),10)</f>
        <v>#REF!</v>
      </c>
      <c r="AE7" s="141" t="e">
        <f>O7*POWER((1+Kalkylparametrar!#REF!),11)</f>
        <v>#REF!</v>
      </c>
      <c r="AF7" s="21"/>
      <c r="AG7" s="142" t="e">
        <f>SUM(T7:AE7)</f>
        <v>#REF!</v>
      </c>
    </row>
    <row r="8" spans="1:33">
      <c r="B8" s="53" t="s">
        <v>71</v>
      </c>
      <c r="C8" s="141">
        <f>SUM(Kostnadskalkyl!G18:J18)</f>
        <v>0</v>
      </c>
      <c r="D8" s="141">
        <f>SUM(Kostnadskalkyl!K18:N18)</f>
        <v>0</v>
      </c>
      <c r="E8" s="141">
        <f>SUM(Kostnadskalkyl!O18:R18)</f>
        <v>0</v>
      </c>
      <c r="F8" s="141">
        <f>SUM(Kostnadskalkyl!S18:V18)</f>
        <v>0</v>
      </c>
      <c r="G8" s="141">
        <f>SUM(Kostnadskalkyl!W18:Z18)</f>
        <v>0</v>
      </c>
      <c r="H8" s="141">
        <f>SUM(Kostnadskalkyl!AA18:AD18)</f>
        <v>0</v>
      </c>
      <c r="I8" s="141">
        <f>SUM(Kostnadskalkyl!AE18:AH18)</f>
        <v>0</v>
      </c>
      <c r="J8" s="141">
        <f>SUM(Kostnadskalkyl!AI18:AL18)</f>
        <v>0</v>
      </c>
      <c r="K8" s="141">
        <f>SUM(Kostnadskalkyl!AM18:AP18)</f>
        <v>0</v>
      </c>
      <c r="L8" s="141">
        <f>SUM(Kostnadskalkyl!AQ18:AT18)</f>
        <v>0</v>
      </c>
      <c r="M8" s="141">
        <f>SUM(Kostnadskalkyl!AU18:AX18)</f>
        <v>0</v>
      </c>
      <c r="N8" s="141">
        <f>SUM(Kostnadskalkyl!AY18:BB18)</f>
        <v>0</v>
      </c>
      <c r="O8" s="141">
        <f>SUM(Kostnadskalkyl!BC18:BF18)</f>
        <v>0</v>
      </c>
      <c r="P8" s="21"/>
      <c r="Q8" s="142">
        <f t="shared" ref="Q8:Q10" si="2">SUM(C8:O8)</f>
        <v>0</v>
      </c>
      <c r="S8" s="53" t="s">
        <v>3</v>
      </c>
      <c r="T8" s="141" t="e">
        <f>C8*POWER((1+Kalkylparametrar!#REF!),0)</f>
        <v>#REF!</v>
      </c>
      <c r="U8" s="141" t="e">
        <f>D8*POWER((1+Kalkylparametrar!#REF!),1)</f>
        <v>#REF!</v>
      </c>
      <c r="V8" s="141" t="e">
        <f>E8*POWER((1+Kalkylparametrar!#REF!),2)</f>
        <v>#REF!</v>
      </c>
      <c r="W8" s="141" t="e">
        <f>F8*POWER((1+Kalkylparametrar!#REF!),3)</f>
        <v>#REF!</v>
      </c>
      <c r="X8" s="141" t="e">
        <f>G8*POWER((1+Kalkylparametrar!#REF!),4)</f>
        <v>#REF!</v>
      </c>
      <c r="Y8" s="141" t="e">
        <f>H8*POWER((1+Kalkylparametrar!#REF!),5)</f>
        <v>#REF!</v>
      </c>
      <c r="Z8" s="141" t="e">
        <f>I8*POWER((1+Kalkylparametrar!#REF!),6)</f>
        <v>#REF!</v>
      </c>
      <c r="AA8" s="141" t="e">
        <f>J8*POWER((1+Kalkylparametrar!#REF!),7)</f>
        <v>#REF!</v>
      </c>
      <c r="AB8" s="141" t="e">
        <f>K8*POWER((1+Kalkylparametrar!#REF!),8)</f>
        <v>#REF!</v>
      </c>
      <c r="AC8" s="141" t="e">
        <f>L8*POWER((1+Kalkylparametrar!#REF!),9)</f>
        <v>#REF!</v>
      </c>
      <c r="AD8" s="141" t="e">
        <f>M8*POWER((1+Kalkylparametrar!#REF!),10)</f>
        <v>#REF!</v>
      </c>
      <c r="AE8" s="141" t="e">
        <f>O8*POWER((1+Kalkylparametrar!#REF!),11)</f>
        <v>#REF!</v>
      </c>
      <c r="AF8" s="21"/>
      <c r="AG8" s="142" t="e">
        <f>SUM(T8:AE8)</f>
        <v>#REF!</v>
      </c>
    </row>
    <row r="9" spans="1:33">
      <c r="B9" s="53" t="s">
        <v>113</v>
      </c>
      <c r="C9" s="141">
        <f>SUM(Kostnadskalkyl!G29:J29)</f>
        <v>0</v>
      </c>
      <c r="D9" s="141">
        <f>SUM(Kostnadskalkyl!K29:N29)</f>
        <v>0</v>
      </c>
      <c r="E9" s="141">
        <f>SUM(Kostnadskalkyl!O29:R29)</f>
        <v>0</v>
      </c>
      <c r="F9" s="141">
        <f>SUM(Kostnadskalkyl!S29:V29)</f>
        <v>0</v>
      </c>
      <c r="G9" s="141">
        <f>SUM(Kostnadskalkyl!W29:Z29)</f>
        <v>0</v>
      </c>
      <c r="H9" s="141">
        <f>SUM(Kostnadskalkyl!AA29:AD29)</f>
        <v>0</v>
      </c>
      <c r="I9" s="141">
        <f>SUM(Kostnadskalkyl!AE29:AH29)</f>
        <v>0</v>
      </c>
      <c r="J9" s="141">
        <f>SUM(Kostnadskalkyl!AI29:AL29)</f>
        <v>0</v>
      </c>
      <c r="K9" s="141">
        <f>SUM(Kostnadskalkyl!AM29:AP29)</f>
        <v>0</v>
      </c>
      <c r="L9" s="141">
        <f>SUM(Kostnadskalkyl!AQ29:AT29)</f>
        <v>0</v>
      </c>
      <c r="M9" s="141">
        <f>SUM(Kostnadskalkyl!AU29:AX29)</f>
        <v>0</v>
      </c>
      <c r="N9" s="141">
        <f>SUM(Kostnadskalkyl!AY29:BB29)</f>
        <v>0</v>
      </c>
      <c r="O9" s="141">
        <f>SUM(Kostnadskalkyl!BC29:BF29)</f>
        <v>0</v>
      </c>
      <c r="P9" s="21"/>
      <c r="Q9" s="142">
        <f t="shared" si="2"/>
        <v>0</v>
      </c>
      <c r="S9" s="53" t="s">
        <v>4</v>
      </c>
      <c r="T9" s="141" t="e">
        <f>C9*POWER((1+Kalkylparametrar!#REF!),0)</f>
        <v>#REF!</v>
      </c>
      <c r="U9" s="141" t="e">
        <f>D9*POWER((1+Kalkylparametrar!#REF!),1)</f>
        <v>#REF!</v>
      </c>
      <c r="V9" s="141" t="e">
        <f>E9*POWER((1+Kalkylparametrar!#REF!),2)</f>
        <v>#REF!</v>
      </c>
      <c r="W9" s="141" t="e">
        <f>F9*POWER((1+Kalkylparametrar!#REF!),3)</f>
        <v>#REF!</v>
      </c>
      <c r="X9" s="141" t="e">
        <f>G9*POWER((1+Kalkylparametrar!#REF!),4)</f>
        <v>#REF!</v>
      </c>
      <c r="Y9" s="141" t="e">
        <f>H9*POWER((1+Kalkylparametrar!#REF!),5)</f>
        <v>#REF!</v>
      </c>
      <c r="Z9" s="141" t="e">
        <f>I9*POWER((1+Kalkylparametrar!#REF!),6)</f>
        <v>#REF!</v>
      </c>
      <c r="AA9" s="141" t="e">
        <f>J9*POWER((1+Kalkylparametrar!#REF!),7)</f>
        <v>#REF!</v>
      </c>
      <c r="AB9" s="141" t="e">
        <f>K9*POWER((1+Kalkylparametrar!#REF!),8)</f>
        <v>#REF!</v>
      </c>
      <c r="AC9" s="141" t="e">
        <f>L9*POWER((1+Kalkylparametrar!#REF!),9)</f>
        <v>#REF!</v>
      </c>
      <c r="AD9" s="141" t="e">
        <f>M9*POWER((1+Kalkylparametrar!#REF!),10)</f>
        <v>#REF!</v>
      </c>
      <c r="AE9" s="141" t="e">
        <f>O9*POWER((1+Kalkylparametrar!#REF!),11)</f>
        <v>#REF!</v>
      </c>
      <c r="AF9" s="21"/>
      <c r="AG9" s="142" t="e">
        <f>SUM(T9:AE9)</f>
        <v>#REF!</v>
      </c>
    </row>
    <row r="10" spans="1:33">
      <c r="B10" s="53" t="s">
        <v>74</v>
      </c>
      <c r="C10" s="141">
        <f>SUM(Kostnadskalkyl!G40:J40)</f>
        <v>0</v>
      </c>
      <c r="D10" s="141">
        <f>SUM(Kostnadskalkyl!K40:N40)</f>
        <v>0</v>
      </c>
      <c r="E10" s="141">
        <f>SUM(Kostnadskalkyl!O40:R40)</f>
        <v>0</v>
      </c>
      <c r="F10" s="141">
        <f>SUM(Kostnadskalkyl!S40:V40)</f>
        <v>0</v>
      </c>
      <c r="G10" s="141">
        <f>SUM(Kostnadskalkyl!W40:Z40)</f>
        <v>0</v>
      </c>
      <c r="H10" s="141">
        <f>SUM(Kostnadskalkyl!AA40:AD40)</f>
        <v>0</v>
      </c>
      <c r="I10" s="141">
        <f>SUM(Kostnadskalkyl!AE40:AH40)</f>
        <v>0</v>
      </c>
      <c r="J10" s="141">
        <f>SUM(Kostnadskalkyl!AI40:AL40)</f>
        <v>0</v>
      </c>
      <c r="K10" s="141">
        <f>SUM(Kostnadskalkyl!AM40:AP40)</f>
        <v>0</v>
      </c>
      <c r="L10" s="141">
        <f>SUM(Kostnadskalkyl!AQ40:AT40)</f>
        <v>0</v>
      </c>
      <c r="M10" s="141">
        <f>SUM(Kostnadskalkyl!AU40:AX40)</f>
        <v>0</v>
      </c>
      <c r="N10" s="141">
        <f>SUM(Kostnadskalkyl!AY40:BB40)</f>
        <v>0</v>
      </c>
      <c r="O10" s="141">
        <f>SUM(Kostnadskalkyl!BC40:BF40)</f>
        <v>0</v>
      </c>
      <c r="P10" s="21"/>
      <c r="Q10" s="142">
        <f t="shared" si="2"/>
        <v>0</v>
      </c>
      <c r="S10" s="53" t="s">
        <v>5</v>
      </c>
      <c r="T10" s="141" t="e">
        <f>C10*POWER((1+Kalkylparametrar!#REF!),0)</f>
        <v>#REF!</v>
      </c>
      <c r="U10" s="141" t="e">
        <f>D10*POWER((1+Kalkylparametrar!#REF!),1)</f>
        <v>#REF!</v>
      </c>
      <c r="V10" s="141" t="e">
        <f>E10*POWER((1+Kalkylparametrar!#REF!),2)</f>
        <v>#REF!</v>
      </c>
      <c r="W10" s="141" t="e">
        <f>F10*POWER((1+Kalkylparametrar!#REF!),3)</f>
        <v>#REF!</v>
      </c>
      <c r="X10" s="141" t="e">
        <f>G10*POWER((1+Kalkylparametrar!#REF!),4)</f>
        <v>#REF!</v>
      </c>
      <c r="Y10" s="141" t="e">
        <f>H10*POWER((1+Kalkylparametrar!#REF!),5)</f>
        <v>#REF!</v>
      </c>
      <c r="Z10" s="141" t="e">
        <f>I10*POWER((1+Kalkylparametrar!#REF!),6)</f>
        <v>#REF!</v>
      </c>
      <c r="AA10" s="141" t="e">
        <f>J10*POWER((1+Kalkylparametrar!#REF!),7)</f>
        <v>#REF!</v>
      </c>
      <c r="AB10" s="141" t="e">
        <f>K10*POWER((1+Kalkylparametrar!#REF!),8)</f>
        <v>#REF!</v>
      </c>
      <c r="AC10" s="141" t="e">
        <f>L10*POWER((1+Kalkylparametrar!#REF!),9)</f>
        <v>#REF!</v>
      </c>
      <c r="AD10" s="141" t="e">
        <f>M10*POWER((1+Kalkylparametrar!#REF!),10)</f>
        <v>#REF!</v>
      </c>
      <c r="AE10" s="141" t="e">
        <f>O10*POWER((1+Kalkylparametrar!#REF!),11)</f>
        <v>#REF!</v>
      </c>
      <c r="AF10" s="21"/>
      <c r="AG10" s="142" t="e">
        <f>SUM(T10:AE10)</f>
        <v>#REF!</v>
      </c>
    </row>
    <row r="11" spans="1:33" ht="5.7" customHeight="1">
      <c r="B11" s="53"/>
      <c r="C11" s="21"/>
      <c r="D11" s="21"/>
      <c r="E11" s="21"/>
      <c r="F11" s="21"/>
      <c r="G11" s="21"/>
      <c r="H11" s="21"/>
      <c r="I11" s="21"/>
      <c r="J11" s="21"/>
      <c r="K11" s="21"/>
      <c r="L11" s="21"/>
      <c r="M11" s="21"/>
      <c r="N11" s="21"/>
      <c r="O11" s="21"/>
      <c r="P11" s="21"/>
      <c r="Q11" s="143"/>
      <c r="S11" s="53"/>
      <c r="T11" s="21"/>
      <c r="U11" s="21"/>
      <c r="V11" s="21"/>
      <c r="W11" s="21"/>
      <c r="X11" s="21"/>
      <c r="Y11" s="21"/>
      <c r="Z11" s="21"/>
      <c r="AA11" s="21"/>
      <c r="AB11" s="21"/>
      <c r="AC11" s="21"/>
      <c r="AD11" s="21"/>
      <c r="AE11" s="21"/>
      <c r="AF11" s="21"/>
      <c r="AG11" s="143"/>
    </row>
    <row r="12" spans="1:33" ht="14.4" thickBot="1">
      <c r="B12" s="144" t="s">
        <v>114</v>
      </c>
      <c r="C12" s="145">
        <f>SUM(C7:C10)</f>
        <v>0</v>
      </c>
      <c r="D12" s="145">
        <f t="shared" ref="D12:O12" si="3">SUM(D7:D10)</f>
        <v>0</v>
      </c>
      <c r="E12" s="145">
        <f t="shared" si="3"/>
        <v>0</v>
      </c>
      <c r="F12" s="145">
        <f t="shared" si="3"/>
        <v>0</v>
      </c>
      <c r="G12" s="145">
        <f t="shared" si="3"/>
        <v>0</v>
      </c>
      <c r="H12" s="145">
        <f t="shared" si="3"/>
        <v>0</v>
      </c>
      <c r="I12" s="145">
        <f t="shared" si="3"/>
        <v>0</v>
      </c>
      <c r="J12" s="145">
        <f t="shared" si="3"/>
        <v>0</v>
      </c>
      <c r="K12" s="145">
        <f t="shared" si="3"/>
        <v>0</v>
      </c>
      <c r="L12" s="145">
        <f t="shared" si="3"/>
        <v>0</v>
      </c>
      <c r="M12" s="145">
        <f t="shared" si="3"/>
        <v>0</v>
      </c>
      <c r="N12" s="145">
        <f t="shared" si="3"/>
        <v>0</v>
      </c>
      <c r="O12" s="145">
        <f t="shared" si="3"/>
        <v>0</v>
      </c>
      <c r="P12" s="29"/>
      <c r="Q12" s="146">
        <f>SUM(C12:O12)</f>
        <v>0</v>
      </c>
      <c r="S12" s="144" t="s">
        <v>7</v>
      </c>
      <c r="T12" s="145" t="e">
        <f t="shared" ref="T12:AE12" si="4">SUM(T7:T10)</f>
        <v>#REF!</v>
      </c>
      <c r="U12" s="145" t="e">
        <f t="shared" si="4"/>
        <v>#REF!</v>
      </c>
      <c r="V12" s="145" t="e">
        <f t="shared" si="4"/>
        <v>#REF!</v>
      </c>
      <c r="W12" s="145" t="e">
        <f t="shared" si="4"/>
        <v>#REF!</v>
      </c>
      <c r="X12" s="145" t="e">
        <f t="shared" si="4"/>
        <v>#REF!</v>
      </c>
      <c r="Y12" s="147" t="e">
        <f t="shared" si="4"/>
        <v>#REF!</v>
      </c>
      <c r="Z12" s="148" t="e">
        <f t="shared" si="4"/>
        <v>#REF!</v>
      </c>
      <c r="AA12" s="147" t="e">
        <f t="shared" si="4"/>
        <v>#REF!</v>
      </c>
      <c r="AB12" s="148" t="e">
        <f t="shared" si="4"/>
        <v>#REF!</v>
      </c>
      <c r="AC12" s="147" t="e">
        <f t="shared" si="4"/>
        <v>#REF!</v>
      </c>
      <c r="AD12" s="148" t="e">
        <f t="shared" si="4"/>
        <v>#REF!</v>
      </c>
      <c r="AE12" s="147" t="e">
        <f t="shared" si="4"/>
        <v>#REF!</v>
      </c>
      <c r="AF12" s="29"/>
      <c r="AG12" s="146" t="e">
        <f>SUM(AG7:AG10)</f>
        <v>#REF!</v>
      </c>
    </row>
    <row r="14" spans="1:33" ht="4.3499999999999996" customHeight="1">
      <c r="B14" s="31"/>
      <c r="C14" s="31"/>
      <c r="D14" s="31"/>
      <c r="E14" s="31"/>
      <c r="F14" s="31"/>
      <c r="G14" s="31"/>
      <c r="H14" s="31"/>
      <c r="I14" s="31"/>
      <c r="J14" s="31"/>
      <c r="K14" s="31"/>
      <c r="L14" s="31"/>
      <c r="M14" s="31"/>
      <c r="N14" s="31"/>
      <c r="O14" s="31"/>
      <c r="P14" s="31"/>
      <c r="Q14" s="31"/>
      <c r="S14" s="31"/>
      <c r="T14" s="31"/>
      <c r="U14" s="31"/>
      <c r="V14" s="31"/>
      <c r="W14" s="31"/>
      <c r="X14" s="31"/>
      <c r="Y14" s="31"/>
      <c r="Z14" s="31"/>
      <c r="AA14" s="31"/>
      <c r="AB14" s="31"/>
      <c r="AC14" s="31"/>
      <c r="AD14" s="31"/>
      <c r="AE14" s="31"/>
      <c r="AF14" s="31"/>
      <c r="AG14" s="31"/>
    </row>
    <row r="16" spans="1:33">
      <c r="B16" s="12" t="s">
        <v>139</v>
      </c>
    </row>
    <row r="17" spans="2:17" ht="6.9" customHeight="1" thickBot="1"/>
    <row r="18" spans="2:17" ht="13.8">
      <c r="B18" s="139" t="s">
        <v>140</v>
      </c>
      <c r="C18" s="33" t="s">
        <v>17</v>
      </c>
      <c r="D18" s="33" t="s">
        <v>18</v>
      </c>
      <c r="E18" s="33" t="s">
        <v>19</v>
      </c>
      <c r="F18" s="33" t="s">
        <v>20</v>
      </c>
      <c r="G18" s="33" t="s">
        <v>21</v>
      </c>
      <c r="H18" s="33" t="s">
        <v>22</v>
      </c>
      <c r="I18" s="33" t="s">
        <v>23</v>
      </c>
      <c r="J18" s="33" t="s">
        <v>24</v>
      </c>
      <c r="K18" s="33">
        <v>2018</v>
      </c>
      <c r="L18" s="33">
        <v>2019</v>
      </c>
      <c r="M18" s="33">
        <v>2020</v>
      </c>
      <c r="N18" s="33">
        <v>2021</v>
      </c>
      <c r="O18" s="33">
        <v>2022</v>
      </c>
      <c r="P18" s="18"/>
      <c r="Q18" s="140" t="s">
        <v>84</v>
      </c>
    </row>
    <row r="19" spans="2:17">
      <c r="B19" s="21"/>
      <c r="C19" s="21"/>
      <c r="D19" s="21"/>
      <c r="E19" s="21"/>
      <c r="F19" s="21"/>
      <c r="G19" s="21"/>
      <c r="H19" s="21"/>
      <c r="I19" s="21"/>
      <c r="J19" s="21"/>
      <c r="K19" s="21"/>
      <c r="L19" s="21"/>
      <c r="M19" s="21"/>
      <c r="N19" s="21"/>
      <c r="O19" s="21"/>
      <c r="P19" s="21"/>
      <c r="Q19" s="22"/>
    </row>
    <row r="20" spans="2:17">
      <c r="B20" s="53" t="s">
        <v>69</v>
      </c>
      <c r="C20" s="141">
        <f>Kostnadskalkyl!G7</f>
        <v>0</v>
      </c>
      <c r="D20" s="141">
        <f>Kostnadskalkyl!K7</f>
        <v>0</v>
      </c>
      <c r="E20" s="141">
        <f>Kostnadskalkyl!O7</f>
        <v>0</v>
      </c>
      <c r="F20" s="141">
        <f>Kostnadskalkyl!S7</f>
        <v>0</v>
      </c>
      <c r="G20" s="141">
        <f>Kostnadskalkyl!W7</f>
        <v>0</v>
      </c>
      <c r="H20" s="141">
        <f>Kostnadskalkyl!AA7</f>
        <v>0</v>
      </c>
      <c r="I20" s="141">
        <f>Kostnadskalkyl!AE7</f>
        <v>0</v>
      </c>
      <c r="J20" s="141">
        <f>Kostnadskalkyl!AI7</f>
        <v>0</v>
      </c>
      <c r="K20" s="141">
        <f>Kostnadskalkyl!AM7</f>
        <v>0</v>
      </c>
      <c r="L20" s="141">
        <f>Kostnadskalkyl!AQ7</f>
        <v>0</v>
      </c>
      <c r="M20" s="141">
        <f>Kostnadskalkyl!AU7</f>
        <v>0</v>
      </c>
      <c r="N20" s="141">
        <f>Kostnadskalkyl!AY7</f>
        <v>0</v>
      </c>
      <c r="O20" s="141">
        <f>Kostnadskalkyl!BC7</f>
        <v>0</v>
      </c>
      <c r="P20" s="21"/>
      <c r="Q20" s="142">
        <f>SUM(C20:O20)</f>
        <v>0</v>
      </c>
    </row>
    <row r="21" spans="2:17">
      <c r="B21" s="53" t="s">
        <v>71</v>
      </c>
      <c r="C21" s="141">
        <f>Kostnadskalkyl!G18</f>
        <v>0</v>
      </c>
      <c r="D21" s="141">
        <f>Kostnadskalkyl!K18</f>
        <v>0</v>
      </c>
      <c r="E21" s="141">
        <f>Kostnadskalkyl!O18</f>
        <v>0</v>
      </c>
      <c r="F21" s="141">
        <f>Kostnadskalkyl!S18</f>
        <v>0</v>
      </c>
      <c r="G21" s="141">
        <f>Kostnadskalkyl!W18</f>
        <v>0</v>
      </c>
      <c r="H21" s="141">
        <f>Kostnadskalkyl!AA18</f>
        <v>0</v>
      </c>
      <c r="I21" s="141">
        <f>Kostnadskalkyl!AE18</f>
        <v>0</v>
      </c>
      <c r="J21" s="141">
        <f>Kostnadskalkyl!AI18</f>
        <v>0</v>
      </c>
      <c r="K21" s="141">
        <f>Kostnadskalkyl!AM18</f>
        <v>0</v>
      </c>
      <c r="L21" s="141">
        <f>Kostnadskalkyl!AQ18</f>
        <v>0</v>
      </c>
      <c r="M21" s="141">
        <f>Kostnadskalkyl!AU18</f>
        <v>0</v>
      </c>
      <c r="N21" s="141">
        <f>Kostnadskalkyl!AY18</f>
        <v>0</v>
      </c>
      <c r="O21" s="141">
        <f>Kostnadskalkyl!BC18</f>
        <v>0</v>
      </c>
      <c r="P21" s="21"/>
      <c r="Q21" s="142">
        <f t="shared" ref="Q21:Q23" si="5">SUM(C21:O21)</f>
        <v>0</v>
      </c>
    </row>
    <row r="22" spans="2:17">
      <c r="B22" s="53" t="s">
        <v>113</v>
      </c>
      <c r="C22" s="141">
        <f>Kostnadskalkyl!G29</f>
        <v>0</v>
      </c>
      <c r="D22" s="141">
        <f>Kostnadskalkyl!K29</f>
        <v>0</v>
      </c>
      <c r="E22" s="141">
        <f>Kostnadskalkyl!O29</f>
        <v>0</v>
      </c>
      <c r="F22" s="141">
        <f>Kostnadskalkyl!S29</f>
        <v>0</v>
      </c>
      <c r="G22" s="141">
        <f>Kostnadskalkyl!W29</f>
        <v>0</v>
      </c>
      <c r="H22" s="141">
        <f>Kostnadskalkyl!AA29</f>
        <v>0</v>
      </c>
      <c r="I22" s="141">
        <f>Kostnadskalkyl!AE29</f>
        <v>0</v>
      </c>
      <c r="J22" s="141">
        <f>Kostnadskalkyl!AI29</f>
        <v>0</v>
      </c>
      <c r="K22" s="141">
        <f>Kostnadskalkyl!AM29</f>
        <v>0</v>
      </c>
      <c r="L22" s="141">
        <f>Kostnadskalkyl!AQ29</f>
        <v>0</v>
      </c>
      <c r="M22" s="141">
        <f>Kostnadskalkyl!AU29</f>
        <v>0</v>
      </c>
      <c r="N22" s="141">
        <f>Kostnadskalkyl!AY29</f>
        <v>0</v>
      </c>
      <c r="O22" s="141">
        <f>Kostnadskalkyl!BC29</f>
        <v>0</v>
      </c>
      <c r="P22" s="21"/>
      <c r="Q22" s="142">
        <f t="shared" si="5"/>
        <v>0</v>
      </c>
    </row>
    <row r="23" spans="2:17">
      <c r="B23" s="53" t="s">
        <v>74</v>
      </c>
      <c r="C23" s="141">
        <f>Kostnadskalkyl!G40</f>
        <v>0</v>
      </c>
      <c r="D23" s="141">
        <f>Kostnadskalkyl!K40</f>
        <v>0</v>
      </c>
      <c r="E23" s="141">
        <f>Kostnadskalkyl!O40</f>
        <v>0</v>
      </c>
      <c r="F23" s="141">
        <f>Kostnadskalkyl!S40</f>
        <v>0</v>
      </c>
      <c r="G23" s="141">
        <f>Kostnadskalkyl!W40</f>
        <v>0</v>
      </c>
      <c r="H23" s="141">
        <f>Kostnadskalkyl!AA40</f>
        <v>0</v>
      </c>
      <c r="I23" s="141">
        <f>Kostnadskalkyl!AE40</f>
        <v>0</v>
      </c>
      <c r="J23" s="141">
        <f>Kostnadskalkyl!AI40</f>
        <v>0</v>
      </c>
      <c r="K23" s="141">
        <f>Kostnadskalkyl!AM40</f>
        <v>0</v>
      </c>
      <c r="L23" s="141">
        <f>Kostnadskalkyl!AQ40</f>
        <v>0</v>
      </c>
      <c r="M23" s="141">
        <f>Kostnadskalkyl!AU40</f>
        <v>0</v>
      </c>
      <c r="N23" s="141">
        <f>Kostnadskalkyl!AY40</f>
        <v>0</v>
      </c>
      <c r="O23" s="141">
        <f>Kostnadskalkyl!BC40</f>
        <v>0</v>
      </c>
      <c r="P23" s="21"/>
      <c r="Q23" s="142">
        <f t="shared" si="5"/>
        <v>0</v>
      </c>
    </row>
    <row r="24" spans="2:17">
      <c r="B24" s="53"/>
      <c r="C24" s="21"/>
      <c r="D24" s="21"/>
      <c r="E24" s="21"/>
      <c r="F24" s="21"/>
      <c r="G24" s="21"/>
      <c r="H24" s="21"/>
      <c r="I24" s="21"/>
      <c r="J24" s="21"/>
      <c r="K24" s="21"/>
      <c r="L24" s="21"/>
      <c r="M24" s="21"/>
      <c r="N24" s="21"/>
      <c r="O24" s="21"/>
      <c r="P24" s="21"/>
      <c r="Q24" s="143"/>
    </row>
    <row r="25" spans="2:17" ht="14.4" thickBot="1">
      <c r="B25" s="144" t="s">
        <v>114</v>
      </c>
      <c r="C25" s="145">
        <f>SUM(C20:C23)</f>
        <v>0</v>
      </c>
      <c r="D25" s="145">
        <f t="shared" ref="D25:O25" si="6">SUM(D20:D23)</f>
        <v>0</v>
      </c>
      <c r="E25" s="145">
        <f t="shared" si="6"/>
        <v>0</v>
      </c>
      <c r="F25" s="145">
        <f t="shared" si="6"/>
        <v>0</v>
      </c>
      <c r="G25" s="145">
        <f t="shared" si="6"/>
        <v>0</v>
      </c>
      <c r="H25" s="145">
        <f t="shared" si="6"/>
        <v>0</v>
      </c>
      <c r="I25" s="145">
        <f t="shared" si="6"/>
        <v>0</v>
      </c>
      <c r="J25" s="145">
        <f t="shared" si="6"/>
        <v>0</v>
      </c>
      <c r="K25" s="145">
        <f t="shared" si="6"/>
        <v>0</v>
      </c>
      <c r="L25" s="145">
        <f t="shared" si="6"/>
        <v>0</v>
      </c>
      <c r="M25" s="145">
        <f t="shared" si="6"/>
        <v>0</v>
      </c>
      <c r="N25" s="145">
        <f t="shared" si="6"/>
        <v>0</v>
      </c>
      <c r="O25" s="145">
        <f t="shared" si="6"/>
        <v>0</v>
      </c>
      <c r="P25" s="29"/>
      <c r="Q25" s="146">
        <f>SUM(C25:O25)</f>
        <v>0</v>
      </c>
    </row>
    <row r="27" spans="2:17" ht="4.3499999999999996" customHeight="1">
      <c r="B27" s="31"/>
      <c r="C27" s="31"/>
      <c r="D27" s="31"/>
      <c r="E27" s="31"/>
      <c r="F27" s="31"/>
      <c r="G27" s="31"/>
      <c r="H27" s="31"/>
      <c r="I27" s="31"/>
      <c r="J27" s="31"/>
      <c r="K27" s="31"/>
      <c r="L27" s="31"/>
      <c r="M27" s="31"/>
      <c r="N27" s="31"/>
      <c r="O27" s="31"/>
      <c r="P27" s="31"/>
      <c r="Q27" s="31"/>
    </row>
    <row r="29" spans="2:17">
      <c r="B29" s="12" t="s">
        <v>141</v>
      </c>
    </row>
    <row r="30" spans="2:17" ht="6.9" customHeight="1" thickBot="1"/>
    <row r="31" spans="2:17" ht="13.8">
      <c r="B31" s="139" t="s">
        <v>80</v>
      </c>
      <c r="C31" s="33" t="s">
        <v>17</v>
      </c>
      <c r="D31" s="33" t="s">
        <v>18</v>
      </c>
      <c r="E31" s="33" t="s">
        <v>19</v>
      </c>
      <c r="F31" s="33" t="s">
        <v>20</v>
      </c>
      <c r="G31" s="33" t="s">
        <v>21</v>
      </c>
      <c r="H31" s="33" t="s">
        <v>22</v>
      </c>
      <c r="I31" s="33" t="s">
        <v>23</v>
      </c>
      <c r="J31" s="33" t="s">
        <v>24</v>
      </c>
      <c r="K31" s="33">
        <v>2018</v>
      </c>
      <c r="L31" s="33">
        <v>2019</v>
      </c>
      <c r="M31" s="33">
        <v>2020</v>
      </c>
      <c r="N31" s="33">
        <v>2021</v>
      </c>
      <c r="O31" s="33">
        <v>2022</v>
      </c>
      <c r="P31" s="18"/>
      <c r="Q31" s="140" t="s">
        <v>84</v>
      </c>
    </row>
    <row r="32" spans="2:17">
      <c r="B32" s="21"/>
      <c r="C32" s="21"/>
      <c r="D32" s="21"/>
      <c r="E32" s="21"/>
      <c r="F32" s="21"/>
      <c r="G32" s="21"/>
      <c r="H32" s="21"/>
      <c r="I32" s="21"/>
      <c r="J32" s="21"/>
      <c r="K32" s="21"/>
      <c r="L32" s="21"/>
      <c r="M32" s="21"/>
      <c r="N32" s="21"/>
      <c r="O32" s="21"/>
      <c r="P32" s="21"/>
      <c r="Q32" s="22"/>
    </row>
    <row r="33" spans="2:17">
      <c r="B33" s="53" t="s">
        <v>69</v>
      </c>
      <c r="C33" s="141">
        <f>Kostnadskalkyl!H7</f>
        <v>0</v>
      </c>
      <c r="D33" s="141">
        <f>Kostnadskalkyl!L7</f>
        <v>0</v>
      </c>
      <c r="E33" s="141">
        <f>Kostnadskalkyl!P7</f>
        <v>0</v>
      </c>
      <c r="F33" s="141">
        <f>Kostnadskalkyl!T7</f>
        <v>0</v>
      </c>
      <c r="G33" s="141">
        <f>Kostnadskalkyl!X7</f>
        <v>0</v>
      </c>
      <c r="H33" s="141">
        <f>Kostnadskalkyl!AB7</f>
        <v>0</v>
      </c>
      <c r="I33" s="141">
        <f>Kostnadskalkyl!AF7</f>
        <v>0</v>
      </c>
      <c r="J33" s="141">
        <f>Kostnadskalkyl!AJ7</f>
        <v>0</v>
      </c>
      <c r="K33" s="141">
        <f>Kostnadskalkyl!AN7</f>
        <v>0</v>
      </c>
      <c r="L33" s="141">
        <f>Kostnadskalkyl!AV7</f>
        <v>0</v>
      </c>
      <c r="M33" s="141">
        <f>Kostnadskalkyl!AV7</f>
        <v>0</v>
      </c>
      <c r="N33" s="141">
        <f>Kostnadskalkyl!AZ7</f>
        <v>0</v>
      </c>
      <c r="O33" s="141">
        <f>Kostnadskalkyl!BD7</f>
        <v>0</v>
      </c>
      <c r="P33" s="21"/>
      <c r="Q33" s="142">
        <f>SUM(C33:O33)</f>
        <v>0</v>
      </c>
    </row>
    <row r="34" spans="2:17">
      <c r="B34" s="53" t="s">
        <v>71</v>
      </c>
      <c r="C34" s="141">
        <f>Kostnadskalkyl!H18</f>
        <v>0</v>
      </c>
      <c r="D34" s="141">
        <f>Kostnadskalkyl!L18</f>
        <v>0</v>
      </c>
      <c r="E34" s="141">
        <f>Kostnadskalkyl!P18</f>
        <v>0</v>
      </c>
      <c r="F34" s="141">
        <f>Kostnadskalkyl!T18</f>
        <v>0</v>
      </c>
      <c r="G34" s="141">
        <f>Kostnadskalkyl!X18</f>
        <v>0</v>
      </c>
      <c r="H34" s="141">
        <f>Kostnadskalkyl!AB18</f>
        <v>0</v>
      </c>
      <c r="I34" s="141">
        <f>Kostnadskalkyl!AF18</f>
        <v>0</v>
      </c>
      <c r="J34" s="141">
        <f>Kostnadskalkyl!AJ18</f>
        <v>0</v>
      </c>
      <c r="K34" s="141">
        <f>Kostnadskalkyl!AN18</f>
        <v>0</v>
      </c>
      <c r="L34" s="141">
        <f>Kostnadskalkyl!AR18</f>
        <v>0</v>
      </c>
      <c r="M34" s="141">
        <f>Kostnadskalkyl!AV18</f>
        <v>0</v>
      </c>
      <c r="N34" s="141">
        <f>Kostnadskalkyl!AZ18</f>
        <v>0</v>
      </c>
      <c r="O34" s="141">
        <f>Kostnadskalkyl!BD18</f>
        <v>0</v>
      </c>
      <c r="P34" s="21"/>
      <c r="Q34" s="142">
        <f t="shared" ref="Q34:Q36" si="7">SUM(C34:O34)</f>
        <v>0</v>
      </c>
    </row>
    <row r="35" spans="2:17">
      <c r="B35" s="53" t="s">
        <v>113</v>
      </c>
      <c r="C35" s="141">
        <f>Kostnadskalkyl!H29</f>
        <v>0</v>
      </c>
      <c r="D35" s="141">
        <f>Kostnadskalkyl!L29</f>
        <v>0</v>
      </c>
      <c r="E35" s="141">
        <f>Kostnadskalkyl!P29</f>
        <v>0</v>
      </c>
      <c r="F35" s="141">
        <f>Kostnadskalkyl!T29</f>
        <v>0</v>
      </c>
      <c r="G35" s="141">
        <f>Kostnadskalkyl!X29</f>
        <v>0</v>
      </c>
      <c r="H35" s="141">
        <f>Kostnadskalkyl!AB29</f>
        <v>0</v>
      </c>
      <c r="I35" s="141">
        <f>Kostnadskalkyl!AF29</f>
        <v>0</v>
      </c>
      <c r="J35" s="141">
        <f>Kostnadskalkyl!AJ29</f>
        <v>0</v>
      </c>
      <c r="K35" s="141">
        <f>Kostnadskalkyl!AN29</f>
        <v>0</v>
      </c>
      <c r="L35" s="141">
        <f>Kostnadskalkyl!AR29</f>
        <v>0</v>
      </c>
      <c r="M35" s="141">
        <f>Kostnadskalkyl!AV29</f>
        <v>0</v>
      </c>
      <c r="N35" s="141">
        <f>Kostnadskalkyl!AZ29</f>
        <v>0</v>
      </c>
      <c r="O35" s="141">
        <f>Kostnadskalkyl!BD29</f>
        <v>0</v>
      </c>
      <c r="P35" s="21"/>
      <c r="Q35" s="142">
        <f t="shared" si="7"/>
        <v>0</v>
      </c>
    </row>
    <row r="36" spans="2:17">
      <c r="B36" s="53" t="s">
        <v>74</v>
      </c>
      <c r="C36" s="141">
        <f>Kostnadskalkyl!H40</f>
        <v>0</v>
      </c>
      <c r="D36" s="141">
        <f>Kostnadskalkyl!L40</f>
        <v>0</v>
      </c>
      <c r="E36" s="141">
        <f>Kostnadskalkyl!P40</f>
        <v>0</v>
      </c>
      <c r="F36" s="141">
        <f>Kostnadskalkyl!T40</f>
        <v>0</v>
      </c>
      <c r="G36" s="141">
        <f>Kostnadskalkyl!X40</f>
        <v>0</v>
      </c>
      <c r="H36" s="141">
        <f>Kostnadskalkyl!AB40</f>
        <v>0</v>
      </c>
      <c r="I36" s="141">
        <f>Kostnadskalkyl!AF40</f>
        <v>0</v>
      </c>
      <c r="J36" s="141">
        <f>Kostnadskalkyl!AJ40</f>
        <v>0</v>
      </c>
      <c r="K36" s="141">
        <f>Kostnadskalkyl!AN40</f>
        <v>0</v>
      </c>
      <c r="L36" s="141">
        <f>Kostnadskalkyl!AR40</f>
        <v>0</v>
      </c>
      <c r="M36" s="141">
        <f>Kostnadskalkyl!AV40</f>
        <v>0</v>
      </c>
      <c r="N36" s="141">
        <f>Kostnadskalkyl!AZ40</f>
        <v>0</v>
      </c>
      <c r="O36" s="141">
        <f>Kostnadskalkyl!BD40</f>
        <v>0</v>
      </c>
      <c r="P36" s="21"/>
      <c r="Q36" s="142">
        <f t="shared" si="7"/>
        <v>0</v>
      </c>
    </row>
    <row r="37" spans="2:17">
      <c r="B37" s="53"/>
      <c r="C37" s="21"/>
      <c r="D37" s="21"/>
      <c r="E37" s="21"/>
      <c r="F37" s="21"/>
      <c r="G37" s="21"/>
      <c r="H37" s="21"/>
      <c r="I37" s="21"/>
      <c r="J37" s="21"/>
      <c r="K37" s="21"/>
      <c r="L37" s="21"/>
      <c r="M37" s="21"/>
      <c r="N37" s="21"/>
      <c r="O37" s="21"/>
      <c r="P37" s="21"/>
      <c r="Q37" s="143"/>
    </row>
    <row r="38" spans="2:17" ht="14.4" thickBot="1">
      <c r="B38" s="144" t="s">
        <v>114</v>
      </c>
      <c r="C38" s="145">
        <f>SUM(C33:C36)</f>
        <v>0</v>
      </c>
      <c r="D38" s="145">
        <f t="shared" ref="D38:O38" si="8">SUM(D33:D36)</f>
        <v>0</v>
      </c>
      <c r="E38" s="145">
        <f t="shared" si="8"/>
        <v>0</v>
      </c>
      <c r="F38" s="145">
        <f t="shared" si="8"/>
        <v>0</v>
      </c>
      <c r="G38" s="145">
        <f t="shared" si="8"/>
        <v>0</v>
      </c>
      <c r="H38" s="145">
        <f t="shared" si="8"/>
        <v>0</v>
      </c>
      <c r="I38" s="145">
        <f t="shared" si="8"/>
        <v>0</v>
      </c>
      <c r="J38" s="145">
        <f t="shared" si="8"/>
        <v>0</v>
      </c>
      <c r="K38" s="145">
        <f t="shared" si="8"/>
        <v>0</v>
      </c>
      <c r="L38" s="145">
        <f t="shared" si="8"/>
        <v>0</v>
      </c>
      <c r="M38" s="145">
        <f t="shared" si="8"/>
        <v>0</v>
      </c>
      <c r="N38" s="145">
        <f t="shared" si="8"/>
        <v>0</v>
      </c>
      <c r="O38" s="145">
        <f t="shared" si="8"/>
        <v>0</v>
      </c>
      <c r="P38" s="29"/>
      <c r="Q38" s="146">
        <f>SUM(C38:O38)</f>
        <v>0</v>
      </c>
    </row>
    <row r="40" spans="2:17" ht="4.3499999999999996" customHeight="1">
      <c r="B40" s="31"/>
      <c r="C40" s="31"/>
      <c r="D40" s="31"/>
      <c r="E40" s="31"/>
      <c r="F40" s="31"/>
      <c r="G40" s="31"/>
      <c r="H40" s="31"/>
      <c r="I40" s="31"/>
      <c r="J40" s="31"/>
      <c r="K40" s="31"/>
      <c r="L40" s="31"/>
      <c r="M40" s="31"/>
      <c r="N40" s="31"/>
      <c r="O40" s="31"/>
      <c r="P40" s="31"/>
      <c r="Q40" s="31"/>
    </row>
    <row r="42" spans="2:17">
      <c r="B42" s="12" t="s">
        <v>142</v>
      </c>
    </row>
    <row r="43" spans="2:17" ht="6.9" customHeight="1" thickBot="1"/>
    <row r="44" spans="2:17" ht="13.8">
      <c r="B44" s="139" t="s">
        <v>143</v>
      </c>
      <c r="C44" s="33" t="s">
        <v>17</v>
      </c>
      <c r="D44" s="33" t="s">
        <v>18</v>
      </c>
      <c r="E44" s="33" t="s">
        <v>19</v>
      </c>
      <c r="F44" s="33" t="s">
        <v>20</v>
      </c>
      <c r="G44" s="33" t="s">
        <v>21</v>
      </c>
      <c r="H44" s="33" t="s">
        <v>22</v>
      </c>
      <c r="I44" s="33" t="s">
        <v>23</v>
      </c>
      <c r="J44" s="33" t="s">
        <v>24</v>
      </c>
      <c r="K44" s="33">
        <v>2018</v>
      </c>
      <c r="L44" s="33">
        <v>2019</v>
      </c>
      <c r="M44" s="33">
        <v>2020</v>
      </c>
      <c r="N44" s="33">
        <v>2021</v>
      </c>
      <c r="O44" s="33">
        <v>2022</v>
      </c>
      <c r="P44" s="18"/>
      <c r="Q44" s="140" t="s">
        <v>84</v>
      </c>
    </row>
    <row r="45" spans="2:17">
      <c r="B45" s="21"/>
      <c r="C45" s="21"/>
      <c r="D45" s="21"/>
      <c r="E45" s="21"/>
      <c r="F45" s="21"/>
      <c r="G45" s="21"/>
      <c r="H45" s="21"/>
      <c r="I45" s="21"/>
      <c r="J45" s="21"/>
      <c r="K45" s="21"/>
      <c r="L45" s="21"/>
      <c r="M45" s="21"/>
      <c r="N45" s="21"/>
      <c r="O45" s="21"/>
      <c r="P45" s="21"/>
      <c r="Q45" s="22"/>
    </row>
    <row r="46" spans="2:17">
      <c r="B46" s="53" t="s">
        <v>69</v>
      </c>
      <c r="C46" s="141">
        <f>Kostnadskalkyl!I7</f>
        <v>0</v>
      </c>
      <c r="D46" s="141">
        <f>Kostnadskalkyl!M7</f>
        <v>0</v>
      </c>
      <c r="E46" s="141">
        <f>Kostnadskalkyl!Q7</f>
        <v>0</v>
      </c>
      <c r="F46" s="141">
        <f>Kostnadskalkyl!U7</f>
        <v>0</v>
      </c>
      <c r="G46" s="141">
        <f>Kostnadskalkyl!Y7</f>
        <v>0</v>
      </c>
      <c r="H46" s="141">
        <f>Kostnadskalkyl!AC7</f>
        <v>0</v>
      </c>
      <c r="I46" s="141">
        <f>Kostnadskalkyl!AG7</f>
        <v>0</v>
      </c>
      <c r="J46" s="141">
        <f>Kostnadskalkyl!AK7</f>
        <v>0</v>
      </c>
      <c r="K46" s="141">
        <f>Kostnadskalkyl!AO7</f>
        <v>0</v>
      </c>
      <c r="L46" s="141">
        <f>Kostnadskalkyl!AS7</f>
        <v>0</v>
      </c>
      <c r="M46" s="141">
        <f>Kostnadskalkyl!AW7</f>
        <v>0</v>
      </c>
      <c r="N46" s="141">
        <f>Kostnadskalkyl!BA7</f>
        <v>0</v>
      </c>
      <c r="O46" s="141">
        <f>Kostnadskalkyl!BE7</f>
        <v>0</v>
      </c>
      <c r="P46" s="21"/>
      <c r="Q46" s="142">
        <f>SUM(C46:O46)</f>
        <v>0</v>
      </c>
    </row>
    <row r="47" spans="2:17">
      <c r="B47" s="53" t="s">
        <v>71</v>
      </c>
      <c r="C47" s="141">
        <f>Kostnadskalkyl!I18</f>
        <v>0</v>
      </c>
      <c r="D47" s="141">
        <f>Kostnadskalkyl!M18</f>
        <v>0</v>
      </c>
      <c r="E47" s="141">
        <f>Kostnadskalkyl!Q18</f>
        <v>0</v>
      </c>
      <c r="F47" s="141">
        <f>Kostnadskalkyl!U18</f>
        <v>0</v>
      </c>
      <c r="G47" s="141">
        <f>Kostnadskalkyl!Y18</f>
        <v>0</v>
      </c>
      <c r="H47" s="141">
        <f>Kostnadskalkyl!AC18</f>
        <v>0</v>
      </c>
      <c r="I47" s="141">
        <f>Kostnadskalkyl!AG18</f>
        <v>0</v>
      </c>
      <c r="J47" s="141">
        <f>Kostnadskalkyl!AK18</f>
        <v>0</v>
      </c>
      <c r="K47" s="141">
        <f>Kostnadskalkyl!AO18</f>
        <v>0</v>
      </c>
      <c r="L47" s="141">
        <f>Kostnadskalkyl!AS18</f>
        <v>0</v>
      </c>
      <c r="M47" s="141">
        <f>Kostnadskalkyl!AW18</f>
        <v>0</v>
      </c>
      <c r="N47" s="141">
        <f>Kostnadskalkyl!BA18</f>
        <v>0</v>
      </c>
      <c r="O47" s="141">
        <f>Kostnadskalkyl!BE18</f>
        <v>0</v>
      </c>
      <c r="P47" s="21"/>
      <c r="Q47" s="142">
        <f t="shared" ref="Q47:Q49" si="9">SUM(C47:O47)</f>
        <v>0</v>
      </c>
    </row>
    <row r="48" spans="2:17">
      <c r="B48" s="53" t="s">
        <v>113</v>
      </c>
      <c r="C48" s="141">
        <f>Kostnadskalkyl!I29</f>
        <v>0</v>
      </c>
      <c r="D48" s="141">
        <f>Kostnadskalkyl!M29</f>
        <v>0</v>
      </c>
      <c r="E48" s="141">
        <f>Kostnadskalkyl!Q29</f>
        <v>0</v>
      </c>
      <c r="F48" s="141">
        <f>Kostnadskalkyl!U29</f>
        <v>0</v>
      </c>
      <c r="G48" s="141">
        <f>Kostnadskalkyl!Y29</f>
        <v>0</v>
      </c>
      <c r="H48" s="141">
        <f>Kostnadskalkyl!AC29</f>
        <v>0</v>
      </c>
      <c r="I48" s="141">
        <f>Kostnadskalkyl!AG29</f>
        <v>0</v>
      </c>
      <c r="J48" s="141">
        <f>Kostnadskalkyl!AK29</f>
        <v>0</v>
      </c>
      <c r="K48" s="141">
        <f>Kostnadskalkyl!AO29</f>
        <v>0</v>
      </c>
      <c r="L48" s="141">
        <f>Kostnadskalkyl!AS29</f>
        <v>0</v>
      </c>
      <c r="M48" s="141">
        <f>Kostnadskalkyl!AW29</f>
        <v>0</v>
      </c>
      <c r="N48" s="141">
        <f>Kostnadskalkyl!BA29</f>
        <v>0</v>
      </c>
      <c r="O48" s="141">
        <f>Kostnadskalkyl!BE29</f>
        <v>0</v>
      </c>
      <c r="P48" s="21"/>
      <c r="Q48" s="142">
        <f t="shared" si="9"/>
        <v>0</v>
      </c>
    </row>
    <row r="49" spans="2:17">
      <c r="B49" s="53" t="s">
        <v>74</v>
      </c>
      <c r="C49" s="141">
        <f>Kostnadskalkyl!I40</f>
        <v>0</v>
      </c>
      <c r="D49" s="141">
        <f>Kostnadskalkyl!M40</f>
        <v>0</v>
      </c>
      <c r="E49" s="141">
        <f>Kostnadskalkyl!Q40</f>
        <v>0</v>
      </c>
      <c r="F49" s="141">
        <f>Kostnadskalkyl!U40</f>
        <v>0</v>
      </c>
      <c r="G49" s="141">
        <f>Kostnadskalkyl!Y40</f>
        <v>0</v>
      </c>
      <c r="H49" s="141">
        <f>Kostnadskalkyl!AC40</f>
        <v>0</v>
      </c>
      <c r="I49" s="141">
        <f>Kostnadskalkyl!AG40</f>
        <v>0</v>
      </c>
      <c r="J49" s="141">
        <f>Kostnadskalkyl!AK40</f>
        <v>0</v>
      </c>
      <c r="K49" s="141">
        <f>Kostnadskalkyl!AO40</f>
        <v>0</v>
      </c>
      <c r="L49" s="141">
        <f>Kostnadskalkyl!AS40</f>
        <v>0</v>
      </c>
      <c r="M49" s="141">
        <f>Kostnadskalkyl!AW40</f>
        <v>0</v>
      </c>
      <c r="N49" s="141">
        <f>Kostnadskalkyl!BA40</f>
        <v>0</v>
      </c>
      <c r="O49" s="141">
        <f>Kostnadskalkyl!BE40</f>
        <v>0</v>
      </c>
      <c r="P49" s="21"/>
      <c r="Q49" s="142">
        <f t="shared" si="9"/>
        <v>0</v>
      </c>
    </row>
    <row r="50" spans="2:17">
      <c r="B50" s="53"/>
      <c r="C50" s="21"/>
      <c r="D50" s="21"/>
      <c r="E50" s="21"/>
      <c r="F50" s="21"/>
      <c r="G50" s="21"/>
      <c r="H50" s="21"/>
      <c r="I50" s="21"/>
      <c r="J50" s="21"/>
      <c r="K50" s="21"/>
      <c r="L50" s="21"/>
      <c r="M50" s="21"/>
      <c r="N50" s="21"/>
      <c r="O50" s="21"/>
      <c r="P50" s="21"/>
      <c r="Q50" s="143"/>
    </row>
    <row r="51" spans="2:17" ht="14.4" thickBot="1">
      <c r="B51" s="144" t="s">
        <v>114</v>
      </c>
      <c r="C51" s="145">
        <f>SUM(C46:C49)</f>
        <v>0</v>
      </c>
      <c r="D51" s="145">
        <f t="shared" ref="D51:O51" si="10">SUM(D46:D49)</f>
        <v>0</v>
      </c>
      <c r="E51" s="145">
        <f t="shared" si="10"/>
        <v>0</v>
      </c>
      <c r="F51" s="145">
        <f t="shared" si="10"/>
        <v>0</v>
      </c>
      <c r="G51" s="145">
        <f t="shared" si="10"/>
        <v>0</v>
      </c>
      <c r="H51" s="145">
        <f t="shared" si="10"/>
        <v>0</v>
      </c>
      <c r="I51" s="145">
        <f t="shared" si="10"/>
        <v>0</v>
      </c>
      <c r="J51" s="145">
        <f t="shared" si="10"/>
        <v>0</v>
      </c>
      <c r="K51" s="145">
        <f t="shared" si="10"/>
        <v>0</v>
      </c>
      <c r="L51" s="145">
        <f t="shared" si="10"/>
        <v>0</v>
      </c>
      <c r="M51" s="145">
        <f t="shared" si="10"/>
        <v>0</v>
      </c>
      <c r="N51" s="145">
        <f t="shared" si="10"/>
        <v>0</v>
      </c>
      <c r="O51" s="145">
        <f t="shared" si="10"/>
        <v>0</v>
      </c>
      <c r="P51" s="29"/>
      <c r="Q51" s="146">
        <f>SUM(C51:O51)</f>
        <v>0</v>
      </c>
    </row>
    <row r="53" spans="2:17" ht="4.3499999999999996" customHeight="1">
      <c r="B53" s="31"/>
      <c r="C53" s="31"/>
      <c r="D53" s="31"/>
      <c r="E53" s="31"/>
      <c r="F53" s="31"/>
      <c r="G53" s="31"/>
      <c r="H53" s="31"/>
      <c r="I53" s="31"/>
      <c r="J53" s="31"/>
      <c r="K53" s="31"/>
      <c r="L53" s="31"/>
      <c r="M53" s="31"/>
      <c r="N53" s="31"/>
      <c r="O53" s="31"/>
      <c r="P53" s="31"/>
      <c r="Q53" s="31"/>
    </row>
    <row r="55" spans="2:17">
      <c r="B55" s="12" t="s">
        <v>144</v>
      </c>
    </row>
    <row r="56" spans="2:17" ht="6.9" customHeight="1" thickBot="1"/>
    <row r="57" spans="2:17" ht="13.8">
      <c r="B57" s="139" t="s">
        <v>145</v>
      </c>
      <c r="C57" s="33" t="s">
        <v>17</v>
      </c>
      <c r="D57" s="33" t="s">
        <v>18</v>
      </c>
      <c r="E57" s="33" t="s">
        <v>19</v>
      </c>
      <c r="F57" s="33" t="s">
        <v>20</v>
      </c>
      <c r="G57" s="33" t="s">
        <v>21</v>
      </c>
      <c r="H57" s="33" t="s">
        <v>22</v>
      </c>
      <c r="I57" s="33" t="s">
        <v>23</v>
      </c>
      <c r="J57" s="33" t="s">
        <v>24</v>
      </c>
      <c r="K57" s="33">
        <v>2018</v>
      </c>
      <c r="L57" s="33">
        <v>2019</v>
      </c>
      <c r="M57" s="33">
        <v>2020</v>
      </c>
      <c r="N57" s="33">
        <v>2021</v>
      </c>
      <c r="O57" s="33">
        <v>2022</v>
      </c>
      <c r="P57" s="18"/>
      <c r="Q57" s="140" t="s">
        <v>84</v>
      </c>
    </row>
    <row r="58" spans="2:17">
      <c r="B58" s="21"/>
      <c r="C58" s="21"/>
      <c r="D58" s="21"/>
      <c r="E58" s="21"/>
      <c r="F58" s="21"/>
      <c r="G58" s="21"/>
      <c r="H58" s="21"/>
      <c r="I58" s="21"/>
      <c r="J58" s="21"/>
      <c r="K58" s="21"/>
      <c r="L58" s="21"/>
      <c r="M58" s="21"/>
      <c r="N58" s="21"/>
      <c r="O58" s="21"/>
      <c r="P58" s="21"/>
      <c r="Q58" s="22"/>
    </row>
    <row r="59" spans="2:17">
      <c r="B59" s="53" t="s">
        <v>69</v>
      </c>
      <c r="C59" s="141">
        <f>Kostnadskalkyl!J7</f>
        <v>0</v>
      </c>
      <c r="D59" s="141">
        <f>Kostnadskalkyl!N7</f>
        <v>0</v>
      </c>
      <c r="E59" s="141">
        <f>Kostnadskalkyl!R7</f>
        <v>0</v>
      </c>
      <c r="F59" s="141">
        <f>Kostnadskalkyl!V7</f>
        <v>0</v>
      </c>
      <c r="G59" s="141">
        <f>Kostnadskalkyl!Z7</f>
        <v>0</v>
      </c>
      <c r="H59" s="141">
        <f>Kostnadskalkyl!AD7</f>
        <v>0</v>
      </c>
      <c r="I59" s="141">
        <f>Kostnadskalkyl!AH7</f>
        <v>0</v>
      </c>
      <c r="J59" s="141">
        <f>Kostnadskalkyl!AL7</f>
        <v>0</v>
      </c>
      <c r="K59" s="141">
        <f>Kostnadskalkyl!AP7</f>
        <v>0</v>
      </c>
      <c r="L59" s="141">
        <f>Kostnadskalkyl!AT7</f>
        <v>0</v>
      </c>
      <c r="M59" s="141">
        <f>Kostnadskalkyl!AX7</f>
        <v>0</v>
      </c>
      <c r="N59" s="141">
        <f>Kostnadskalkyl!BB7</f>
        <v>0</v>
      </c>
      <c r="O59" s="141">
        <f>Kostnadskalkyl!BF7</f>
        <v>0</v>
      </c>
      <c r="P59" s="21"/>
      <c r="Q59" s="142">
        <f>SUM(C59:O59)</f>
        <v>0</v>
      </c>
    </row>
    <row r="60" spans="2:17">
      <c r="B60" s="53" t="s">
        <v>71</v>
      </c>
      <c r="C60" s="141">
        <f>Kostnadskalkyl!J18</f>
        <v>0</v>
      </c>
      <c r="D60" s="141">
        <f>Kostnadskalkyl!N18</f>
        <v>0</v>
      </c>
      <c r="E60" s="141">
        <f>Kostnadskalkyl!R18</f>
        <v>0</v>
      </c>
      <c r="F60" s="141">
        <f>Kostnadskalkyl!V18</f>
        <v>0</v>
      </c>
      <c r="G60" s="141">
        <f>Kostnadskalkyl!Z18</f>
        <v>0</v>
      </c>
      <c r="H60" s="141">
        <f>Kostnadskalkyl!AD18</f>
        <v>0</v>
      </c>
      <c r="I60" s="141">
        <f>Kostnadskalkyl!AH18</f>
        <v>0</v>
      </c>
      <c r="J60" s="141">
        <f>Kostnadskalkyl!AL18</f>
        <v>0</v>
      </c>
      <c r="K60" s="141">
        <f>Kostnadskalkyl!AP18</f>
        <v>0</v>
      </c>
      <c r="L60" s="141">
        <f>Kostnadskalkyl!AT18</f>
        <v>0</v>
      </c>
      <c r="M60" s="141">
        <f>Kostnadskalkyl!AX18</f>
        <v>0</v>
      </c>
      <c r="N60" s="141">
        <f>Kostnadskalkyl!BB18</f>
        <v>0</v>
      </c>
      <c r="O60" s="141">
        <f>Kostnadskalkyl!BF18</f>
        <v>0</v>
      </c>
      <c r="P60" s="21"/>
      <c r="Q60" s="142">
        <f t="shared" ref="Q60:Q62" si="11">SUM(C60:O60)</f>
        <v>0</v>
      </c>
    </row>
    <row r="61" spans="2:17">
      <c r="B61" s="53" t="s">
        <v>113</v>
      </c>
      <c r="C61" s="141">
        <f>Kostnadskalkyl!J29</f>
        <v>0</v>
      </c>
      <c r="D61" s="141">
        <f>Kostnadskalkyl!N29</f>
        <v>0</v>
      </c>
      <c r="E61" s="141">
        <f>Kostnadskalkyl!R29</f>
        <v>0</v>
      </c>
      <c r="F61" s="141">
        <f>Kostnadskalkyl!V29</f>
        <v>0</v>
      </c>
      <c r="G61" s="141">
        <f>Kostnadskalkyl!Z29</f>
        <v>0</v>
      </c>
      <c r="H61" s="141">
        <f>Kostnadskalkyl!AD29</f>
        <v>0</v>
      </c>
      <c r="I61" s="141">
        <f>Kostnadskalkyl!AH29</f>
        <v>0</v>
      </c>
      <c r="J61" s="141">
        <f>Kostnadskalkyl!AL29</f>
        <v>0</v>
      </c>
      <c r="K61" s="141">
        <f>Kostnadskalkyl!AP29</f>
        <v>0</v>
      </c>
      <c r="L61" s="141">
        <f>Kostnadskalkyl!AT29</f>
        <v>0</v>
      </c>
      <c r="M61" s="141">
        <f>Kostnadskalkyl!AX29</f>
        <v>0</v>
      </c>
      <c r="N61" s="141">
        <f>Kostnadskalkyl!BB29</f>
        <v>0</v>
      </c>
      <c r="O61" s="141">
        <f>Kostnadskalkyl!BF29</f>
        <v>0</v>
      </c>
      <c r="P61" s="21"/>
      <c r="Q61" s="142">
        <f t="shared" si="11"/>
        <v>0</v>
      </c>
    </row>
    <row r="62" spans="2:17">
      <c r="B62" s="53" t="s">
        <v>74</v>
      </c>
      <c r="C62" s="141">
        <f>Kostnadskalkyl!J40</f>
        <v>0</v>
      </c>
      <c r="D62" s="141">
        <f>Kostnadskalkyl!N40</f>
        <v>0</v>
      </c>
      <c r="E62" s="141">
        <f>Kostnadskalkyl!R40</f>
        <v>0</v>
      </c>
      <c r="F62" s="141">
        <f>Kostnadskalkyl!V40</f>
        <v>0</v>
      </c>
      <c r="G62" s="141">
        <f>Kostnadskalkyl!Z40</f>
        <v>0</v>
      </c>
      <c r="H62" s="141">
        <f>Kostnadskalkyl!AD40</f>
        <v>0</v>
      </c>
      <c r="I62" s="141">
        <f>Kostnadskalkyl!AH40</f>
        <v>0</v>
      </c>
      <c r="J62" s="141">
        <f>Kostnadskalkyl!AL40</f>
        <v>0</v>
      </c>
      <c r="K62" s="141">
        <f>Kostnadskalkyl!AP40</f>
        <v>0</v>
      </c>
      <c r="L62" s="141">
        <f>Kostnadskalkyl!AT40</f>
        <v>0</v>
      </c>
      <c r="M62" s="141">
        <f>Kostnadskalkyl!AX40</f>
        <v>0</v>
      </c>
      <c r="N62" s="141">
        <f>Kostnadskalkyl!BB40</f>
        <v>0</v>
      </c>
      <c r="O62" s="141">
        <f>Kostnadskalkyl!BF40</f>
        <v>0</v>
      </c>
      <c r="P62" s="21"/>
      <c r="Q62" s="142">
        <f t="shared" si="11"/>
        <v>0</v>
      </c>
    </row>
    <row r="63" spans="2:17">
      <c r="B63" s="53"/>
      <c r="C63" s="21"/>
      <c r="D63" s="21"/>
      <c r="E63" s="21"/>
      <c r="F63" s="21"/>
      <c r="G63" s="21"/>
      <c r="H63" s="21"/>
      <c r="I63" s="21"/>
      <c r="J63" s="21"/>
      <c r="K63" s="21"/>
      <c r="L63" s="21"/>
      <c r="M63" s="21"/>
      <c r="N63" s="21"/>
      <c r="O63" s="21"/>
      <c r="P63" s="21"/>
      <c r="Q63" s="143"/>
    </row>
    <row r="64" spans="2:17" ht="14.4" thickBot="1">
      <c r="B64" s="144" t="s">
        <v>114</v>
      </c>
      <c r="C64" s="145">
        <f>SUM(C59:C62)</f>
        <v>0</v>
      </c>
      <c r="D64" s="145">
        <f t="shared" ref="D64:O64" si="12">SUM(D59:D62)</f>
        <v>0</v>
      </c>
      <c r="E64" s="145">
        <f t="shared" si="12"/>
        <v>0</v>
      </c>
      <c r="F64" s="145">
        <f t="shared" si="12"/>
        <v>0</v>
      </c>
      <c r="G64" s="145">
        <f t="shared" si="12"/>
        <v>0</v>
      </c>
      <c r="H64" s="145">
        <f t="shared" si="12"/>
        <v>0</v>
      </c>
      <c r="I64" s="145">
        <f t="shared" si="12"/>
        <v>0</v>
      </c>
      <c r="J64" s="145">
        <f t="shared" si="12"/>
        <v>0</v>
      </c>
      <c r="K64" s="145">
        <f t="shared" si="12"/>
        <v>0</v>
      </c>
      <c r="L64" s="145">
        <f t="shared" si="12"/>
        <v>0</v>
      </c>
      <c r="M64" s="145">
        <f t="shared" si="12"/>
        <v>0</v>
      </c>
      <c r="N64" s="145">
        <f t="shared" si="12"/>
        <v>0</v>
      </c>
      <c r="O64" s="145">
        <f t="shared" si="12"/>
        <v>0</v>
      </c>
      <c r="P64" s="29"/>
      <c r="Q64" s="146">
        <f>SUM(C64:O64)</f>
        <v>0</v>
      </c>
    </row>
    <row r="66" spans="2:17" ht="4.3499999999999996" customHeight="1">
      <c r="B66" s="31"/>
      <c r="C66" s="31"/>
      <c r="D66" s="31"/>
      <c r="E66" s="31"/>
      <c r="F66" s="31"/>
      <c r="G66" s="31"/>
      <c r="H66" s="31"/>
      <c r="I66" s="31"/>
      <c r="J66" s="31"/>
      <c r="K66" s="31"/>
      <c r="L66" s="31"/>
      <c r="M66" s="31"/>
      <c r="N66" s="31"/>
      <c r="O66" s="31"/>
      <c r="P66" s="31"/>
      <c r="Q66" s="31"/>
    </row>
    <row r="68" spans="2:17">
      <c r="B68" s="12" t="s">
        <v>147</v>
      </c>
    </row>
    <row r="69" spans="2:17" ht="6.9" customHeight="1" thickBot="1"/>
    <row r="70" spans="2:17" ht="13.8">
      <c r="B70" s="139" t="s">
        <v>138</v>
      </c>
      <c r="C70" s="33">
        <v>2014</v>
      </c>
      <c r="D70" s="33">
        <v>2015</v>
      </c>
      <c r="E70" s="33">
        <v>2016</v>
      </c>
      <c r="F70" s="33">
        <v>2017</v>
      </c>
      <c r="G70" s="33">
        <v>2018</v>
      </c>
      <c r="H70" s="33">
        <v>2019</v>
      </c>
      <c r="I70" s="33">
        <v>2020</v>
      </c>
      <c r="J70" s="33">
        <v>2021</v>
      </c>
      <c r="K70" s="33">
        <v>2022</v>
      </c>
      <c r="L70" s="33">
        <v>2023</v>
      </c>
      <c r="M70" s="33">
        <v>2024</v>
      </c>
      <c r="N70" s="33">
        <v>2025</v>
      </c>
      <c r="O70" s="33">
        <v>2026</v>
      </c>
      <c r="P70" s="18"/>
      <c r="Q70" s="140" t="s">
        <v>84</v>
      </c>
    </row>
    <row r="71" spans="2:17">
      <c r="B71" s="21"/>
      <c r="C71" s="21"/>
      <c r="D71" s="21"/>
      <c r="E71" s="21"/>
      <c r="F71" s="21"/>
      <c r="G71" s="21"/>
      <c r="H71" s="21"/>
      <c r="I71" s="21"/>
      <c r="J71" s="21"/>
      <c r="K71" s="21"/>
      <c r="L71" s="21"/>
      <c r="M71" s="21"/>
      <c r="N71" s="21"/>
      <c r="O71" s="21"/>
      <c r="P71" s="21"/>
      <c r="Q71" s="22"/>
    </row>
    <row r="72" spans="2:17">
      <c r="B72" s="53" t="s">
        <v>69</v>
      </c>
      <c r="C72" s="141">
        <f>SUM(C7:D7)</f>
        <v>0</v>
      </c>
      <c r="D72" s="141">
        <f>SUM(E7:F7)</f>
        <v>0</v>
      </c>
      <c r="E72" s="141">
        <f>SUM(G7:H7)</f>
        <v>0</v>
      </c>
      <c r="F72" s="141">
        <f>SUM(I7:J7)</f>
        <v>0</v>
      </c>
      <c r="G72" s="141">
        <f>K7</f>
        <v>0</v>
      </c>
      <c r="H72" s="141">
        <f t="shared" ref="H72:K72" si="13">L7</f>
        <v>0</v>
      </c>
      <c r="I72" s="141">
        <f t="shared" si="13"/>
        <v>0</v>
      </c>
      <c r="J72" s="141">
        <f t="shared" si="13"/>
        <v>0</v>
      </c>
      <c r="K72" s="141">
        <f t="shared" si="13"/>
        <v>0</v>
      </c>
      <c r="L72" s="141"/>
      <c r="M72" s="141"/>
      <c r="N72" s="141"/>
      <c r="O72" s="141"/>
      <c r="P72" s="21"/>
      <c r="Q72" s="142">
        <f>SUM(C72:O72)</f>
        <v>0</v>
      </c>
    </row>
    <row r="73" spans="2:17">
      <c r="B73" s="53" t="s">
        <v>71</v>
      </c>
      <c r="C73" s="141">
        <f>SUM(C8:D8)</f>
        <v>0</v>
      </c>
      <c r="D73" s="141">
        <f>SUM(E8:F8)</f>
        <v>0</v>
      </c>
      <c r="E73" s="141">
        <f>SUM(G8:H8)</f>
        <v>0</v>
      </c>
      <c r="F73" s="141">
        <f>SUM(I8:J8)</f>
        <v>0</v>
      </c>
      <c r="G73" s="141">
        <f t="shared" ref="G73:G75" si="14">K8</f>
        <v>0</v>
      </c>
      <c r="H73" s="141">
        <f t="shared" ref="H73:H75" si="15">L8</f>
        <v>0</v>
      </c>
      <c r="I73" s="141">
        <f t="shared" ref="I73:I75" si="16">M8</f>
        <v>0</v>
      </c>
      <c r="J73" s="141">
        <f t="shared" ref="J73:J75" si="17">N8</f>
        <v>0</v>
      </c>
      <c r="K73" s="141">
        <f t="shared" ref="K73:K75" si="18">O8</f>
        <v>0</v>
      </c>
      <c r="L73" s="141"/>
      <c r="M73" s="141"/>
      <c r="N73" s="141"/>
      <c r="O73" s="141"/>
      <c r="P73" s="21"/>
      <c r="Q73" s="142">
        <f>SUM(C73:O73)</f>
        <v>0</v>
      </c>
    </row>
    <row r="74" spans="2:17">
      <c r="B74" s="53" t="s">
        <v>113</v>
      </c>
      <c r="C74" s="141">
        <f>SUM(C9:D9)</f>
        <v>0</v>
      </c>
      <c r="D74" s="141">
        <f>SUM(E9:F9)</f>
        <v>0</v>
      </c>
      <c r="E74" s="141">
        <f>SUM(G9:H9)</f>
        <v>0</v>
      </c>
      <c r="F74" s="141">
        <f>SUM(I9:J9)</f>
        <v>0</v>
      </c>
      <c r="G74" s="141">
        <f t="shared" si="14"/>
        <v>0</v>
      </c>
      <c r="H74" s="141">
        <f t="shared" si="15"/>
        <v>0</v>
      </c>
      <c r="I74" s="141">
        <f t="shared" si="16"/>
        <v>0</v>
      </c>
      <c r="J74" s="141">
        <f t="shared" si="17"/>
        <v>0</v>
      </c>
      <c r="K74" s="141">
        <f t="shared" si="18"/>
        <v>0</v>
      </c>
      <c r="L74" s="141"/>
      <c r="M74" s="141"/>
      <c r="N74" s="141"/>
      <c r="O74" s="141"/>
      <c r="P74" s="21"/>
      <c r="Q74" s="142">
        <f>SUM(C74:O74)</f>
        <v>0</v>
      </c>
    </row>
    <row r="75" spans="2:17">
      <c r="B75" s="53" t="s">
        <v>74</v>
      </c>
      <c r="C75" s="141">
        <f>SUM(C10:D10)</f>
        <v>0</v>
      </c>
      <c r="D75" s="141">
        <f>SUM(E10:F10)</f>
        <v>0</v>
      </c>
      <c r="E75" s="141">
        <f>SUM(G10:H10)</f>
        <v>0</v>
      </c>
      <c r="F75" s="141">
        <f>SUM(I10:J10)</f>
        <v>0</v>
      </c>
      <c r="G75" s="141">
        <f t="shared" si="14"/>
        <v>0</v>
      </c>
      <c r="H75" s="141">
        <f t="shared" si="15"/>
        <v>0</v>
      </c>
      <c r="I75" s="141">
        <f t="shared" si="16"/>
        <v>0</v>
      </c>
      <c r="J75" s="141">
        <f t="shared" si="17"/>
        <v>0</v>
      </c>
      <c r="K75" s="141">
        <f t="shared" si="18"/>
        <v>0</v>
      </c>
      <c r="L75" s="141"/>
      <c r="M75" s="141"/>
      <c r="N75" s="141"/>
      <c r="O75" s="141"/>
      <c r="P75" s="21"/>
      <c r="Q75" s="142">
        <f>SUM(C75:O75)</f>
        <v>0</v>
      </c>
    </row>
    <row r="76" spans="2:17">
      <c r="B76" s="53"/>
      <c r="C76" s="21"/>
      <c r="D76" s="21"/>
      <c r="E76" s="21"/>
      <c r="F76" s="21"/>
      <c r="G76" s="21"/>
      <c r="H76" s="21"/>
      <c r="I76" s="21"/>
      <c r="J76" s="21"/>
      <c r="K76" s="21"/>
      <c r="L76" s="21"/>
      <c r="M76" s="21"/>
      <c r="N76" s="21"/>
      <c r="O76" s="21"/>
      <c r="P76" s="21"/>
      <c r="Q76" s="143"/>
    </row>
    <row r="77" spans="2:17" ht="14.4" thickBot="1">
      <c r="B77" s="144" t="s">
        <v>114</v>
      </c>
      <c r="C77" s="145">
        <f>SUM(C72:C75)</f>
        <v>0</v>
      </c>
      <c r="D77" s="145">
        <f t="shared" ref="D77:O77" si="19">SUM(D72:D75)</f>
        <v>0</v>
      </c>
      <c r="E77" s="145">
        <f t="shared" si="19"/>
        <v>0</v>
      </c>
      <c r="F77" s="145">
        <f t="shared" si="19"/>
        <v>0</v>
      </c>
      <c r="G77" s="145">
        <f t="shared" si="19"/>
        <v>0</v>
      </c>
      <c r="H77" s="145">
        <f t="shared" si="19"/>
        <v>0</v>
      </c>
      <c r="I77" s="145">
        <f t="shared" si="19"/>
        <v>0</v>
      </c>
      <c r="J77" s="145">
        <f t="shared" si="19"/>
        <v>0</v>
      </c>
      <c r="K77" s="145">
        <f t="shared" si="19"/>
        <v>0</v>
      </c>
      <c r="L77" s="145">
        <f t="shared" si="19"/>
        <v>0</v>
      </c>
      <c r="M77" s="145">
        <f t="shared" si="19"/>
        <v>0</v>
      </c>
      <c r="N77" s="145">
        <f t="shared" si="19"/>
        <v>0</v>
      </c>
      <c r="O77" s="145">
        <f t="shared" si="19"/>
        <v>0</v>
      </c>
      <c r="P77" s="29"/>
      <c r="Q77" s="146">
        <f>SUM(C77:O77)</f>
        <v>0</v>
      </c>
    </row>
    <row r="79" spans="2:17" ht="4.3499999999999996" customHeight="1">
      <c r="B79" s="31"/>
      <c r="C79" s="31"/>
      <c r="D79" s="31"/>
      <c r="E79" s="31"/>
      <c r="F79" s="31"/>
      <c r="G79" s="31"/>
      <c r="H79" s="31"/>
      <c r="I79" s="31"/>
      <c r="J79" s="31"/>
      <c r="K79" s="31"/>
      <c r="L79" s="31"/>
      <c r="M79" s="31"/>
      <c r="N79" s="31"/>
      <c r="O79" s="31"/>
      <c r="P79" s="31"/>
      <c r="Q79" s="31"/>
    </row>
    <row r="81" spans="2:17">
      <c r="B81" s="12" t="s">
        <v>146</v>
      </c>
    </row>
    <row r="82" spans="2:17" ht="6.9" customHeight="1" thickBot="1"/>
    <row r="83" spans="2:17" ht="13.8">
      <c r="B83" s="139" t="s">
        <v>138</v>
      </c>
      <c r="C83" s="33" t="s">
        <v>17</v>
      </c>
      <c r="D83" s="33" t="s">
        <v>18</v>
      </c>
      <c r="E83" s="33" t="s">
        <v>19</v>
      </c>
      <c r="F83" s="33" t="s">
        <v>20</v>
      </c>
      <c r="G83" s="33" t="s">
        <v>21</v>
      </c>
      <c r="H83" s="33" t="s">
        <v>22</v>
      </c>
      <c r="I83" s="33" t="s">
        <v>23</v>
      </c>
      <c r="J83" s="33" t="s">
        <v>24</v>
      </c>
      <c r="K83" s="33">
        <v>2018</v>
      </c>
      <c r="L83" s="33">
        <v>2019</v>
      </c>
      <c r="M83" s="33">
        <v>2020</v>
      </c>
      <c r="N83" s="33">
        <v>2021</v>
      </c>
      <c r="O83" s="33">
        <v>2022</v>
      </c>
      <c r="P83" s="18"/>
      <c r="Q83" s="140" t="s">
        <v>84</v>
      </c>
    </row>
    <row r="84" spans="2:17">
      <c r="B84" s="21"/>
      <c r="C84" s="21"/>
      <c r="D84" s="21"/>
      <c r="E84" s="21"/>
      <c r="F84" s="21"/>
      <c r="G84" s="21"/>
      <c r="H84" s="21"/>
      <c r="I84" s="21"/>
      <c r="J84" s="21"/>
      <c r="K84" s="21"/>
      <c r="L84" s="21"/>
      <c r="M84" s="21"/>
      <c r="N84" s="21"/>
      <c r="O84" s="21"/>
      <c r="P84" s="21"/>
      <c r="Q84" s="22"/>
    </row>
    <row r="85" spans="2:17">
      <c r="B85" s="53" t="s">
        <v>69</v>
      </c>
      <c r="C85" s="141">
        <f>C7</f>
        <v>0</v>
      </c>
      <c r="D85" s="141">
        <f>C85+D7</f>
        <v>0</v>
      </c>
      <c r="E85" s="141">
        <f t="shared" ref="E85:O85" si="20">D85+E7</f>
        <v>0</v>
      </c>
      <c r="F85" s="141">
        <f t="shared" si="20"/>
        <v>0</v>
      </c>
      <c r="G85" s="141">
        <f t="shared" si="20"/>
        <v>0</v>
      </c>
      <c r="H85" s="141">
        <f t="shared" si="20"/>
        <v>0</v>
      </c>
      <c r="I85" s="141">
        <f t="shared" si="20"/>
        <v>0</v>
      </c>
      <c r="J85" s="141">
        <f t="shared" si="20"/>
        <v>0</v>
      </c>
      <c r="K85" s="141">
        <f t="shared" si="20"/>
        <v>0</v>
      </c>
      <c r="L85" s="141">
        <f t="shared" si="20"/>
        <v>0</v>
      </c>
      <c r="M85" s="141">
        <f t="shared" si="20"/>
        <v>0</v>
      </c>
      <c r="N85" s="141">
        <f t="shared" si="20"/>
        <v>0</v>
      </c>
      <c r="O85" s="141">
        <f t="shared" si="20"/>
        <v>0</v>
      </c>
      <c r="P85" s="21"/>
      <c r="Q85" s="142"/>
    </row>
    <row r="86" spans="2:17">
      <c r="B86" s="53" t="s">
        <v>71</v>
      </c>
      <c r="C86" s="141">
        <f t="shared" ref="C86:C88" si="21">C8</f>
        <v>0</v>
      </c>
      <c r="D86" s="141">
        <f t="shared" ref="D86:O86" si="22">C86+D8</f>
        <v>0</v>
      </c>
      <c r="E86" s="141">
        <f t="shared" si="22"/>
        <v>0</v>
      </c>
      <c r="F86" s="141">
        <f t="shared" si="22"/>
        <v>0</v>
      </c>
      <c r="G86" s="141">
        <f t="shared" si="22"/>
        <v>0</v>
      </c>
      <c r="H86" s="141">
        <f t="shared" si="22"/>
        <v>0</v>
      </c>
      <c r="I86" s="141">
        <f t="shared" si="22"/>
        <v>0</v>
      </c>
      <c r="J86" s="141">
        <f t="shared" si="22"/>
        <v>0</v>
      </c>
      <c r="K86" s="141">
        <f t="shared" si="22"/>
        <v>0</v>
      </c>
      <c r="L86" s="141">
        <f t="shared" si="22"/>
        <v>0</v>
      </c>
      <c r="M86" s="141">
        <f t="shared" si="22"/>
        <v>0</v>
      </c>
      <c r="N86" s="141">
        <f t="shared" si="22"/>
        <v>0</v>
      </c>
      <c r="O86" s="141">
        <f t="shared" si="22"/>
        <v>0</v>
      </c>
      <c r="P86" s="21"/>
      <c r="Q86" s="142"/>
    </row>
    <row r="87" spans="2:17">
      <c r="B87" s="53" t="s">
        <v>113</v>
      </c>
      <c r="C87" s="141">
        <f t="shared" si="21"/>
        <v>0</v>
      </c>
      <c r="D87" s="141">
        <f t="shared" ref="D87:O87" si="23">C87+D9</f>
        <v>0</v>
      </c>
      <c r="E87" s="141">
        <f t="shared" si="23"/>
        <v>0</v>
      </c>
      <c r="F87" s="141">
        <f t="shared" si="23"/>
        <v>0</v>
      </c>
      <c r="G87" s="141">
        <f t="shared" si="23"/>
        <v>0</v>
      </c>
      <c r="H87" s="141">
        <f t="shared" si="23"/>
        <v>0</v>
      </c>
      <c r="I87" s="141">
        <f t="shared" si="23"/>
        <v>0</v>
      </c>
      <c r="J87" s="141">
        <f t="shared" si="23"/>
        <v>0</v>
      </c>
      <c r="K87" s="141">
        <f t="shared" si="23"/>
        <v>0</v>
      </c>
      <c r="L87" s="141">
        <f t="shared" si="23"/>
        <v>0</v>
      </c>
      <c r="M87" s="141">
        <f t="shared" si="23"/>
        <v>0</v>
      </c>
      <c r="N87" s="141">
        <f t="shared" si="23"/>
        <v>0</v>
      </c>
      <c r="O87" s="141">
        <f t="shared" si="23"/>
        <v>0</v>
      </c>
      <c r="P87" s="21"/>
      <c r="Q87" s="142"/>
    </row>
    <row r="88" spans="2:17">
      <c r="B88" s="53" t="s">
        <v>74</v>
      </c>
      <c r="C88" s="141">
        <f t="shared" si="21"/>
        <v>0</v>
      </c>
      <c r="D88" s="141">
        <f t="shared" ref="D88:O88" si="24">C88+D10</f>
        <v>0</v>
      </c>
      <c r="E88" s="141">
        <f t="shared" si="24"/>
        <v>0</v>
      </c>
      <c r="F88" s="141">
        <f t="shared" si="24"/>
        <v>0</v>
      </c>
      <c r="G88" s="141">
        <f t="shared" si="24"/>
        <v>0</v>
      </c>
      <c r="H88" s="141">
        <f t="shared" si="24"/>
        <v>0</v>
      </c>
      <c r="I88" s="141">
        <f t="shared" si="24"/>
        <v>0</v>
      </c>
      <c r="J88" s="141">
        <f t="shared" si="24"/>
        <v>0</v>
      </c>
      <c r="K88" s="141">
        <f t="shared" si="24"/>
        <v>0</v>
      </c>
      <c r="L88" s="141">
        <f t="shared" si="24"/>
        <v>0</v>
      </c>
      <c r="M88" s="141">
        <f t="shared" si="24"/>
        <v>0</v>
      </c>
      <c r="N88" s="141">
        <f t="shared" si="24"/>
        <v>0</v>
      </c>
      <c r="O88" s="141">
        <f t="shared" si="24"/>
        <v>0</v>
      </c>
      <c r="P88" s="21"/>
      <c r="Q88" s="142"/>
    </row>
    <row r="89" spans="2:17">
      <c r="B89" s="53"/>
      <c r="C89" s="21"/>
      <c r="D89" s="21"/>
      <c r="E89" s="21"/>
      <c r="F89" s="21"/>
      <c r="G89" s="21"/>
      <c r="H89" s="21"/>
      <c r="I89" s="21"/>
      <c r="J89" s="21"/>
      <c r="K89" s="21"/>
      <c r="L89" s="21"/>
      <c r="M89" s="21"/>
      <c r="N89" s="21"/>
      <c r="O89" s="21"/>
      <c r="P89" s="21"/>
      <c r="Q89" s="143"/>
    </row>
    <row r="90" spans="2:17" ht="14.4" thickBot="1">
      <c r="B90" s="144" t="s">
        <v>114</v>
      </c>
      <c r="C90" s="145">
        <f>SUM(C85:C88)</f>
        <v>0</v>
      </c>
      <c r="D90" s="145">
        <f t="shared" ref="D90:O90" si="25">SUM(D85:D88)</f>
        <v>0</v>
      </c>
      <c r="E90" s="145">
        <f t="shared" si="25"/>
        <v>0</v>
      </c>
      <c r="F90" s="145">
        <f t="shared" si="25"/>
        <v>0</v>
      </c>
      <c r="G90" s="145">
        <f t="shared" si="25"/>
        <v>0</v>
      </c>
      <c r="H90" s="145">
        <f t="shared" si="25"/>
        <v>0</v>
      </c>
      <c r="I90" s="145">
        <f t="shared" si="25"/>
        <v>0</v>
      </c>
      <c r="J90" s="145">
        <f t="shared" si="25"/>
        <v>0</v>
      </c>
      <c r="K90" s="145">
        <f t="shared" si="25"/>
        <v>0</v>
      </c>
      <c r="L90" s="145">
        <f t="shared" si="25"/>
        <v>0</v>
      </c>
      <c r="M90" s="145">
        <f t="shared" si="25"/>
        <v>0</v>
      </c>
      <c r="N90" s="145">
        <f t="shared" si="25"/>
        <v>0</v>
      </c>
      <c r="O90" s="145">
        <f t="shared" si="25"/>
        <v>0</v>
      </c>
      <c r="P90" s="29"/>
      <c r="Q90" s="146"/>
    </row>
    <row r="92" spans="2:17" ht="4.3499999999999996" customHeight="1">
      <c r="B92" s="31"/>
      <c r="C92" s="31"/>
      <c r="D92" s="31"/>
      <c r="E92" s="31"/>
      <c r="F92" s="31"/>
      <c r="G92" s="31"/>
      <c r="H92" s="31"/>
      <c r="I92" s="31"/>
      <c r="J92" s="31"/>
      <c r="K92" s="31"/>
      <c r="L92" s="31"/>
      <c r="M92" s="31"/>
      <c r="N92" s="31"/>
      <c r="O92" s="31"/>
      <c r="P92" s="31"/>
      <c r="Q92" s="31"/>
    </row>
    <row r="94" spans="2:17">
      <c r="B94" s="12" t="s">
        <v>148</v>
      </c>
    </row>
    <row r="95" spans="2:17" ht="6.9" customHeight="1" thickBot="1"/>
    <row r="96" spans="2:17" ht="13.8">
      <c r="B96" s="139" t="s">
        <v>138</v>
      </c>
      <c r="C96" s="33">
        <v>2014</v>
      </c>
      <c r="D96" s="33">
        <v>2015</v>
      </c>
      <c r="E96" s="33">
        <v>2016</v>
      </c>
      <c r="F96" s="33">
        <v>2017</v>
      </c>
      <c r="G96" s="33">
        <v>2018</v>
      </c>
      <c r="H96" s="33">
        <v>2019</v>
      </c>
      <c r="I96" s="33">
        <v>2020</v>
      </c>
      <c r="J96" s="33">
        <v>2021</v>
      </c>
      <c r="K96" s="33">
        <v>2022</v>
      </c>
      <c r="L96" s="33">
        <v>2023</v>
      </c>
      <c r="M96" s="33">
        <v>2024</v>
      </c>
      <c r="N96" s="33">
        <v>2025</v>
      </c>
      <c r="O96" s="33">
        <v>2026</v>
      </c>
      <c r="P96" s="18"/>
      <c r="Q96" s="140" t="s">
        <v>84</v>
      </c>
    </row>
    <row r="97" spans="2:17">
      <c r="B97" s="21"/>
      <c r="C97" s="21"/>
      <c r="D97" s="21"/>
      <c r="E97" s="21"/>
      <c r="F97" s="21"/>
      <c r="G97" s="21"/>
      <c r="H97" s="21"/>
      <c r="I97" s="21"/>
      <c r="J97" s="21"/>
      <c r="K97" s="21"/>
      <c r="L97" s="21"/>
      <c r="M97" s="21"/>
      <c r="N97" s="21"/>
      <c r="O97" s="21"/>
      <c r="P97" s="21"/>
      <c r="Q97" s="22"/>
    </row>
    <row r="98" spans="2:17">
      <c r="B98" s="53" t="s">
        <v>69</v>
      </c>
      <c r="C98" s="141">
        <f>C72</f>
        <v>0</v>
      </c>
      <c r="D98" s="141">
        <f>C98+D72</f>
        <v>0</v>
      </c>
      <c r="E98" s="141">
        <f t="shared" ref="E98:K98" si="26">D98+E72</f>
        <v>0</v>
      </c>
      <c r="F98" s="141">
        <f t="shared" si="26"/>
        <v>0</v>
      </c>
      <c r="G98" s="141">
        <f t="shared" si="26"/>
        <v>0</v>
      </c>
      <c r="H98" s="141">
        <f t="shared" si="26"/>
        <v>0</v>
      </c>
      <c r="I98" s="141">
        <f t="shared" si="26"/>
        <v>0</v>
      </c>
      <c r="J98" s="141">
        <f t="shared" si="26"/>
        <v>0</v>
      </c>
      <c r="K98" s="141">
        <f t="shared" si="26"/>
        <v>0</v>
      </c>
      <c r="L98" s="141"/>
      <c r="M98" s="141"/>
      <c r="N98" s="141"/>
      <c r="O98" s="141"/>
      <c r="P98" s="21"/>
      <c r="Q98" s="142"/>
    </row>
    <row r="99" spans="2:17">
      <c r="B99" s="53" t="s">
        <v>71</v>
      </c>
      <c r="C99" s="141">
        <f t="shared" ref="C99:C101" si="27">C73</f>
        <v>0</v>
      </c>
      <c r="D99" s="141">
        <f t="shared" ref="D99:K99" si="28">C99+D73</f>
        <v>0</v>
      </c>
      <c r="E99" s="141">
        <f t="shared" si="28"/>
        <v>0</v>
      </c>
      <c r="F99" s="141">
        <f t="shared" si="28"/>
        <v>0</v>
      </c>
      <c r="G99" s="141">
        <f t="shared" si="28"/>
        <v>0</v>
      </c>
      <c r="H99" s="141">
        <f t="shared" si="28"/>
        <v>0</v>
      </c>
      <c r="I99" s="141">
        <f t="shared" si="28"/>
        <v>0</v>
      </c>
      <c r="J99" s="141">
        <f t="shared" si="28"/>
        <v>0</v>
      </c>
      <c r="K99" s="141">
        <f t="shared" si="28"/>
        <v>0</v>
      </c>
      <c r="L99" s="141"/>
      <c r="M99" s="141"/>
      <c r="N99" s="141"/>
      <c r="O99" s="141"/>
      <c r="P99" s="21"/>
      <c r="Q99" s="142"/>
    </row>
    <row r="100" spans="2:17">
      <c r="B100" s="53" t="s">
        <v>113</v>
      </c>
      <c r="C100" s="141">
        <f t="shared" si="27"/>
        <v>0</v>
      </c>
      <c r="D100" s="141">
        <f t="shared" ref="D100:K100" si="29">C100+D74</f>
        <v>0</v>
      </c>
      <c r="E100" s="141">
        <f t="shared" si="29"/>
        <v>0</v>
      </c>
      <c r="F100" s="141">
        <f t="shared" si="29"/>
        <v>0</v>
      </c>
      <c r="G100" s="141">
        <f t="shared" si="29"/>
        <v>0</v>
      </c>
      <c r="H100" s="141">
        <f t="shared" si="29"/>
        <v>0</v>
      </c>
      <c r="I100" s="141">
        <f t="shared" si="29"/>
        <v>0</v>
      </c>
      <c r="J100" s="141">
        <f t="shared" si="29"/>
        <v>0</v>
      </c>
      <c r="K100" s="141">
        <f t="shared" si="29"/>
        <v>0</v>
      </c>
      <c r="L100" s="141"/>
      <c r="M100" s="141"/>
      <c r="N100" s="141"/>
      <c r="O100" s="141"/>
      <c r="P100" s="21"/>
      <c r="Q100" s="142"/>
    </row>
    <row r="101" spans="2:17">
      <c r="B101" s="53" t="s">
        <v>74</v>
      </c>
      <c r="C101" s="141">
        <f t="shared" si="27"/>
        <v>0</v>
      </c>
      <c r="D101" s="141">
        <f t="shared" ref="D101:K101" si="30">C101+D75</f>
        <v>0</v>
      </c>
      <c r="E101" s="141">
        <f t="shared" si="30"/>
        <v>0</v>
      </c>
      <c r="F101" s="141">
        <f t="shared" si="30"/>
        <v>0</v>
      </c>
      <c r="G101" s="141">
        <f t="shared" si="30"/>
        <v>0</v>
      </c>
      <c r="H101" s="141">
        <f t="shared" si="30"/>
        <v>0</v>
      </c>
      <c r="I101" s="141">
        <f t="shared" si="30"/>
        <v>0</v>
      </c>
      <c r="J101" s="141">
        <f t="shared" si="30"/>
        <v>0</v>
      </c>
      <c r="K101" s="141">
        <f t="shared" si="30"/>
        <v>0</v>
      </c>
      <c r="L101" s="141"/>
      <c r="M101" s="141"/>
      <c r="N101" s="141"/>
      <c r="O101" s="141"/>
      <c r="P101" s="21"/>
      <c r="Q101" s="142"/>
    </row>
    <row r="102" spans="2:17">
      <c r="B102" s="53"/>
      <c r="C102" s="21"/>
      <c r="D102" s="21"/>
      <c r="E102" s="21"/>
      <c r="F102" s="21"/>
      <c r="G102" s="21"/>
      <c r="H102" s="21"/>
      <c r="I102" s="21"/>
      <c r="J102" s="21"/>
      <c r="K102" s="21"/>
      <c r="L102" s="21"/>
      <c r="M102" s="21"/>
      <c r="N102" s="21"/>
      <c r="O102" s="21"/>
      <c r="P102" s="21"/>
      <c r="Q102" s="143"/>
    </row>
    <row r="103" spans="2:17" ht="14.4" thickBot="1">
      <c r="B103" s="144" t="s">
        <v>114</v>
      </c>
      <c r="C103" s="145">
        <f>SUM(C98:C101)</f>
        <v>0</v>
      </c>
      <c r="D103" s="145">
        <f t="shared" ref="D103:O103" si="31">SUM(D98:D101)</f>
        <v>0</v>
      </c>
      <c r="E103" s="145">
        <f t="shared" si="31"/>
        <v>0</v>
      </c>
      <c r="F103" s="145">
        <f t="shared" si="31"/>
        <v>0</v>
      </c>
      <c r="G103" s="145">
        <f t="shared" si="31"/>
        <v>0</v>
      </c>
      <c r="H103" s="145">
        <f t="shared" si="31"/>
        <v>0</v>
      </c>
      <c r="I103" s="145">
        <f t="shared" si="31"/>
        <v>0</v>
      </c>
      <c r="J103" s="145">
        <f t="shared" si="31"/>
        <v>0</v>
      </c>
      <c r="K103" s="145">
        <f t="shared" si="31"/>
        <v>0</v>
      </c>
      <c r="L103" s="145">
        <f t="shared" si="31"/>
        <v>0</v>
      </c>
      <c r="M103" s="145">
        <f t="shared" si="31"/>
        <v>0</v>
      </c>
      <c r="N103" s="145">
        <f t="shared" si="31"/>
        <v>0</v>
      </c>
      <c r="O103" s="145">
        <f t="shared" si="31"/>
        <v>0</v>
      </c>
      <c r="P103" s="29"/>
      <c r="Q103" s="146"/>
    </row>
    <row r="105" spans="2:17">
      <c r="B105" s="31"/>
      <c r="C105" s="31"/>
      <c r="D105" s="31"/>
      <c r="E105" s="31"/>
      <c r="F105" s="31"/>
      <c r="G105" s="31"/>
      <c r="H105" s="31"/>
      <c r="I105" s="31"/>
      <c r="J105" s="31"/>
      <c r="K105" s="31"/>
      <c r="L105" s="31"/>
      <c r="M105" s="31"/>
      <c r="N105" s="31"/>
      <c r="O105" s="31"/>
      <c r="P105" s="31"/>
      <c r="Q105" s="31"/>
    </row>
    <row r="107" spans="2:17">
      <c r="B107" s="12" t="s">
        <v>149</v>
      </c>
    </row>
    <row r="108" spans="2:17" ht="13.8" thickBot="1"/>
    <row r="109" spans="2:17" ht="13.8">
      <c r="B109" s="139" t="s">
        <v>138</v>
      </c>
      <c r="C109" s="33">
        <v>2014</v>
      </c>
      <c r="D109" s="33">
        <v>2015</v>
      </c>
      <c r="E109" s="33">
        <v>2016</v>
      </c>
      <c r="F109" s="33">
        <v>2017</v>
      </c>
      <c r="G109" s="33">
        <v>2018</v>
      </c>
      <c r="H109" s="33">
        <v>2019</v>
      </c>
      <c r="I109" s="33">
        <v>2020</v>
      </c>
      <c r="J109" s="33">
        <v>2021</v>
      </c>
      <c r="K109" s="33">
        <v>2022</v>
      </c>
      <c r="L109" s="33">
        <v>2023</v>
      </c>
      <c r="M109" s="33">
        <v>2024</v>
      </c>
      <c r="N109" s="33">
        <v>2025</v>
      </c>
      <c r="O109" s="33">
        <v>2026</v>
      </c>
      <c r="P109" s="18"/>
      <c r="Q109" s="140" t="s">
        <v>84</v>
      </c>
    </row>
    <row r="110" spans="2:17">
      <c r="B110" s="21"/>
      <c r="C110" s="21"/>
      <c r="D110" s="21"/>
      <c r="E110" s="21"/>
      <c r="F110" s="21"/>
      <c r="G110" s="21"/>
      <c r="H110" s="21"/>
      <c r="I110" s="21"/>
      <c r="J110" s="21"/>
      <c r="K110" s="21"/>
      <c r="L110" s="21"/>
      <c r="M110" s="21"/>
      <c r="N110" s="21"/>
      <c r="O110" s="21"/>
      <c r="P110" s="21"/>
      <c r="Q110" s="22"/>
    </row>
    <row r="111" spans="2:17">
      <c r="B111" s="53" t="s">
        <v>75</v>
      </c>
      <c r="C111" s="141">
        <f>SUM(C25,D25)</f>
        <v>0</v>
      </c>
      <c r="D111" s="141">
        <f>SUM(E25,F25)</f>
        <v>0</v>
      </c>
      <c r="E111" s="141">
        <f>SUM(G25,H25)</f>
        <v>0</v>
      </c>
      <c r="F111" s="141">
        <f>SUM(I25,J25)</f>
        <v>0</v>
      </c>
      <c r="G111" s="141">
        <f>K25</f>
        <v>0</v>
      </c>
      <c r="H111" s="141">
        <f>L25</f>
        <v>0</v>
      </c>
      <c r="I111" s="141">
        <f>M25</f>
        <v>0</v>
      </c>
      <c r="J111" s="141">
        <f>N25</f>
        <v>0</v>
      </c>
      <c r="K111" s="141">
        <f>O25</f>
        <v>0</v>
      </c>
      <c r="L111" s="141"/>
      <c r="M111" s="141"/>
      <c r="N111" s="141"/>
      <c r="O111" s="141"/>
      <c r="P111" s="21"/>
      <c r="Q111" s="142">
        <f>SUM(C111:O111)</f>
        <v>0</v>
      </c>
    </row>
    <row r="112" spans="2:17">
      <c r="B112" s="53" t="s">
        <v>76</v>
      </c>
      <c r="C112" s="141">
        <f>SUM(C38,D38)</f>
        <v>0</v>
      </c>
      <c r="D112" s="141">
        <f>SUM(E38,F38)</f>
        <v>0</v>
      </c>
      <c r="E112" s="141">
        <f>SUM(G38,H38)</f>
        <v>0</v>
      </c>
      <c r="F112" s="141">
        <f>SUM(I38,J38)</f>
        <v>0</v>
      </c>
      <c r="G112" s="141">
        <f>K38</f>
        <v>0</v>
      </c>
      <c r="H112" s="141">
        <f>L38</f>
        <v>0</v>
      </c>
      <c r="I112" s="141">
        <f>M38</f>
        <v>0</v>
      </c>
      <c r="J112" s="141">
        <f>N38</f>
        <v>0</v>
      </c>
      <c r="K112" s="141">
        <f>O38</f>
        <v>0</v>
      </c>
      <c r="L112" s="141"/>
      <c r="M112" s="141"/>
      <c r="N112" s="141"/>
      <c r="O112" s="141"/>
      <c r="P112" s="21"/>
      <c r="Q112" s="142">
        <f>SUM(C112:O112)</f>
        <v>0</v>
      </c>
    </row>
    <row r="113" spans="2:17">
      <c r="B113" s="53" t="s">
        <v>77</v>
      </c>
      <c r="C113" s="141">
        <f>SUM(C51,D51)</f>
        <v>0</v>
      </c>
      <c r="D113" s="141">
        <f>SUM(E51,F51)</f>
        <v>0</v>
      </c>
      <c r="E113" s="141">
        <f>SUM(G51,H51)</f>
        <v>0</v>
      </c>
      <c r="F113" s="141">
        <f>SUM(I51,J51)</f>
        <v>0</v>
      </c>
      <c r="G113" s="141">
        <f>K51</f>
        <v>0</v>
      </c>
      <c r="H113" s="141">
        <f>L51</f>
        <v>0</v>
      </c>
      <c r="I113" s="141">
        <f>M51</f>
        <v>0</v>
      </c>
      <c r="J113" s="141">
        <f>N51</f>
        <v>0</v>
      </c>
      <c r="K113" s="141">
        <f>O51</f>
        <v>0</v>
      </c>
      <c r="L113" s="141"/>
      <c r="M113" s="141"/>
      <c r="N113" s="141"/>
      <c r="O113" s="141"/>
      <c r="P113" s="21"/>
      <c r="Q113" s="142">
        <f>SUM(C113:O113)</f>
        <v>0</v>
      </c>
    </row>
    <row r="114" spans="2:17">
      <c r="B114" s="53" t="s">
        <v>78</v>
      </c>
      <c r="C114" s="141">
        <f>SUM(C64,D64)</f>
        <v>0</v>
      </c>
      <c r="D114" s="141">
        <f>SUM(E64,F64)</f>
        <v>0</v>
      </c>
      <c r="E114" s="141">
        <f>SUM(G64,H64)</f>
        <v>0</v>
      </c>
      <c r="F114" s="141">
        <f>SUM(I64,J64)</f>
        <v>0</v>
      </c>
      <c r="G114" s="141">
        <f>K64</f>
        <v>0</v>
      </c>
      <c r="H114" s="141">
        <f>L64</f>
        <v>0</v>
      </c>
      <c r="I114" s="141">
        <f>M64</f>
        <v>0</v>
      </c>
      <c r="J114" s="141">
        <f>N64</f>
        <v>0</v>
      </c>
      <c r="K114" s="141">
        <f>O64</f>
        <v>0</v>
      </c>
      <c r="L114" s="141"/>
      <c r="M114" s="141"/>
      <c r="N114" s="141"/>
      <c r="O114" s="141"/>
      <c r="P114" s="21"/>
      <c r="Q114" s="142">
        <f>SUM(C114:O114)</f>
        <v>0</v>
      </c>
    </row>
    <row r="115" spans="2:17">
      <c r="B115" s="53"/>
      <c r="C115" s="21"/>
      <c r="D115" s="21"/>
      <c r="E115" s="21"/>
      <c r="F115" s="21"/>
      <c r="G115" s="21"/>
      <c r="H115" s="21"/>
      <c r="I115" s="21"/>
      <c r="J115" s="21"/>
      <c r="K115" s="21"/>
      <c r="L115" s="21"/>
      <c r="M115" s="21"/>
      <c r="N115" s="21"/>
      <c r="O115" s="21"/>
      <c r="P115" s="21"/>
      <c r="Q115" s="143"/>
    </row>
    <row r="116" spans="2:17" ht="14.4" thickBot="1">
      <c r="B116" s="144" t="s">
        <v>114</v>
      </c>
      <c r="C116" s="145">
        <f>SUM(C111:C114)</f>
        <v>0</v>
      </c>
      <c r="D116" s="145">
        <f t="shared" ref="D116:O116" si="32">SUM(D111:D114)</f>
        <v>0</v>
      </c>
      <c r="E116" s="145">
        <f t="shared" si="32"/>
        <v>0</v>
      </c>
      <c r="F116" s="145">
        <f t="shared" si="32"/>
        <v>0</v>
      </c>
      <c r="G116" s="145">
        <f t="shared" si="32"/>
        <v>0</v>
      </c>
      <c r="H116" s="145">
        <f t="shared" si="32"/>
        <v>0</v>
      </c>
      <c r="I116" s="145">
        <f t="shared" si="32"/>
        <v>0</v>
      </c>
      <c r="J116" s="145">
        <f t="shared" si="32"/>
        <v>0</v>
      </c>
      <c r="K116" s="145">
        <f t="shared" si="32"/>
        <v>0</v>
      </c>
      <c r="L116" s="145">
        <f t="shared" si="32"/>
        <v>0</v>
      </c>
      <c r="M116" s="145">
        <f t="shared" si="32"/>
        <v>0</v>
      </c>
      <c r="N116" s="145">
        <f t="shared" si="32"/>
        <v>0</v>
      </c>
      <c r="O116" s="145">
        <f t="shared" si="32"/>
        <v>0</v>
      </c>
      <c r="P116" s="29"/>
      <c r="Q116" s="146">
        <f>SUM(C116:O116)</f>
        <v>0</v>
      </c>
    </row>
    <row r="118" spans="2:17">
      <c r="B118" s="31"/>
      <c r="C118" s="31"/>
      <c r="D118" s="31"/>
      <c r="E118" s="31"/>
      <c r="F118" s="31"/>
      <c r="G118" s="31"/>
      <c r="H118" s="31"/>
      <c r="I118" s="31"/>
      <c r="J118" s="31"/>
      <c r="K118" s="31"/>
      <c r="L118" s="31"/>
      <c r="M118" s="31"/>
      <c r="N118" s="31"/>
      <c r="O118" s="31"/>
      <c r="P118" s="31"/>
      <c r="Q118" s="31"/>
    </row>
    <row r="120" spans="2:17">
      <c r="B120" s="12" t="s">
        <v>192</v>
      </c>
    </row>
    <row r="121" spans="2:17" ht="13.8" thickBot="1"/>
    <row r="122" spans="2:17" ht="13.8">
      <c r="B122" s="139" t="s">
        <v>138</v>
      </c>
      <c r="C122" s="33" t="s">
        <v>17</v>
      </c>
      <c r="D122" s="33" t="s">
        <v>18</v>
      </c>
      <c r="E122" s="33" t="s">
        <v>19</v>
      </c>
      <c r="F122" s="33" t="s">
        <v>20</v>
      </c>
      <c r="G122" s="33" t="s">
        <v>21</v>
      </c>
      <c r="H122" s="33" t="s">
        <v>22</v>
      </c>
      <c r="I122" s="33" t="s">
        <v>23</v>
      </c>
      <c r="J122" s="33" t="s">
        <v>24</v>
      </c>
      <c r="K122" s="33">
        <v>2018</v>
      </c>
      <c r="L122" s="33">
        <v>2019</v>
      </c>
      <c r="M122" s="33">
        <v>2020</v>
      </c>
      <c r="N122" s="33">
        <v>2021</v>
      </c>
      <c r="O122" s="33">
        <v>2022</v>
      </c>
      <c r="P122" s="18"/>
      <c r="Q122" s="140" t="s">
        <v>84</v>
      </c>
    </row>
    <row r="123" spans="2:17">
      <c r="B123" s="21"/>
      <c r="C123" s="21"/>
      <c r="D123" s="21"/>
      <c r="E123" s="21"/>
      <c r="F123" s="21"/>
      <c r="G123" s="21"/>
      <c r="H123" s="21"/>
      <c r="I123" s="21"/>
      <c r="J123" s="21"/>
      <c r="K123" s="21"/>
      <c r="L123" s="21"/>
      <c r="M123" s="21"/>
      <c r="N123" s="21"/>
      <c r="O123" s="21"/>
      <c r="P123" s="21"/>
      <c r="Q123" s="22"/>
    </row>
    <row r="124" spans="2:17">
      <c r="B124" s="53" t="s">
        <v>75</v>
      </c>
      <c r="C124" s="141">
        <f>C25</f>
        <v>0</v>
      </c>
      <c r="D124" s="141">
        <f>C124+D25</f>
        <v>0</v>
      </c>
      <c r="E124" s="141">
        <f t="shared" ref="E124:O124" si="33">D124+E25</f>
        <v>0</v>
      </c>
      <c r="F124" s="141">
        <f t="shared" si="33"/>
        <v>0</v>
      </c>
      <c r="G124" s="141">
        <f t="shared" si="33"/>
        <v>0</v>
      </c>
      <c r="H124" s="141">
        <f t="shared" si="33"/>
        <v>0</v>
      </c>
      <c r="I124" s="141">
        <f t="shared" si="33"/>
        <v>0</v>
      </c>
      <c r="J124" s="141">
        <f t="shared" si="33"/>
        <v>0</v>
      </c>
      <c r="K124" s="141">
        <f t="shared" si="33"/>
        <v>0</v>
      </c>
      <c r="L124" s="141">
        <f t="shared" si="33"/>
        <v>0</v>
      </c>
      <c r="M124" s="141">
        <f t="shared" si="33"/>
        <v>0</v>
      </c>
      <c r="N124" s="141">
        <f t="shared" si="33"/>
        <v>0</v>
      </c>
      <c r="O124" s="141">
        <f t="shared" si="33"/>
        <v>0</v>
      </c>
      <c r="P124" s="21"/>
      <c r="Q124" s="142"/>
    </row>
    <row r="125" spans="2:17">
      <c r="B125" s="53" t="s">
        <v>76</v>
      </c>
      <c r="C125" s="141">
        <f>C38</f>
        <v>0</v>
      </c>
      <c r="D125" s="141">
        <f>C125+D38</f>
        <v>0</v>
      </c>
      <c r="E125" s="141">
        <f t="shared" ref="E125:O125" si="34">D125+E38</f>
        <v>0</v>
      </c>
      <c r="F125" s="141">
        <f t="shared" si="34"/>
        <v>0</v>
      </c>
      <c r="G125" s="141">
        <f t="shared" si="34"/>
        <v>0</v>
      </c>
      <c r="H125" s="141">
        <f t="shared" si="34"/>
        <v>0</v>
      </c>
      <c r="I125" s="141">
        <f t="shared" si="34"/>
        <v>0</v>
      </c>
      <c r="J125" s="141">
        <f t="shared" si="34"/>
        <v>0</v>
      </c>
      <c r="K125" s="141">
        <f t="shared" si="34"/>
        <v>0</v>
      </c>
      <c r="L125" s="141">
        <f t="shared" si="34"/>
        <v>0</v>
      </c>
      <c r="M125" s="141">
        <f t="shared" si="34"/>
        <v>0</v>
      </c>
      <c r="N125" s="141">
        <f t="shared" si="34"/>
        <v>0</v>
      </c>
      <c r="O125" s="141">
        <f t="shared" si="34"/>
        <v>0</v>
      </c>
      <c r="P125" s="21"/>
      <c r="Q125" s="142"/>
    </row>
    <row r="126" spans="2:17">
      <c r="B126" s="53" t="s">
        <v>77</v>
      </c>
      <c r="C126" s="141">
        <f>C51</f>
        <v>0</v>
      </c>
      <c r="D126" s="141">
        <f>C126+D51</f>
        <v>0</v>
      </c>
      <c r="E126" s="141">
        <f t="shared" ref="E126:O126" si="35">D126+E51</f>
        <v>0</v>
      </c>
      <c r="F126" s="141">
        <f t="shared" si="35"/>
        <v>0</v>
      </c>
      <c r="G126" s="141">
        <f t="shared" si="35"/>
        <v>0</v>
      </c>
      <c r="H126" s="141">
        <f t="shared" si="35"/>
        <v>0</v>
      </c>
      <c r="I126" s="141">
        <f t="shared" si="35"/>
        <v>0</v>
      </c>
      <c r="J126" s="141">
        <f t="shared" si="35"/>
        <v>0</v>
      </c>
      <c r="K126" s="141">
        <f t="shared" si="35"/>
        <v>0</v>
      </c>
      <c r="L126" s="141">
        <f t="shared" si="35"/>
        <v>0</v>
      </c>
      <c r="M126" s="141">
        <f t="shared" si="35"/>
        <v>0</v>
      </c>
      <c r="N126" s="141">
        <f t="shared" si="35"/>
        <v>0</v>
      </c>
      <c r="O126" s="141">
        <f t="shared" si="35"/>
        <v>0</v>
      </c>
      <c r="P126" s="21"/>
      <c r="Q126" s="142"/>
    </row>
    <row r="127" spans="2:17">
      <c r="B127" s="53" t="s">
        <v>78</v>
      </c>
      <c r="C127" s="141">
        <f>C64</f>
        <v>0</v>
      </c>
      <c r="D127" s="141">
        <f>C127+D64</f>
        <v>0</v>
      </c>
      <c r="E127" s="141">
        <f t="shared" ref="E127:O127" si="36">D127+E64</f>
        <v>0</v>
      </c>
      <c r="F127" s="141">
        <f t="shared" si="36"/>
        <v>0</v>
      </c>
      <c r="G127" s="141">
        <f t="shared" si="36"/>
        <v>0</v>
      </c>
      <c r="H127" s="141">
        <f t="shared" si="36"/>
        <v>0</v>
      </c>
      <c r="I127" s="141">
        <f t="shared" si="36"/>
        <v>0</v>
      </c>
      <c r="J127" s="141">
        <f t="shared" si="36"/>
        <v>0</v>
      </c>
      <c r="K127" s="141">
        <f t="shared" si="36"/>
        <v>0</v>
      </c>
      <c r="L127" s="141">
        <f t="shared" si="36"/>
        <v>0</v>
      </c>
      <c r="M127" s="141">
        <f t="shared" si="36"/>
        <v>0</v>
      </c>
      <c r="N127" s="141">
        <f t="shared" si="36"/>
        <v>0</v>
      </c>
      <c r="O127" s="141">
        <f t="shared" si="36"/>
        <v>0</v>
      </c>
      <c r="P127" s="21"/>
      <c r="Q127" s="142"/>
    </row>
    <row r="128" spans="2:17">
      <c r="B128" s="53"/>
      <c r="C128" s="21"/>
      <c r="D128" s="21"/>
      <c r="E128" s="21"/>
      <c r="F128" s="21"/>
      <c r="G128" s="21"/>
      <c r="H128" s="21"/>
      <c r="I128" s="21"/>
      <c r="J128" s="21"/>
      <c r="K128" s="21"/>
      <c r="L128" s="21"/>
      <c r="M128" s="21"/>
      <c r="N128" s="21"/>
      <c r="O128" s="21"/>
      <c r="P128" s="21"/>
      <c r="Q128" s="143"/>
    </row>
    <row r="129" spans="2:17" ht="14.4" thickBot="1">
      <c r="B129" s="144" t="s">
        <v>114</v>
      </c>
      <c r="C129" s="145">
        <f>SUM(C124:C127)</f>
        <v>0</v>
      </c>
      <c r="D129" s="145">
        <f t="shared" ref="D129:O129" si="37">SUM(D124:D127)</f>
        <v>0</v>
      </c>
      <c r="E129" s="145">
        <f t="shared" si="37"/>
        <v>0</v>
      </c>
      <c r="F129" s="145">
        <f t="shared" si="37"/>
        <v>0</v>
      </c>
      <c r="G129" s="145">
        <f t="shared" si="37"/>
        <v>0</v>
      </c>
      <c r="H129" s="145">
        <f t="shared" si="37"/>
        <v>0</v>
      </c>
      <c r="I129" s="145">
        <f t="shared" si="37"/>
        <v>0</v>
      </c>
      <c r="J129" s="145">
        <f t="shared" si="37"/>
        <v>0</v>
      </c>
      <c r="K129" s="145">
        <f t="shared" si="37"/>
        <v>0</v>
      </c>
      <c r="L129" s="145">
        <f t="shared" si="37"/>
        <v>0</v>
      </c>
      <c r="M129" s="145">
        <f t="shared" si="37"/>
        <v>0</v>
      </c>
      <c r="N129" s="145">
        <f t="shared" si="37"/>
        <v>0</v>
      </c>
      <c r="O129" s="145">
        <f t="shared" si="37"/>
        <v>0</v>
      </c>
      <c r="P129" s="29"/>
      <c r="Q129" s="146"/>
    </row>
    <row r="131" spans="2:17">
      <c r="B131" s="31"/>
      <c r="C131" s="31"/>
      <c r="D131" s="31"/>
      <c r="E131" s="31"/>
      <c r="F131" s="31"/>
      <c r="G131" s="31"/>
      <c r="H131" s="31"/>
      <c r="I131" s="31"/>
      <c r="J131" s="31"/>
      <c r="K131" s="31"/>
      <c r="L131" s="31"/>
      <c r="M131" s="31"/>
      <c r="N131" s="31"/>
      <c r="O131" s="31"/>
      <c r="P131" s="31"/>
      <c r="Q131" s="31"/>
    </row>
    <row r="133" spans="2:17">
      <c r="B133" s="12" t="s">
        <v>150</v>
      </c>
    </row>
    <row r="134" spans="2:17" ht="13.8" thickBot="1"/>
    <row r="135" spans="2:17" ht="13.8">
      <c r="B135" s="139" t="s">
        <v>151</v>
      </c>
      <c r="C135" s="33">
        <v>2014</v>
      </c>
      <c r="D135" s="33">
        <v>2015</v>
      </c>
      <c r="E135" s="33">
        <v>2016</v>
      </c>
      <c r="F135" s="33">
        <v>2017</v>
      </c>
      <c r="G135" s="33">
        <v>2018</v>
      </c>
      <c r="H135" s="33">
        <v>2019</v>
      </c>
      <c r="I135" s="33">
        <v>2020</v>
      </c>
      <c r="J135" s="33">
        <v>2021</v>
      </c>
      <c r="K135" s="33">
        <v>2022</v>
      </c>
      <c r="L135" s="33">
        <v>2023</v>
      </c>
      <c r="M135" s="33">
        <v>2024</v>
      </c>
      <c r="N135" s="33">
        <v>2025</v>
      </c>
      <c r="O135" s="33">
        <v>2026</v>
      </c>
      <c r="P135" s="18"/>
      <c r="Q135" s="140" t="s">
        <v>84</v>
      </c>
    </row>
    <row r="136" spans="2:17">
      <c r="B136" s="21"/>
      <c r="C136" s="21"/>
      <c r="D136" s="21"/>
      <c r="E136" s="21"/>
      <c r="F136" s="21"/>
      <c r="G136" s="21"/>
      <c r="H136" s="21"/>
      <c r="I136" s="21"/>
      <c r="J136" s="21"/>
      <c r="K136" s="21"/>
      <c r="L136" s="21"/>
      <c r="M136" s="21"/>
      <c r="N136" s="21"/>
      <c r="O136" s="21"/>
      <c r="P136" s="21"/>
      <c r="Q136" s="22"/>
    </row>
    <row r="137" spans="2:17">
      <c r="B137" s="53" t="s">
        <v>75</v>
      </c>
      <c r="C137" s="141">
        <f>C111</f>
        <v>0</v>
      </c>
      <c r="D137" s="141">
        <f>C137+D111</f>
        <v>0</v>
      </c>
      <c r="E137" s="141">
        <f t="shared" ref="E137:K137" si="38">D137+E111</f>
        <v>0</v>
      </c>
      <c r="F137" s="141">
        <f t="shared" si="38"/>
        <v>0</v>
      </c>
      <c r="G137" s="141">
        <f t="shared" si="38"/>
        <v>0</v>
      </c>
      <c r="H137" s="141">
        <f t="shared" si="38"/>
        <v>0</v>
      </c>
      <c r="I137" s="141">
        <f t="shared" si="38"/>
        <v>0</v>
      </c>
      <c r="J137" s="141">
        <f t="shared" si="38"/>
        <v>0</v>
      </c>
      <c r="K137" s="141">
        <f t="shared" si="38"/>
        <v>0</v>
      </c>
      <c r="L137" s="141"/>
      <c r="M137" s="141"/>
      <c r="N137" s="141"/>
      <c r="O137" s="141"/>
      <c r="P137" s="21"/>
      <c r="Q137" s="142"/>
    </row>
    <row r="138" spans="2:17">
      <c r="B138" s="53" t="s">
        <v>76</v>
      </c>
      <c r="C138" s="141">
        <f t="shared" ref="C138:C140" si="39">C112</f>
        <v>0</v>
      </c>
      <c r="D138" s="141">
        <f t="shared" ref="D138:K138" si="40">C138+D112</f>
        <v>0</v>
      </c>
      <c r="E138" s="141">
        <f t="shared" si="40"/>
        <v>0</v>
      </c>
      <c r="F138" s="141">
        <f t="shared" si="40"/>
        <v>0</v>
      </c>
      <c r="G138" s="141">
        <f t="shared" si="40"/>
        <v>0</v>
      </c>
      <c r="H138" s="141">
        <f t="shared" si="40"/>
        <v>0</v>
      </c>
      <c r="I138" s="141">
        <f t="shared" si="40"/>
        <v>0</v>
      </c>
      <c r="J138" s="141">
        <f t="shared" si="40"/>
        <v>0</v>
      </c>
      <c r="K138" s="141">
        <f t="shared" si="40"/>
        <v>0</v>
      </c>
      <c r="L138" s="141"/>
      <c r="M138" s="141"/>
      <c r="N138" s="141"/>
      <c r="O138" s="141"/>
      <c r="P138" s="21"/>
      <c r="Q138" s="142"/>
    </row>
    <row r="139" spans="2:17">
      <c r="B139" s="53" t="s">
        <v>77</v>
      </c>
      <c r="C139" s="141">
        <f t="shared" si="39"/>
        <v>0</v>
      </c>
      <c r="D139" s="141">
        <f t="shared" ref="D139:K139" si="41">C139+D113</f>
        <v>0</v>
      </c>
      <c r="E139" s="141">
        <f t="shared" si="41"/>
        <v>0</v>
      </c>
      <c r="F139" s="141">
        <f t="shared" si="41"/>
        <v>0</v>
      </c>
      <c r="G139" s="141">
        <f t="shared" si="41"/>
        <v>0</v>
      </c>
      <c r="H139" s="141">
        <f t="shared" si="41"/>
        <v>0</v>
      </c>
      <c r="I139" s="141">
        <f t="shared" si="41"/>
        <v>0</v>
      </c>
      <c r="J139" s="141">
        <f t="shared" si="41"/>
        <v>0</v>
      </c>
      <c r="K139" s="141">
        <f t="shared" si="41"/>
        <v>0</v>
      </c>
      <c r="L139" s="141"/>
      <c r="M139" s="141"/>
      <c r="N139" s="141"/>
      <c r="O139" s="141"/>
      <c r="P139" s="21"/>
      <c r="Q139" s="142"/>
    </row>
    <row r="140" spans="2:17">
      <c r="B140" s="53" t="s">
        <v>78</v>
      </c>
      <c r="C140" s="141">
        <f t="shared" si="39"/>
        <v>0</v>
      </c>
      <c r="D140" s="141">
        <f t="shared" ref="D140:K140" si="42">C140+D114</f>
        <v>0</v>
      </c>
      <c r="E140" s="141">
        <f t="shared" si="42"/>
        <v>0</v>
      </c>
      <c r="F140" s="141">
        <f t="shared" si="42"/>
        <v>0</v>
      </c>
      <c r="G140" s="141">
        <f t="shared" si="42"/>
        <v>0</v>
      </c>
      <c r="H140" s="141">
        <f t="shared" si="42"/>
        <v>0</v>
      </c>
      <c r="I140" s="141">
        <f t="shared" si="42"/>
        <v>0</v>
      </c>
      <c r="J140" s="141">
        <f t="shared" si="42"/>
        <v>0</v>
      </c>
      <c r="K140" s="141">
        <f t="shared" si="42"/>
        <v>0</v>
      </c>
      <c r="L140" s="141"/>
      <c r="M140" s="141"/>
      <c r="N140" s="141"/>
      <c r="O140" s="141"/>
      <c r="P140" s="21"/>
      <c r="Q140" s="142"/>
    </row>
    <row r="141" spans="2:17">
      <c r="B141" s="53"/>
      <c r="C141" s="21"/>
      <c r="D141" s="21"/>
      <c r="E141" s="21"/>
      <c r="F141" s="21"/>
      <c r="G141" s="21"/>
      <c r="H141" s="21"/>
      <c r="I141" s="21"/>
      <c r="J141" s="21"/>
      <c r="K141" s="21"/>
      <c r="L141" s="21"/>
      <c r="M141" s="21"/>
      <c r="N141" s="21"/>
      <c r="O141" s="21"/>
      <c r="P141" s="21"/>
      <c r="Q141" s="143"/>
    </row>
    <row r="142" spans="2:17" ht="14.4" thickBot="1">
      <c r="B142" s="144" t="s">
        <v>114</v>
      </c>
      <c r="C142" s="145">
        <f>SUM(C137:C140)</f>
        <v>0</v>
      </c>
      <c r="D142" s="145">
        <f t="shared" ref="D142:O142" si="43">SUM(D137:D140)</f>
        <v>0</v>
      </c>
      <c r="E142" s="145">
        <f t="shared" si="43"/>
        <v>0</v>
      </c>
      <c r="F142" s="145">
        <f t="shared" si="43"/>
        <v>0</v>
      </c>
      <c r="G142" s="145">
        <f t="shared" si="43"/>
        <v>0</v>
      </c>
      <c r="H142" s="145">
        <f t="shared" si="43"/>
        <v>0</v>
      </c>
      <c r="I142" s="145">
        <f t="shared" si="43"/>
        <v>0</v>
      </c>
      <c r="J142" s="145">
        <f t="shared" si="43"/>
        <v>0</v>
      </c>
      <c r="K142" s="145">
        <f t="shared" si="43"/>
        <v>0</v>
      </c>
      <c r="L142" s="145">
        <f t="shared" si="43"/>
        <v>0</v>
      </c>
      <c r="M142" s="145">
        <f t="shared" si="43"/>
        <v>0</v>
      </c>
      <c r="N142" s="145">
        <f t="shared" si="43"/>
        <v>0</v>
      </c>
      <c r="O142" s="145">
        <f t="shared" si="43"/>
        <v>0</v>
      </c>
      <c r="P142" s="29"/>
      <c r="Q142" s="146"/>
    </row>
  </sheetData>
  <hyperlinks>
    <hyperlink ref="A1" location="Etusivu!A1" display="←"/>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G119"/>
  <sheetViews>
    <sheetView zoomScaleNormal="100" workbookViewId="0">
      <selection activeCell="AA165" sqref="AA165"/>
    </sheetView>
  </sheetViews>
  <sheetFormatPr defaultColWidth="8.88671875" defaultRowHeight="13.2"/>
  <cols>
    <col min="1" max="1" width="2.6640625" style="38" customWidth="1"/>
    <col min="2" max="16384" width="8.88671875" style="38"/>
  </cols>
  <sheetData>
    <row r="1" spans="1:7" ht="23.85" customHeight="1">
      <c r="A1" s="187" t="s">
        <v>55</v>
      </c>
      <c r="B1" s="40" t="s">
        <v>153</v>
      </c>
      <c r="G1" s="39" t="str">
        <f>Kalkylparametrar!D5</f>
        <v>&lt;KAPA-projekt X&gt;</v>
      </c>
    </row>
    <row r="2" spans="1:7" s="115" customFormat="1" ht="23.85" customHeight="1">
      <c r="A2" s="37"/>
      <c r="B2" s="40"/>
      <c r="G2" s="39"/>
    </row>
    <row r="3" spans="1:7" ht="13.8">
      <c r="B3" s="40" t="s">
        <v>154</v>
      </c>
    </row>
    <row r="5" spans="1:7">
      <c r="A5" s="39"/>
    </row>
    <row r="6" spans="1:7">
      <c r="A6" s="39"/>
    </row>
    <row r="7" spans="1:7">
      <c r="A7" s="39"/>
    </row>
    <row r="8" spans="1:7">
      <c r="A8" s="39"/>
    </row>
    <row r="9" spans="1:7">
      <c r="A9" s="39"/>
    </row>
    <row r="10" spans="1:7">
      <c r="A10" s="39"/>
    </row>
    <row r="11" spans="1:7">
      <c r="A11" s="39"/>
    </row>
    <row r="12" spans="1:7">
      <c r="A12" s="39"/>
    </row>
    <row r="13" spans="1:7">
      <c r="A13" s="39"/>
    </row>
    <row r="14" spans="1:7">
      <c r="A14" s="39"/>
    </row>
    <row r="15" spans="1:7">
      <c r="A15" s="39"/>
    </row>
    <row r="16" spans="1:7">
      <c r="A16" s="39"/>
    </row>
    <row r="17" spans="1:1">
      <c r="A17" s="39"/>
    </row>
    <row r="18" spans="1:1">
      <c r="A18" s="39"/>
    </row>
    <row r="19" spans="1:1">
      <c r="A19" s="39"/>
    </row>
    <row r="20" spans="1:1">
      <c r="A20" s="39"/>
    </row>
    <row r="21" spans="1:1">
      <c r="A21" s="39"/>
    </row>
    <row r="22" spans="1:1">
      <c r="A22" s="39"/>
    </row>
    <row r="23" spans="1:1">
      <c r="A23" s="39"/>
    </row>
    <row r="24" spans="1:1">
      <c r="A24" s="39"/>
    </row>
    <row r="25" spans="1:1">
      <c r="A25" s="39"/>
    </row>
    <row r="26" spans="1:1">
      <c r="A26" s="39"/>
    </row>
    <row r="27" spans="1:1">
      <c r="A27" s="39"/>
    </row>
    <row r="28" spans="1:1">
      <c r="A28" s="39"/>
    </row>
    <row r="29" spans="1:1">
      <c r="A29" s="39"/>
    </row>
    <row r="30" spans="1:1">
      <c r="A30" s="39"/>
    </row>
    <row r="31" spans="1:1">
      <c r="A31" s="39"/>
    </row>
    <row r="32" spans="1:1">
      <c r="A32" s="39"/>
    </row>
    <row r="33" spans="1:1">
      <c r="A33" s="39"/>
    </row>
    <row r="34" spans="1:1">
      <c r="A34" s="39"/>
    </row>
    <row r="35" spans="1:1">
      <c r="A35" s="39"/>
    </row>
    <row r="36" spans="1:1">
      <c r="A36" s="39"/>
    </row>
    <row r="37" spans="1:1">
      <c r="A37" s="39"/>
    </row>
    <row r="38" spans="1:1">
      <c r="A38" s="39"/>
    </row>
    <row r="39" spans="1:1">
      <c r="A39" s="39"/>
    </row>
    <row r="40" spans="1:1">
      <c r="A40" s="39"/>
    </row>
    <row r="41" spans="1:1">
      <c r="A41" s="39"/>
    </row>
    <row r="42" spans="1:1">
      <c r="A42" s="39"/>
    </row>
    <row r="43" spans="1:1">
      <c r="A43" s="39"/>
    </row>
    <row r="44" spans="1:1">
      <c r="A44" s="39"/>
    </row>
    <row r="45" spans="1:1">
      <c r="A45" s="39"/>
    </row>
    <row r="46" spans="1:1">
      <c r="A46" s="39"/>
    </row>
    <row r="47" spans="1:1">
      <c r="A47" s="39"/>
    </row>
    <row r="48" spans="1:1">
      <c r="A48" s="39"/>
    </row>
    <row r="49" spans="1:1">
      <c r="A49" s="39"/>
    </row>
    <row r="50" spans="1:1">
      <c r="A50" s="39"/>
    </row>
    <row r="51" spans="1:1">
      <c r="A51" s="39"/>
    </row>
    <row r="52" spans="1:1">
      <c r="A52" s="39"/>
    </row>
    <row r="53" spans="1:1">
      <c r="A53" s="39"/>
    </row>
    <row r="54" spans="1:1">
      <c r="A54" s="39"/>
    </row>
    <row r="55" spans="1:1">
      <c r="A55" s="39"/>
    </row>
    <row r="56" spans="1:1">
      <c r="A56" s="39"/>
    </row>
    <row r="57" spans="1:1">
      <c r="A57" s="39"/>
    </row>
    <row r="58" spans="1:1">
      <c r="A58" s="39"/>
    </row>
    <row r="59" spans="1:1">
      <c r="A59" s="39"/>
    </row>
    <row r="60" spans="1:1">
      <c r="A60" s="39"/>
    </row>
    <row r="61" spans="1:1">
      <c r="A61" s="39"/>
    </row>
    <row r="62" spans="1:1">
      <c r="A62" s="39"/>
    </row>
    <row r="63" spans="1:1">
      <c r="A63" s="39"/>
    </row>
    <row r="64" spans="1:1">
      <c r="A64" s="39"/>
    </row>
    <row r="65" spans="1:1">
      <c r="A65" s="39"/>
    </row>
    <row r="66" spans="1:1">
      <c r="A66" s="39"/>
    </row>
    <row r="67" spans="1:1">
      <c r="A67" s="39"/>
    </row>
    <row r="68" spans="1:1">
      <c r="A68" s="39"/>
    </row>
    <row r="69" spans="1:1">
      <c r="A69" s="39"/>
    </row>
    <row r="70" spans="1:1">
      <c r="A70" s="39"/>
    </row>
    <row r="71" spans="1:1">
      <c r="A71" s="39"/>
    </row>
    <row r="72" spans="1:1">
      <c r="A72" s="39"/>
    </row>
    <row r="119" spans="2:2" ht="13.8">
      <c r="B119" s="40" t="s">
        <v>155</v>
      </c>
    </row>
  </sheetData>
  <hyperlinks>
    <hyperlink ref="A1" location="Etusivu!A1" display="←"/>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1</vt:i4>
      </vt:variant>
    </vt:vector>
  </HeadingPairs>
  <TitlesOfParts>
    <vt:vector size="13" baseType="lpstr">
      <vt:lpstr>Etusivu</vt:lpstr>
      <vt:lpstr>Kalkylparametrar</vt:lpstr>
      <vt:lpstr>Kostnadskalkyl</vt:lpstr>
      <vt:lpstr>Ekonomisk nytta</vt:lpstr>
      <vt:lpstr>Icke-ekonomisk nytta</vt:lpstr>
      <vt:lpstr>Utfall vs. prognos</vt:lpstr>
      <vt:lpstr>Rapportsammandr.</vt:lpstr>
      <vt:lpstr>Alla kostnader</vt:lpstr>
      <vt:lpstr>Kostnadsgrafer</vt:lpstr>
      <vt:lpstr>Alla nyttor</vt:lpstr>
      <vt:lpstr>Nyttografer</vt:lpstr>
      <vt:lpstr>KAPA-finansiering</vt:lpstr>
      <vt:lpstr>Rapportsammandr.!Tulostusalue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2016-01-27T15:55:53Z</dcterms:modified>
</cp:coreProperties>
</file>