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15-16" sheetId="1" r:id="rId1"/>
    <sheet name="KUVIO 2015 -" sheetId="2" r:id="rId2"/>
  </sheets>
  <definedNames>
    <definedName name="_xlnm.Print_Area" localSheetId="0">'15-16'!$A:$V</definedName>
    <definedName name="_xlnm.Print_Titles" localSheetId="0">'15-16'!$15:$19</definedName>
  </definedNames>
  <calcPr fullCalcOnLoad="1"/>
</workbook>
</file>

<file path=xl/sharedStrings.xml><?xml version="1.0" encoding="utf-8"?>
<sst xmlns="http://schemas.openxmlformats.org/spreadsheetml/2006/main" count="402" uniqueCount="349">
  <si>
    <t>1.</t>
  </si>
  <si>
    <t>2.</t>
  </si>
  <si>
    <t>4.</t>
  </si>
  <si>
    <t>Kunta</t>
  </si>
  <si>
    <t xml:space="preserve">Lainat </t>
  </si>
  <si>
    <t>€/as</t>
  </si>
  <si>
    <t>%</t>
  </si>
  <si>
    <t>KOKO MAA</t>
  </si>
  <si>
    <t>Ii</t>
  </si>
  <si>
    <t>Keminmaa</t>
  </si>
  <si>
    <t>Muonio</t>
  </si>
  <si>
    <t>Siikajoki</t>
  </si>
  <si>
    <t>Utajärvi</t>
  </si>
  <si>
    <t>Ylivieska</t>
  </si>
  <si>
    <t>Pelkosenniemi</t>
  </si>
  <si>
    <t>Utsjoki</t>
  </si>
  <si>
    <t>Enontekiö</t>
  </si>
  <si>
    <t>Puumala</t>
  </si>
  <si>
    <t>Puolanka</t>
  </si>
  <si>
    <t>Rääkkylä</t>
  </si>
  <si>
    <t>Savonlinna</t>
  </si>
  <si>
    <t>Savukoski</t>
  </si>
  <si>
    <t>Oulainen</t>
  </si>
  <si>
    <t>Varkaus</t>
  </si>
  <si>
    <t>Pello</t>
  </si>
  <si>
    <t>Ylitornio</t>
  </si>
  <si>
    <t>Taivassalo</t>
  </si>
  <si>
    <t>Vaala</t>
  </si>
  <si>
    <t>Heinola</t>
  </si>
  <si>
    <t>Halsua</t>
  </si>
  <si>
    <t>Ikaalinen</t>
  </si>
  <si>
    <t>Sievi</t>
  </si>
  <si>
    <t>Ähtäri</t>
  </si>
  <si>
    <t>Kristiinankaup.</t>
  </si>
  <si>
    <t>Rantasalmi</t>
  </si>
  <si>
    <t>Suonenjoki</t>
  </si>
  <si>
    <t>Multia</t>
  </si>
  <si>
    <t>Vesanto</t>
  </si>
  <si>
    <t>Pyhäntä</t>
  </si>
  <si>
    <t>Huittinen</t>
  </si>
  <si>
    <t>Salla</t>
  </si>
  <si>
    <t>Honkajoki</t>
  </si>
  <si>
    <t>Kemijärvi</t>
  </si>
  <si>
    <t>Pyhäranta</t>
  </si>
  <si>
    <t>Mäntyharju</t>
  </si>
  <si>
    <t>Tohmajärvi</t>
  </si>
  <si>
    <t>Kolari</t>
  </si>
  <si>
    <t>Hartola</t>
  </si>
  <si>
    <t>Ristijärvi</t>
  </si>
  <si>
    <t>Isokyrö</t>
  </si>
  <si>
    <t>Kitee</t>
  </si>
  <si>
    <t>Loviisa</t>
  </si>
  <si>
    <t>Orimattila</t>
  </si>
  <si>
    <t>Raahe</t>
  </si>
  <si>
    <t>Kajaani</t>
  </si>
  <si>
    <t>Alavieska</t>
  </si>
  <si>
    <t>Hanko</t>
  </si>
  <si>
    <t>Sulkava</t>
  </si>
  <si>
    <t>Oripää</t>
  </si>
  <si>
    <t>Pieksämäki</t>
  </si>
  <si>
    <t>Taivalkoski</t>
  </si>
  <si>
    <t>Siuntio</t>
  </si>
  <si>
    <t>Vieremä</t>
  </si>
  <si>
    <t>Asikkala</t>
  </si>
  <si>
    <t>Kemi</t>
  </si>
  <si>
    <t>Perho</t>
  </si>
  <si>
    <t>Vimpeli</t>
  </si>
  <si>
    <t>Säkylä</t>
  </si>
  <si>
    <t>Kärkölä</t>
  </si>
  <si>
    <t>Toholampi</t>
  </si>
  <si>
    <t>Pomarkku</t>
  </si>
  <si>
    <t>Karstula</t>
  </si>
  <si>
    <t>Simo</t>
  </si>
  <si>
    <t>Alajärvi</t>
  </si>
  <si>
    <t>Pielavesi</t>
  </si>
  <si>
    <t>Toivakka</t>
  </si>
  <si>
    <t>Liperi</t>
  </si>
  <si>
    <t>Pertunmaa</t>
  </si>
  <si>
    <t>Humppila</t>
  </si>
  <si>
    <t>Muhos</t>
  </si>
  <si>
    <t>Kaavi</t>
  </si>
  <si>
    <t>Rautavaara</t>
  </si>
  <si>
    <t>Laukaa</t>
  </si>
  <si>
    <t>Aura</t>
  </si>
  <si>
    <t>Kangasniemi</t>
  </si>
  <si>
    <t>Jämsä</t>
  </si>
  <si>
    <t>Keitele</t>
  </si>
  <si>
    <t>Parkano</t>
  </si>
  <si>
    <t>Kuopio</t>
  </si>
  <si>
    <t>Kuhmo</t>
  </si>
  <si>
    <t>Sauvo</t>
  </si>
  <si>
    <t>Lappajärvi</t>
  </si>
  <si>
    <t>Kuhmoinen</t>
  </si>
  <si>
    <t>Rautalampi</t>
  </si>
  <si>
    <t>Mikkeli</t>
  </si>
  <si>
    <t>Vaasa</t>
  </si>
  <si>
    <t>Hankasalmi</t>
  </si>
  <si>
    <t>Outokumpu</t>
  </si>
  <si>
    <t>Keuruu</t>
  </si>
  <si>
    <t>Virolahti</t>
  </si>
  <si>
    <t>Evijärvi</t>
  </si>
  <si>
    <t>Pihtipudas</t>
  </si>
  <si>
    <t>Pyhäjärvi</t>
  </si>
  <si>
    <t>Laitila</t>
  </si>
  <si>
    <t>Nivala</t>
  </si>
  <si>
    <t>Inkoo</t>
  </si>
  <si>
    <t>Kärsämäki</t>
  </si>
  <si>
    <t>Kotka</t>
  </si>
  <si>
    <t>Kauhava</t>
  </si>
  <si>
    <t>Lieksa</t>
  </si>
  <si>
    <t>Veteli</t>
  </si>
  <si>
    <t>Laihia</t>
  </si>
  <si>
    <t>Padasjoki</t>
  </si>
  <si>
    <t>Joutsa</t>
  </si>
  <si>
    <t>Loimaa</t>
  </si>
  <si>
    <t>Tervola</t>
  </si>
  <si>
    <t>Iisalmi</t>
  </si>
  <si>
    <t>Juva</t>
  </si>
  <si>
    <t>Iitti</t>
  </si>
  <si>
    <t>Vihti</t>
  </si>
  <si>
    <t>Närpiö</t>
  </si>
  <si>
    <t>Pori</t>
  </si>
  <si>
    <t>Inari</t>
  </si>
  <si>
    <t>Haapajärvi</t>
  </si>
  <si>
    <t>Hirvensalmi</t>
  </si>
  <si>
    <t>Paimio</t>
  </si>
  <si>
    <t>Haapavesi</t>
  </si>
  <si>
    <t>Jämijärvi</t>
  </si>
  <si>
    <t>Posio</t>
  </si>
  <si>
    <t>Luhanka</t>
  </si>
  <si>
    <t>Äänekoski</t>
  </si>
  <si>
    <t>Hausjärvi</t>
  </si>
  <si>
    <t>Sysmä</t>
  </si>
  <si>
    <t>Sodankylä</t>
  </si>
  <si>
    <t>Myrskylä</t>
  </si>
  <si>
    <t>Juupajoki</t>
  </si>
  <si>
    <t>Eurajoki</t>
  </si>
  <si>
    <t>Kruunupyy</t>
  </si>
  <si>
    <t>Hämeenlinna</t>
  </si>
  <si>
    <t>Kauhajoki</t>
  </si>
  <si>
    <t>Valkeakoski</t>
  </si>
  <si>
    <t>Tornio</t>
  </si>
  <si>
    <t>Sotkamo</t>
  </si>
  <si>
    <t>Janakkala</t>
  </si>
  <si>
    <t>Ilomantsi</t>
  </si>
  <si>
    <t>Suomussalmi</t>
  </si>
  <si>
    <t>Seinäjoki</t>
  </si>
  <si>
    <t>Ruovesi</t>
  </si>
  <si>
    <t>Harjavalta</t>
  </si>
  <si>
    <t>Kempele</t>
  </si>
  <si>
    <t>Pudasjärvi</t>
  </si>
  <si>
    <t>Maalahti</t>
  </si>
  <si>
    <t>Nakkila</t>
  </si>
  <si>
    <t>Uurainen</t>
  </si>
  <si>
    <t>Mynämäki</t>
  </si>
  <si>
    <t>Liminka</t>
  </si>
  <si>
    <t>Hämeenkyrö</t>
  </si>
  <si>
    <t>Kankaanpää</t>
  </si>
  <si>
    <t>Siilinjärvi</t>
  </si>
  <si>
    <t>Mäntsälä</t>
  </si>
  <si>
    <t>Lumijoki</t>
  </si>
  <si>
    <t>Urjala</t>
  </si>
  <si>
    <t>Tervo</t>
  </si>
  <si>
    <t>Karkkila</t>
  </si>
  <si>
    <t>Kokemäki</t>
  </si>
  <si>
    <t>Jokioinen</t>
  </si>
  <si>
    <t>Orivesi</t>
  </si>
  <si>
    <t>Lemi</t>
  </si>
  <si>
    <t>Eura</t>
  </si>
  <si>
    <t>Kokkola</t>
  </si>
  <si>
    <t>Kaarina</t>
  </si>
  <si>
    <t>Paltamo</t>
  </si>
  <si>
    <t>Hollola</t>
  </si>
  <si>
    <t>Joensuu</t>
  </si>
  <si>
    <t>Karijoki</t>
  </si>
  <si>
    <t>Nurmes</t>
  </si>
  <si>
    <t>Nousiainen</t>
  </si>
  <si>
    <t>Hamina</t>
  </si>
  <si>
    <t>Hyvinkää</t>
  </si>
  <si>
    <t>Pyhtää</t>
  </si>
  <si>
    <t>Lapinlahti</t>
  </si>
  <si>
    <t>Merikarvia</t>
  </si>
  <si>
    <t>Kivijärvi</t>
  </si>
  <si>
    <t>Kuusamo</t>
  </si>
  <si>
    <t>Nurmijärvi</t>
  </si>
  <si>
    <t>Kouvola</t>
  </si>
  <si>
    <t>Rovaniemi</t>
  </si>
  <si>
    <t>Pornainen</t>
  </si>
  <si>
    <t>Kittilä</t>
  </si>
  <si>
    <t>Teuva</t>
  </si>
  <si>
    <t>Loppi</t>
  </si>
  <si>
    <t>Hailuoto</t>
  </si>
  <si>
    <t>Saarijärvi</t>
  </si>
  <si>
    <t>Tyrnävä</t>
  </si>
  <si>
    <t>Sipoo</t>
  </si>
  <si>
    <t>Juuka</t>
  </si>
  <si>
    <t>Lappeenranta</t>
  </si>
  <si>
    <t>Askola</t>
  </si>
  <si>
    <t>Kustavi</t>
  </si>
  <si>
    <t>Kirkkonummi</t>
  </si>
  <si>
    <t>Tammela</t>
  </si>
  <si>
    <t>Kihniö</t>
  </si>
  <si>
    <t>Muurame</t>
  </si>
  <si>
    <t>Vehmaa</t>
  </si>
  <si>
    <t>Alavus</t>
  </si>
  <si>
    <t>Kyyjärvi</t>
  </si>
  <si>
    <t>Riihimäki</t>
  </si>
  <si>
    <t>Lahti</t>
  </si>
  <si>
    <t>Lapinjärvi</t>
  </si>
  <si>
    <t>Isojoki</t>
  </si>
  <si>
    <t>Ulvila</t>
  </si>
  <si>
    <t>Kontiolahti</t>
  </si>
  <si>
    <t>Kannus</t>
  </si>
  <si>
    <t>Joroinen</t>
  </si>
  <si>
    <t>Mustasaari</t>
  </si>
  <si>
    <t>Raisio</t>
  </si>
  <si>
    <t>Forssa</t>
  </si>
  <si>
    <t>Nokia</t>
  </si>
  <si>
    <t>Viitasaari</t>
  </si>
  <si>
    <t>Lieto</t>
  </si>
  <si>
    <t>Kalajoki</t>
  </si>
  <si>
    <t>Leppävirta</t>
  </si>
  <si>
    <t>Pälkäne</t>
  </si>
  <si>
    <t>Uusikaupunki</t>
  </si>
  <si>
    <t>Kiuruvesi</t>
  </si>
  <si>
    <t>Miehikkälä</t>
  </si>
  <si>
    <t>Lohja</t>
  </si>
  <si>
    <t>Kangasala</t>
  </si>
  <si>
    <t>Masku</t>
  </si>
  <si>
    <t>Pietarsaari</t>
  </si>
  <si>
    <t>Kaustinen</t>
  </si>
  <si>
    <t>Taipalsaari</t>
  </si>
  <si>
    <t>Savitaipale</t>
  </si>
  <si>
    <t>Ruokolahti</t>
  </si>
  <si>
    <t>Lestijärvi</t>
  </si>
  <si>
    <t>Järvenpää</t>
  </si>
  <si>
    <t>Heinävesi</t>
  </si>
  <si>
    <t>Lempäälä</t>
  </si>
  <si>
    <t>Vantaa</t>
  </si>
  <si>
    <t>Ranua</t>
  </si>
  <si>
    <t>Rautjärvi</t>
  </si>
  <si>
    <t>Turku</t>
  </si>
  <si>
    <t>Pirkkala</t>
  </si>
  <si>
    <t>Porvoo</t>
  </si>
  <si>
    <t>Ylöjärvi</t>
  </si>
  <si>
    <t>Imatra</t>
  </si>
  <si>
    <t>Uusikaarlepyy</t>
  </si>
  <si>
    <t>Ilmajoki</t>
  </si>
  <si>
    <t>Pukkila</t>
  </si>
  <si>
    <t>Pöytyä</t>
  </si>
  <si>
    <t>Reisjärvi</t>
  </si>
  <si>
    <t>Vesilahti</t>
  </si>
  <si>
    <t>Lapua</t>
  </si>
  <si>
    <t>Siikainen</t>
  </si>
  <si>
    <t>Sonkajärvi</t>
  </si>
  <si>
    <t>Korsnäs</t>
  </si>
  <si>
    <t>Kuortane</t>
  </si>
  <si>
    <t>Kerava</t>
  </si>
  <si>
    <t>Tuusula</t>
  </si>
  <si>
    <t>Valtimo</t>
  </si>
  <si>
    <t>Koski tl</t>
  </si>
  <si>
    <t>Jyväskylä</t>
  </si>
  <si>
    <t>Somero</t>
  </si>
  <si>
    <t>Konnevesi</t>
  </si>
  <si>
    <t>Punkalaidun</t>
  </si>
  <si>
    <t>Ypäjä</t>
  </si>
  <si>
    <t>Tuusniemi</t>
  </si>
  <si>
    <t>Karvia</t>
  </si>
  <si>
    <t>Hattula</t>
  </si>
  <si>
    <t>Polvijärvi</t>
  </si>
  <si>
    <t>Helsinki</t>
  </si>
  <si>
    <t>Enonkoski</t>
  </si>
  <si>
    <t>Tampere</t>
  </si>
  <si>
    <t>Marttila</t>
  </si>
  <si>
    <t>Rauma</t>
  </si>
  <si>
    <t>Soini</t>
  </si>
  <si>
    <t>Luoto</t>
  </si>
  <si>
    <t>Luumäki</t>
  </si>
  <si>
    <t>Parikkala</t>
  </si>
  <si>
    <t>Virrat</t>
  </si>
  <si>
    <t>Pyhäjoki</t>
  </si>
  <si>
    <t>Kinnula</t>
  </si>
  <si>
    <t>Espoo</t>
  </si>
  <si>
    <t>Rusko</t>
  </si>
  <si>
    <t>Petäjävesi</t>
  </si>
  <si>
    <t>Kannonkoski</t>
  </si>
  <si>
    <t>Merijärvi</t>
  </si>
  <si>
    <t>Kurikka</t>
  </si>
  <si>
    <t>Oulu</t>
  </si>
  <si>
    <t>Naantali</t>
  </si>
  <si>
    <t>Kaskinen</t>
  </si>
  <si>
    <t>Salo</t>
  </si>
  <si>
    <t>Kauniainen</t>
  </si>
  <si>
    <t>Akaa</t>
  </si>
  <si>
    <t>Tulovero-</t>
  </si>
  <si>
    <t>Mänttä-Vilppula</t>
  </si>
  <si>
    <t>Kemiönsaari</t>
  </si>
  <si>
    <t>Raasepori</t>
  </si>
  <si>
    <t>Sastamala</t>
  </si>
  <si>
    <t>Siikalatva</t>
  </si>
  <si>
    <t>nro.</t>
  </si>
  <si>
    <t>Pedersöre</t>
  </si>
  <si>
    <t>Vöyri</t>
  </si>
  <si>
    <t>Parainen</t>
  </si>
  <si>
    <t>Täyttää kriteerit</t>
  </si>
  <si>
    <t>VM/KAO</t>
  </si>
  <si>
    <t>Liitos-16</t>
  </si>
  <si>
    <t>vanha 118§</t>
  </si>
  <si>
    <t>Liitos-17</t>
  </si>
  <si>
    <t>Liitos -16</t>
  </si>
  <si>
    <t>Hyrynsalmi</t>
  </si>
  <si>
    <t>VM/KAO/Vesa Lappalainen</t>
  </si>
  <si>
    <t>KUNTALAIN 118 §:N MUKAISET KUNNAT JA KRITEERISTÖ</t>
  </si>
  <si>
    <t>tai neljä tunnuslukua, joiden osalta raja-arvot täyttyvät kahtena vuonna peräkkäin:</t>
  </si>
  <si>
    <t>2. Konsernin lainakanta ylittää maan kuntakonsernien keskiarvon vähintään 50 %:lla</t>
  </si>
  <si>
    <t>4. Kuntakonsernin suhteellinen velkaantuneisuus (kuinka paljon konsernin käyttötuloista tarvitaan vieraan pääoman takaisinmaksuun) vähintään 50 %</t>
  </si>
  <si>
    <t>(&gt;20,85)</t>
  </si>
  <si>
    <t>1. Kuntakonsernin vuosikate negatiivinen</t>
  </si>
  <si>
    <t>Vuosi-</t>
  </si>
  <si>
    <t>kate</t>
  </si>
  <si>
    <t>Kritee-</t>
  </si>
  <si>
    <t>ri</t>
  </si>
  <si>
    <t>täyttyy</t>
  </si>
  <si>
    <t>Asukas-</t>
  </si>
  <si>
    <t>luku</t>
  </si>
  <si>
    <t>en täyt-</t>
  </si>
  <si>
    <t>tyminen</t>
  </si>
  <si>
    <t>yhteensä</t>
  </si>
  <si>
    <t xml:space="preserve">Kriteeri- </t>
  </si>
  <si>
    <t>velkaant.</t>
  </si>
  <si>
    <t>3. Kunnan tuloveroprosentti vähintään 1,0 yksikköä korkeampi kuin maan painotettu keskiarvo</t>
  </si>
  <si>
    <t>(&gt;20,89)</t>
  </si>
  <si>
    <t>Liitos-15,-17</t>
  </si>
  <si>
    <t>(&gt;8984)</t>
  </si>
  <si>
    <t>/ylij.</t>
  </si>
  <si>
    <t>Suht.</t>
  </si>
  <si>
    <t>Kertynyt</t>
  </si>
  <si>
    <t>ali-/ylij.</t>
  </si>
  <si>
    <t>TP 2015 - 2016</t>
  </si>
  <si>
    <t xml:space="preserve">Arviointimenettelykunnat (konserni) </t>
  </si>
  <si>
    <t>3.</t>
  </si>
  <si>
    <t>1 - 4</t>
  </si>
  <si>
    <t>(&gt;9237)</t>
  </si>
  <si>
    <t>Vuoden 2017 kuntajaolla</t>
  </si>
  <si>
    <t>Kunnat lajiteltu kertyneen alijäämän mukaan heikoimmasta vahvimpaan:</t>
  </si>
  <si>
    <t>Kunnat lajiteltu toteutuneiden kriteerien mukaan heikoimmasta vahvimpaan:</t>
  </si>
  <si>
    <t>1. Konsernikierros: vuoden 2015 lopullisen tilinpäätöksen ja vuoden 2016 tilinpäätösennakon mukaan, kesäkuu 2017</t>
  </si>
  <si>
    <t>Kuntakonsernin taseen alijäämä vähintään -1 000 €/as ja edellisvuonna -500 €/as</t>
  </si>
  <si>
    <t>Kriteerit täyttyvät: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</si>
</sst>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;[Red]#,##0.00"/>
    <numFmt numFmtId="166" formatCode="[$€]#,##0.00_);[Red]\([$€]#,##0.00\)"/>
    <numFmt numFmtId="167" formatCode="0.0"/>
    <numFmt numFmtId="168" formatCode="00.00"/>
    <numFmt numFmtId="169" formatCode="0.000"/>
    <numFmt numFmtId="170" formatCode="#,##0.0_ ;[Red]\-#,##0.0\ "/>
    <numFmt numFmtId="171" formatCode="#,##0.00_ ;[Red]\-#,##0.00\ "/>
    <numFmt numFmtId="172" formatCode="#,##0.0"/>
    <numFmt numFmtId="173" formatCode="0_ ;[Red]\-0\ "/>
    <numFmt numFmtId="174" formatCode="0.0_ ;[Red]\-0.0\ "/>
    <numFmt numFmtId="175" formatCode="0.0000"/>
    <numFmt numFmtId="176" formatCode="0.000000"/>
    <numFmt numFmtId="177" formatCode="0.0000000"/>
    <numFmt numFmtId="178" formatCode="0.00000000"/>
    <numFmt numFmtId="179" formatCode="0.00000"/>
    <numFmt numFmtId="180" formatCode="#,##0.000;[Red]#,##0.000"/>
    <numFmt numFmtId="181" formatCode="#,##0.0;[Red]#,##0.0"/>
    <numFmt numFmtId="182" formatCode="#,##0;[Red]#,##0"/>
  </numFmts>
  <fonts count="5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.8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>
      <alignment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165" fontId="1" fillId="0" borderId="15" xfId="4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164" fontId="12" fillId="0" borderId="0" xfId="0" applyNumberFormat="1" applyFont="1" applyBorder="1" applyAlignment="1" applyProtection="1">
      <alignment/>
      <protection locked="0"/>
    </xf>
    <xf numFmtId="164" fontId="11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16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6" fillId="0" borderId="0" xfId="0" applyFont="1" applyAlignment="1">
      <alignment/>
    </xf>
    <xf numFmtId="164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4" fontId="8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 quotePrefix="1">
      <alignment/>
    </xf>
    <xf numFmtId="3" fontId="1" fillId="0" borderId="17" xfId="0" applyNumberFormat="1" applyFont="1" applyBorder="1" applyAlignment="1">
      <alignment/>
    </xf>
    <xf numFmtId="3" fontId="57" fillId="0" borderId="2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5" fontId="1" fillId="0" borderId="0" xfId="4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7" fontId="1" fillId="0" borderId="1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58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182" fontId="1" fillId="0" borderId="20" xfId="4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>
      <alignment horizontal="center"/>
    </xf>
    <xf numFmtId="3" fontId="57" fillId="0" borderId="19" xfId="0" applyNumberFormat="1" applyFont="1" applyBorder="1" applyAlignment="1" applyProtection="1">
      <alignment horizontal="center"/>
      <protection locked="0"/>
    </xf>
    <xf numFmtId="173" fontId="39" fillId="0" borderId="0" xfId="0" applyNumberFormat="1" applyFont="1" applyAlignment="1">
      <alignment horizontal="left"/>
    </xf>
    <xf numFmtId="173" fontId="39" fillId="0" borderId="0" xfId="0" applyNumberFormat="1" applyFont="1" applyBorder="1" applyAlignment="1">
      <alignment horizontal="left"/>
    </xf>
    <xf numFmtId="173" fontId="0" fillId="0" borderId="0" xfId="0" applyNumberFormat="1" applyFont="1" applyAlignment="1">
      <alignment/>
    </xf>
    <xf numFmtId="17" fontId="1" fillId="0" borderId="1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9" fillId="0" borderId="22" xfId="48" applyFont="1" applyFill="1" applyBorder="1" applyAlignment="1">
      <alignment/>
      <protection/>
    </xf>
    <xf numFmtId="0" fontId="17" fillId="0" borderId="22" xfId="48" applyFont="1" applyFill="1" applyBorder="1" applyAlignment="1">
      <alignment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Taul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26"/>
          <c:w val="0.982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'KUVIO 2015 -'!$A$7</c:f>
              <c:strCache>
                <c:ptCount val="1"/>
                <c:pt idx="0">
                  <c:v>Arviointimenettelykunnat (konserni)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2015 -'!$B$6:$K$6</c:f>
              <c:strCache/>
            </c:strRef>
          </c:cat>
          <c:val>
            <c:numRef>
              <c:f>'KUVIO 2015 -'!$B$7:$K$7</c:f>
              <c:numCache/>
            </c:numRef>
          </c:val>
          <c:smooth val="0"/>
        </c:ser>
        <c:ser>
          <c:idx val="1"/>
          <c:order val="1"/>
          <c:tx>
            <c:strRef>
              <c:f>'KUVIO 2015 -'!$A$8</c:f>
              <c:strCache>
                <c:ptCount val="1"/>
                <c:pt idx="0">
                  <c:v>Täyttää kriteerit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2015 -'!$B$6:$K$6</c:f>
              <c:strCache/>
            </c:strRef>
          </c:cat>
          <c:val>
            <c:numRef>
              <c:f>'KUVIO 2015 -'!$B$8:$K$8</c:f>
              <c:numCache/>
            </c:numRef>
          </c:val>
          <c:smooth val="0"/>
        </c:ser>
        <c:marker val="1"/>
        <c:axId val="17457222"/>
        <c:axId val="22897271"/>
      </c:line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7271"/>
        <c:crosses val="autoZero"/>
        <c:auto val="1"/>
        <c:lblOffset val="100"/>
        <c:tickLblSkip val="1"/>
        <c:noMultiLvlLbl val="0"/>
      </c:catAx>
      <c:valAx>
        <c:axId val="22897271"/>
        <c:scaling>
          <c:orientation val="minMax"/>
          <c:max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7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6325"/>
          <c:y val="0.01075"/>
          <c:w val="0.669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15</xdr:row>
      <xdr:rowOff>142875</xdr:rowOff>
    </xdr:from>
    <xdr:to>
      <xdr:col>11</xdr:col>
      <xdr:colOff>581025</xdr:colOff>
      <xdr:row>32</xdr:row>
      <xdr:rowOff>133350</xdr:rowOff>
    </xdr:to>
    <xdr:graphicFrame>
      <xdr:nvGraphicFramePr>
        <xdr:cNvPr id="1" name="Kaavio 2"/>
        <xdr:cNvGraphicFramePr/>
      </xdr:nvGraphicFramePr>
      <xdr:xfrm>
        <a:off x="4800600" y="2571750"/>
        <a:ext cx="7667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5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Y8" sqref="Y8"/>
    </sheetView>
  </sheetViews>
  <sheetFormatPr defaultColWidth="9.140625" defaultRowHeight="12.75"/>
  <cols>
    <col min="1" max="1" width="3.7109375" style="8" customWidth="1"/>
    <col min="2" max="2" width="11.421875" style="2" customWidth="1"/>
    <col min="3" max="3" width="8.57421875" style="3" customWidth="1"/>
    <col min="4" max="4" width="8.00390625" style="4" customWidth="1"/>
    <col min="5" max="6" width="7.57421875" style="4" bestFit="1" customWidth="1"/>
    <col min="7" max="7" width="6.140625" style="4" customWidth="1"/>
    <col min="8" max="8" width="8.00390625" style="4" customWidth="1"/>
    <col min="9" max="9" width="7.28125" style="4" customWidth="1"/>
    <col min="10" max="10" width="6.00390625" style="6" customWidth="1"/>
    <col min="11" max="11" width="7.28125" style="5" customWidth="1"/>
    <col min="12" max="12" width="7.140625" style="68" customWidth="1"/>
    <col min="13" max="13" width="6.00390625" style="4" customWidth="1"/>
    <col min="14" max="14" width="8.28125" style="4" customWidth="1"/>
    <col min="15" max="15" width="8.7109375" style="4" customWidth="1"/>
    <col min="16" max="16" width="6.140625" style="4" customWidth="1"/>
    <col min="17" max="17" width="8.140625" style="4" customWidth="1"/>
    <col min="18" max="18" width="8.00390625" style="4" bestFit="1" customWidth="1"/>
    <col min="19" max="19" width="6.421875" style="4" customWidth="1"/>
    <col min="20" max="20" width="8.00390625" style="9" customWidth="1"/>
    <col min="21" max="21" width="9.57421875" style="8" bestFit="1" customWidth="1"/>
    <col min="22" max="22" width="8.7109375" style="58" customWidth="1"/>
    <col min="23" max="23" width="9.00390625" style="4" bestFit="1" customWidth="1"/>
    <col min="25" max="25" width="21.421875" style="0" bestFit="1" customWidth="1"/>
  </cols>
  <sheetData>
    <row r="1" spans="1:14" ht="18">
      <c r="A1" s="39" t="s">
        <v>311</v>
      </c>
      <c r="K1" s="57"/>
      <c r="L1" s="91"/>
      <c r="N1" s="37"/>
    </row>
    <row r="2" spans="1:14" ht="8.25" customHeight="1">
      <c r="A2" s="1"/>
      <c r="N2" s="37"/>
    </row>
    <row r="3" spans="1:15" ht="18">
      <c r="A3" s="7" t="s">
        <v>312</v>
      </c>
      <c r="O3" s="110">
        <v>42888</v>
      </c>
    </row>
    <row r="4" ht="12.75">
      <c r="A4" s="58" t="s">
        <v>343</v>
      </c>
    </row>
    <row r="5" ht="18">
      <c r="A5" s="7" t="s">
        <v>346</v>
      </c>
    </row>
    <row r="6" ht="7.5" customHeight="1">
      <c r="A6" s="39"/>
    </row>
    <row r="7" spans="1:22" ht="12.75">
      <c r="A7" s="39" t="s">
        <v>347</v>
      </c>
      <c r="B7" s="6"/>
      <c r="C7" s="6"/>
      <c r="D7" s="6"/>
      <c r="E7" s="6"/>
      <c r="F7" s="6"/>
      <c r="G7" s="6"/>
      <c r="H7" s="6"/>
      <c r="I7" s="3"/>
      <c r="K7" s="50"/>
      <c r="L7" s="69"/>
      <c r="M7" s="6"/>
      <c r="N7" s="6"/>
      <c r="O7" s="3"/>
      <c r="P7" s="6"/>
      <c r="Q7" s="6"/>
      <c r="R7" s="3"/>
      <c r="S7" s="6"/>
      <c r="U7" s="1"/>
      <c r="V7" s="39"/>
    </row>
    <row r="8" spans="1:22" ht="12.75">
      <c r="A8" s="39" t="s">
        <v>313</v>
      </c>
      <c r="B8" s="6"/>
      <c r="C8" s="6"/>
      <c r="D8" s="6"/>
      <c r="E8" s="6"/>
      <c r="F8" s="6"/>
      <c r="G8" s="6"/>
      <c r="H8" s="6"/>
      <c r="I8" s="3"/>
      <c r="K8" s="50"/>
      <c r="L8" s="69"/>
      <c r="M8" s="6"/>
      <c r="N8" s="6"/>
      <c r="O8" s="3"/>
      <c r="P8" s="6"/>
      <c r="Q8" s="6"/>
      <c r="R8" s="3"/>
      <c r="S8" s="6"/>
      <c r="U8" s="1"/>
      <c r="V8" s="39"/>
    </row>
    <row r="9" spans="1:22" ht="12.75">
      <c r="A9" s="39" t="s">
        <v>317</v>
      </c>
      <c r="B9" s="6"/>
      <c r="C9" s="6"/>
      <c r="D9" s="6"/>
      <c r="E9" s="6"/>
      <c r="F9" s="6"/>
      <c r="G9" s="6"/>
      <c r="H9" s="6"/>
      <c r="I9" s="3"/>
      <c r="K9" s="50"/>
      <c r="L9" s="69"/>
      <c r="M9" s="6"/>
      <c r="N9" s="6"/>
      <c r="O9" s="3"/>
      <c r="P9" s="6"/>
      <c r="Q9" s="6"/>
      <c r="R9" s="3"/>
      <c r="S9" s="6"/>
      <c r="U9" s="1"/>
      <c r="V9" s="39"/>
    </row>
    <row r="10" spans="1:22" ht="12.75">
      <c r="A10" s="39" t="s">
        <v>314</v>
      </c>
      <c r="B10" s="29"/>
      <c r="C10" s="29"/>
      <c r="D10" s="29"/>
      <c r="E10" s="29"/>
      <c r="F10" s="29"/>
      <c r="G10" s="29"/>
      <c r="H10" s="29"/>
      <c r="I10" s="76"/>
      <c r="J10" s="29"/>
      <c r="K10" s="51"/>
      <c r="L10" s="70"/>
      <c r="M10" s="29"/>
      <c r="N10" s="29"/>
      <c r="O10" s="76"/>
      <c r="P10" s="29"/>
      <c r="Q10" s="29"/>
      <c r="R10" s="76"/>
      <c r="S10" s="29"/>
      <c r="U10" s="39"/>
      <c r="V10" s="39"/>
    </row>
    <row r="11" spans="1:22" ht="12.75">
      <c r="A11" s="39" t="s">
        <v>330</v>
      </c>
      <c r="B11" s="29"/>
      <c r="C11" s="29"/>
      <c r="D11" s="29"/>
      <c r="E11" s="29"/>
      <c r="F11" s="29"/>
      <c r="G11" s="29"/>
      <c r="H11" s="29"/>
      <c r="I11" s="76"/>
      <c r="J11" s="29"/>
      <c r="K11" s="51"/>
      <c r="L11" s="70"/>
      <c r="M11" s="29"/>
      <c r="N11" s="29"/>
      <c r="O11" s="76"/>
      <c r="P11" s="29"/>
      <c r="Q11" s="29"/>
      <c r="R11" s="76"/>
      <c r="S11" s="29"/>
      <c r="U11" s="39"/>
      <c r="V11" s="39"/>
    </row>
    <row r="12" spans="1:22" ht="12.75">
      <c r="A12" s="39" t="s">
        <v>315</v>
      </c>
      <c r="B12" s="29"/>
      <c r="C12" s="29"/>
      <c r="D12" s="29"/>
      <c r="E12" s="29"/>
      <c r="F12" s="29"/>
      <c r="G12" s="29"/>
      <c r="H12" s="29"/>
      <c r="I12" s="76"/>
      <c r="J12" s="29"/>
      <c r="K12" s="51"/>
      <c r="L12" s="70"/>
      <c r="M12" s="29"/>
      <c r="N12" s="29"/>
      <c r="O12" s="76"/>
      <c r="P12" s="29"/>
      <c r="Q12" s="29"/>
      <c r="R12" s="76"/>
      <c r="S12" s="29"/>
      <c r="U12" s="39"/>
      <c r="V12" s="39"/>
    </row>
    <row r="13" spans="1:22" ht="8.25" customHeight="1">
      <c r="A13" s="39"/>
      <c r="B13" s="29"/>
      <c r="C13" s="29"/>
      <c r="D13" s="29"/>
      <c r="E13" s="29"/>
      <c r="F13" s="29"/>
      <c r="G13" s="29"/>
      <c r="H13" s="29"/>
      <c r="I13" s="76"/>
      <c r="J13" s="29"/>
      <c r="K13" s="79"/>
      <c r="L13" s="79"/>
      <c r="M13" s="29"/>
      <c r="N13" s="29"/>
      <c r="O13" s="76"/>
      <c r="P13" s="29"/>
      <c r="Q13" s="29"/>
      <c r="R13" s="76"/>
      <c r="S13" s="29"/>
      <c r="U13" s="39"/>
      <c r="V13" s="39"/>
    </row>
    <row r="14" spans="4:17" ht="12.75">
      <c r="D14" s="56"/>
      <c r="E14" s="46"/>
      <c r="F14" s="46"/>
      <c r="G14" s="46"/>
      <c r="H14" s="9" t="s">
        <v>0</v>
      </c>
      <c r="I14" s="77"/>
      <c r="J14" s="9"/>
      <c r="K14" s="10" t="s">
        <v>1</v>
      </c>
      <c r="L14" s="71"/>
      <c r="M14" s="9"/>
      <c r="N14" s="9" t="s">
        <v>340</v>
      </c>
      <c r="O14" s="77"/>
      <c r="P14" s="9"/>
      <c r="Q14" s="9" t="s">
        <v>2</v>
      </c>
    </row>
    <row r="15" spans="1:22" ht="12.75">
      <c r="A15" s="11"/>
      <c r="B15" s="12"/>
      <c r="C15" s="88">
        <v>2015</v>
      </c>
      <c r="D15" s="116">
        <v>2016</v>
      </c>
      <c r="E15" s="88">
        <v>2015</v>
      </c>
      <c r="F15" s="88">
        <v>2016</v>
      </c>
      <c r="G15" s="125" t="s">
        <v>320</v>
      </c>
      <c r="H15" s="88">
        <v>2015</v>
      </c>
      <c r="I15" s="116">
        <v>2016</v>
      </c>
      <c r="J15" s="90" t="s">
        <v>320</v>
      </c>
      <c r="K15" s="88">
        <v>2015</v>
      </c>
      <c r="L15" s="116">
        <v>2016</v>
      </c>
      <c r="M15" s="125" t="s">
        <v>320</v>
      </c>
      <c r="N15" s="88">
        <v>2015</v>
      </c>
      <c r="O15" s="116">
        <v>2016</v>
      </c>
      <c r="P15" s="125" t="s">
        <v>320</v>
      </c>
      <c r="Q15" s="88">
        <v>2015</v>
      </c>
      <c r="R15" s="116">
        <v>2016</v>
      </c>
      <c r="S15" s="125" t="s">
        <v>320</v>
      </c>
      <c r="T15" s="43" t="s">
        <v>328</v>
      </c>
      <c r="U15" s="1"/>
      <c r="V15" s="1"/>
    </row>
    <row r="16" spans="1:22" ht="12.75">
      <c r="A16" s="13" t="s">
        <v>300</v>
      </c>
      <c r="B16" s="16" t="s">
        <v>3</v>
      </c>
      <c r="C16" s="111" t="s">
        <v>323</v>
      </c>
      <c r="D16" s="111" t="s">
        <v>323</v>
      </c>
      <c r="E16" s="113" t="s">
        <v>336</v>
      </c>
      <c r="F16" s="113" t="s">
        <v>336</v>
      </c>
      <c r="G16" s="124" t="s">
        <v>321</v>
      </c>
      <c r="H16" s="113" t="s">
        <v>318</v>
      </c>
      <c r="I16" s="126" t="s">
        <v>318</v>
      </c>
      <c r="J16" s="124" t="s">
        <v>321</v>
      </c>
      <c r="K16" s="111" t="s">
        <v>4</v>
      </c>
      <c r="L16" s="112" t="s">
        <v>4</v>
      </c>
      <c r="M16" s="124" t="s">
        <v>321</v>
      </c>
      <c r="N16" s="16" t="s">
        <v>294</v>
      </c>
      <c r="O16" s="30" t="s">
        <v>294</v>
      </c>
      <c r="P16" s="124" t="s">
        <v>321</v>
      </c>
      <c r="Q16" s="111" t="s">
        <v>335</v>
      </c>
      <c r="R16" s="111" t="s">
        <v>335</v>
      </c>
      <c r="S16" s="124" t="s">
        <v>321</v>
      </c>
      <c r="T16" s="1" t="s">
        <v>325</v>
      </c>
      <c r="U16" s="61"/>
      <c r="V16" s="59"/>
    </row>
    <row r="17" spans="1:21" ht="12.75">
      <c r="A17" s="13"/>
      <c r="B17" s="14"/>
      <c r="C17" s="111" t="s">
        <v>324</v>
      </c>
      <c r="D17" s="111" t="s">
        <v>324</v>
      </c>
      <c r="E17" s="113" t="s">
        <v>337</v>
      </c>
      <c r="F17" s="113" t="s">
        <v>337</v>
      </c>
      <c r="G17" s="124" t="s">
        <v>322</v>
      </c>
      <c r="H17" s="113" t="s">
        <v>319</v>
      </c>
      <c r="I17" s="126" t="s">
        <v>319</v>
      </c>
      <c r="J17" s="32" t="s">
        <v>322</v>
      </c>
      <c r="K17" s="111" t="s">
        <v>5</v>
      </c>
      <c r="L17" s="112" t="s">
        <v>5</v>
      </c>
      <c r="M17" s="124" t="s">
        <v>322</v>
      </c>
      <c r="N17" s="111" t="s">
        <v>6</v>
      </c>
      <c r="O17" s="112" t="s">
        <v>6</v>
      </c>
      <c r="P17" s="124" t="s">
        <v>322</v>
      </c>
      <c r="Q17" s="89" t="s">
        <v>329</v>
      </c>
      <c r="R17" s="89" t="s">
        <v>329</v>
      </c>
      <c r="S17" s="124" t="s">
        <v>322</v>
      </c>
      <c r="T17" s="44" t="s">
        <v>326</v>
      </c>
      <c r="U17" s="1"/>
    </row>
    <row r="18" spans="1:28" ht="12.75">
      <c r="A18" s="13"/>
      <c r="B18" s="14"/>
      <c r="C18" s="16"/>
      <c r="D18" s="65"/>
      <c r="E18" s="151" t="s">
        <v>334</v>
      </c>
      <c r="F18" s="151" t="s">
        <v>334</v>
      </c>
      <c r="G18" s="151"/>
      <c r="H18" s="113" t="s">
        <v>5</v>
      </c>
      <c r="I18" s="127" t="s">
        <v>5</v>
      </c>
      <c r="J18" s="32"/>
      <c r="K18" s="89" t="s">
        <v>333</v>
      </c>
      <c r="L18" s="89" t="s">
        <v>342</v>
      </c>
      <c r="M18" s="123"/>
      <c r="N18" s="89" t="s">
        <v>316</v>
      </c>
      <c r="O18" s="89" t="s">
        <v>331</v>
      </c>
      <c r="P18" s="123"/>
      <c r="Q18" s="111" t="s">
        <v>6</v>
      </c>
      <c r="R18" s="112" t="s">
        <v>6</v>
      </c>
      <c r="S18" s="32"/>
      <c r="T18" s="44" t="s">
        <v>327</v>
      </c>
      <c r="U18" s="1"/>
      <c r="AB18" s="154"/>
    </row>
    <row r="19" spans="1:25" ht="12.75">
      <c r="A19" s="17"/>
      <c r="B19" s="18" t="s">
        <v>7</v>
      </c>
      <c r="C19" s="108">
        <v>5458325</v>
      </c>
      <c r="D19" s="120">
        <v>5474083</v>
      </c>
      <c r="E19" s="147" t="s">
        <v>5</v>
      </c>
      <c r="F19" s="147" t="s">
        <v>5</v>
      </c>
      <c r="G19" s="147">
        <f>SUM(G22:G321)</f>
        <v>4</v>
      </c>
      <c r="H19" s="129">
        <v>815.1335803566112</v>
      </c>
      <c r="I19" s="129">
        <v>967</v>
      </c>
      <c r="J19" s="144">
        <f>SUM(J22:J321)</f>
        <v>0</v>
      </c>
      <c r="K19" s="129">
        <v>5989</v>
      </c>
      <c r="L19" s="129">
        <v>6158</v>
      </c>
      <c r="M19" s="145">
        <f>SUM(M22:M321)</f>
        <v>9</v>
      </c>
      <c r="N19" s="128">
        <v>19.85</v>
      </c>
      <c r="O19" s="128">
        <v>19.89</v>
      </c>
      <c r="P19" s="143">
        <f>SUM(P22:P321)</f>
        <v>128</v>
      </c>
      <c r="Q19" s="130">
        <v>78.2</v>
      </c>
      <c r="R19" s="130">
        <v>77.6</v>
      </c>
      <c r="S19" s="146">
        <f>SUM(S22:S321)</f>
        <v>170</v>
      </c>
      <c r="T19" s="153" t="s">
        <v>341</v>
      </c>
      <c r="Y19" s="89"/>
    </row>
    <row r="20" spans="1:20" ht="12.75">
      <c r="A20" s="48"/>
      <c r="B20" s="16"/>
      <c r="C20" s="62"/>
      <c r="D20" s="109"/>
      <c r="E20" s="62"/>
      <c r="F20" s="62"/>
      <c r="G20" s="62"/>
      <c r="H20" s="67"/>
      <c r="I20" s="67"/>
      <c r="J20" s="33"/>
      <c r="K20" s="20"/>
      <c r="L20" s="67"/>
      <c r="M20" s="36"/>
      <c r="N20" s="21"/>
      <c r="O20" s="30"/>
      <c r="P20" s="34"/>
      <c r="Q20" s="54"/>
      <c r="R20" s="86"/>
      <c r="S20" s="35"/>
      <c r="T20" s="87"/>
    </row>
    <row r="21" spans="1:20" ht="12.75">
      <c r="A21" s="48" t="s">
        <v>348</v>
      </c>
      <c r="B21" s="16"/>
      <c r="C21" s="62"/>
      <c r="D21" s="119"/>
      <c r="E21" s="62"/>
      <c r="F21" s="62"/>
      <c r="G21" s="62"/>
      <c r="H21" s="67"/>
      <c r="I21" s="67"/>
      <c r="J21" s="31"/>
      <c r="K21" s="20"/>
      <c r="L21" s="67"/>
      <c r="M21" s="121"/>
      <c r="N21" s="21"/>
      <c r="O21" s="30"/>
      <c r="P21" s="122"/>
      <c r="Q21" s="54"/>
      <c r="R21" s="86"/>
      <c r="S21" s="19"/>
      <c r="T21" s="15"/>
    </row>
    <row r="22" spans="1:29" s="29" customFormat="1" ht="15">
      <c r="A22" s="52">
        <v>989</v>
      </c>
      <c r="B22" s="2" t="s">
        <v>32</v>
      </c>
      <c r="C22" s="142">
        <v>6062</v>
      </c>
      <c r="D22" s="107">
        <v>5985</v>
      </c>
      <c r="E22" s="80">
        <v>-1794.4572748267897</v>
      </c>
      <c r="F22" s="80">
        <v>-1468.170426065163</v>
      </c>
      <c r="G22" s="152">
        <f>IF(E22&lt;-500,IF(F22&lt;-1000,1))</f>
        <v>1</v>
      </c>
      <c r="H22" s="131">
        <v>518.4757505773672</v>
      </c>
      <c r="I22" s="80">
        <v>1018.3792815371764</v>
      </c>
      <c r="J22" s="132" t="b">
        <f>IF(H22&lt;0,IF(I22&lt;0,1))</f>
        <v>0</v>
      </c>
      <c r="K22" s="131">
        <v>7113.658858462553</v>
      </c>
      <c r="L22" s="131">
        <v>7769.423558897243</v>
      </c>
      <c r="M22" s="133" t="b">
        <f>IF(K22&gt;8984,IF(L22&gt;9237,1))</f>
        <v>0</v>
      </c>
      <c r="N22" s="134">
        <v>21.25</v>
      </c>
      <c r="O22" s="134">
        <v>22</v>
      </c>
      <c r="P22" s="135">
        <f>IF(N22&gt;20.85,IF(O22&gt;20.89,1))</f>
        <v>1</v>
      </c>
      <c r="Q22" s="136">
        <v>74.56928386308397</v>
      </c>
      <c r="R22" s="136">
        <v>67.61000398098494</v>
      </c>
      <c r="S22" s="135">
        <f>IF(Q22&gt;50,IF(R22&gt;50,1))</f>
        <v>1</v>
      </c>
      <c r="T22" s="137">
        <f>J22+M22+P22+S22</f>
        <v>2</v>
      </c>
      <c r="U22" s="52"/>
      <c r="V22" s="52" t="s">
        <v>307</v>
      </c>
      <c r="W22" s="118"/>
      <c r="X22"/>
      <c r="Y22" s="141"/>
      <c r="Z22" s="148"/>
      <c r="AA22" s="52"/>
      <c r="AB22" s="155"/>
      <c r="AC22" s="38"/>
    </row>
    <row r="23" spans="1:29" s="29" customFormat="1" ht="15">
      <c r="A23" s="52">
        <v>846</v>
      </c>
      <c r="B23" s="2" t="s">
        <v>189</v>
      </c>
      <c r="C23" s="142">
        <v>5482</v>
      </c>
      <c r="D23" s="107">
        <v>5363</v>
      </c>
      <c r="E23" s="80">
        <v>-1042.8675665815397</v>
      </c>
      <c r="F23" s="80">
        <v>-1443.595002796942</v>
      </c>
      <c r="G23" s="152">
        <f>IF(E23&lt;-500,IF(F23&lt;-1000,1))</f>
        <v>1</v>
      </c>
      <c r="H23" s="131">
        <v>372.1269609631521</v>
      </c>
      <c r="I23" s="80">
        <v>319.0378519485363</v>
      </c>
      <c r="J23" s="132" t="b">
        <f>IF(H23&lt;0,IF(I23&lt;0,1))</f>
        <v>0</v>
      </c>
      <c r="K23" s="131">
        <v>5021.342575702298</v>
      </c>
      <c r="L23" s="131">
        <v>6107.589035987321</v>
      </c>
      <c r="M23" s="133" t="b">
        <f>IF(K23&gt;8984,IF(L23&gt;9237,1))</f>
        <v>0</v>
      </c>
      <c r="N23" s="134">
        <v>22</v>
      </c>
      <c r="O23" s="134">
        <v>22</v>
      </c>
      <c r="P23" s="135">
        <f>IF(N23&gt;20.85,IF(O23&gt;20.89,1))</f>
        <v>1</v>
      </c>
      <c r="Q23" s="136">
        <v>45.34378887289934</v>
      </c>
      <c r="R23" s="136">
        <v>52.02357855192101</v>
      </c>
      <c r="S23" s="135" t="b">
        <f>IF(Q23&gt;50,IF(R23&gt;50,1))</f>
        <v>0</v>
      </c>
      <c r="T23" s="137">
        <f>J23+M23+P23+S23</f>
        <v>1</v>
      </c>
      <c r="U23" s="52"/>
      <c r="V23" s="52"/>
      <c r="W23" s="118"/>
      <c r="X23"/>
      <c r="Y23" s="141"/>
      <c r="Z23" s="148"/>
      <c r="AA23" s="52"/>
      <c r="AB23" s="155"/>
      <c r="AC23" s="38"/>
    </row>
    <row r="24" spans="1:29" s="29" customFormat="1" ht="15">
      <c r="A24" s="52">
        <v>181</v>
      </c>
      <c r="B24" s="2" t="s">
        <v>127</v>
      </c>
      <c r="C24" s="142">
        <v>1948</v>
      </c>
      <c r="D24" s="107">
        <v>1915</v>
      </c>
      <c r="E24" s="80">
        <v>-980.4928131416838</v>
      </c>
      <c r="F24" s="80">
        <v>-1405.7441253263707</v>
      </c>
      <c r="G24" s="152">
        <f>IF(E24&lt;-500,IF(F24&lt;-1000,1))</f>
        <v>1</v>
      </c>
      <c r="H24" s="131">
        <v>219.71252566735114</v>
      </c>
      <c r="I24" s="80">
        <v>-152.4804177545692</v>
      </c>
      <c r="J24" s="132" t="b">
        <f>IF(H24&lt;0,IF(I24&lt;0,1))</f>
        <v>0</v>
      </c>
      <c r="K24" s="131">
        <v>3177.104722792608</v>
      </c>
      <c r="L24" s="131">
        <v>3575.97911227154</v>
      </c>
      <c r="M24" s="133" t="b">
        <f>IF(K24&gt;8984,IF(L24&gt;9237,1))</f>
        <v>0</v>
      </c>
      <c r="N24" s="134">
        <v>21.5</v>
      </c>
      <c r="O24" s="134">
        <v>21.5</v>
      </c>
      <c r="P24" s="135">
        <f>IF(N24&gt;20.85,IF(O24&gt;20.89,1))</f>
        <v>1</v>
      </c>
      <c r="Q24" s="136">
        <v>42.4342873150007</v>
      </c>
      <c r="R24" s="136">
        <v>48.03677081805291</v>
      </c>
      <c r="S24" s="135" t="b">
        <f>IF(Q24&gt;50,IF(R24&gt;50,1))</f>
        <v>0</v>
      </c>
      <c r="T24" s="137">
        <f>J24+M24+P24+S24</f>
        <v>1</v>
      </c>
      <c r="U24" s="52"/>
      <c r="V24" s="52"/>
      <c r="W24" s="118"/>
      <c r="X24"/>
      <c r="Y24" s="141"/>
      <c r="Z24" s="148"/>
      <c r="AA24" s="52"/>
      <c r="AB24" s="155"/>
      <c r="AC24" s="38"/>
    </row>
    <row r="25" spans="1:29" s="29" customFormat="1" ht="15">
      <c r="A25" s="52">
        <v>105</v>
      </c>
      <c r="B25" s="2" t="s">
        <v>310</v>
      </c>
      <c r="C25" s="142">
        <v>2422</v>
      </c>
      <c r="D25" s="107">
        <v>2406</v>
      </c>
      <c r="E25" s="80">
        <v>-1049.1329479768785</v>
      </c>
      <c r="F25" s="80">
        <v>-1129.260182876143</v>
      </c>
      <c r="G25" s="152">
        <f>IF(E25&lt;-500,IF(F25&lt;-1000,1))</f>
        <v>1</v>
      </c>
      <c r="H25" s="131">
        <v>554.9132947976879</v>
      </c>
      <c r="I25" s="80">
        <v>447.6309226932668</v>
      </c>
      <c r="J25" s="138" t="b">
        <f>IF(H25&lt;0,IF(I25&lt;0,1))</f>
        <v>0</v>
      </c>
      <c r="K25" s="131">
        <v>4317.9190751445085</v>
      </c>
      <c r="L25" s="138">
        <v>3812.136325852037</v>
      </c>
      <c r="M25" s="133" t="b">
        <f>IF(K25&gt;8984,IF(L25&gt;9237,1))</f>
        <v>0</v>
      </c>
      <c r="N25" s="134">
        <v>21.75</v>
      </c>
      <c r="O25" s="134">
        <v>21.75</v>
      </c>
      <c r="P25" s="135">
        <f>IF(N25&gt;20.85,IF(O25&gt;20.89,1))</f>
        <v>1</v>
      </c>
      <c r="Q25" s="136">
        <v>39.25432378792175</v>
      </c>
      <c r="R25" s="136">
        <v>37.5343495993752</v>
      </c>
      <c r="S25" s="135" t="b">
        <f>IF(Q25&gt;50,IF(R25&gt;50,1))</f>
        <v>0</v>
      </c>
      <c r="T25" s="137">
        <f>J25+M25+P25+S25</f>
        <v>1</v>
      </c>
      <c r="U25" s="52"/>
      <c r="V25" s="52"/>
      <c r="W25" s="118"/>
      <c r="X25"/>
      <c r="Y25" s="141"/>
      <c r="Z25" s="148"/>
      <c r="AA25" s="52"/>
      <c r="AB25" s="155"/>
      <c r="AC25" s="38"/>
    </row>
    <row r="26" spans="1:29" s="29" customFormat="1" ht="15">
      <c r="A26" s="52"/>
      <c r="B26" s="2"/>
      <c r="C26" s="142"/>
      <c r="D26" s="107"/>
      <c r="E26" s="80"/>
      <c r="F26" s="80"/>
      <c r="G26" s="152"/>
      <c r="H26" s="131"/>
      <c r="I26" s="80"/>
      <c r="J26" s="138"/>
      <c r="K26" s="131"/>
      <c r="L26" s="139"/>
      <c r="M26" s="133"/>
      <c r="N26" s="134"/>
      <c r="O26" s="134"/>
      <c r="P26" s="135"/>
      <c r="Q26" s="136"/>
      <c r="R26" s="136"/>
      <c r="S26" s="135"/>
      <c r="T26" s="137"/>
      <c r="U26" s="52"/>
      <c r="V26" s="52"/>
      <c r="W26" s="118"/>
      <c r="X26"/>
      <c r="Y26" s="141"/>
      <c r="Z26" s="148"/>
      <c r="AA26" s="52"/>
      <c r="AB26" s="155"/>
      <c r="AC26" s="38"/>
    </row>
    <row r="27" spans="1:29" s="29" customFormat="1" ht="12.75">
      <c r="A27" s="1" t="s">
        <v>344</v>
      </c>
      <c r="B27" s="2"/>
      <c r="C27" s="66"/>
      <c r="D27" s="107"/>
      <c r="E27" s="114"/>
      <c r="F27" s="114"/>
      <c r="G27" s="114"/>
      <c r="H27" s="64"/>
      <c r="I27" s="64"/>
      <c r="J27" s="115"/>
      <c r="K27" s="64"/>
      <c r="L27" s="64"/>
      <c r="M27" s="92"/>
      <c r="N27" s="55"/>
      <c r="O27" s="55"/>
      <c r="P27" s="94"/>
      <c r="Q27" s="28"/>
      <c r="R27" s="28"/>
      <c r="S27" s="95"/>
      <c r="T27" s="31"/>
      <c r="U27" s="53"/>
      <c r="V27" s="52"/>
      <c r="W27" s="118"/>
      <c r="X27"/>
      <c r="Z27" s="38"/>
      <c r="AA27" s="38"/>
      <c r="AB27" s="38"/>
      <c r="AC27" s="38"/>
    </row>
    <row r="28" spans="1:28" s="38" customFormat="1" ht="15">
      <c r="A28" s="52">
        <v>78</v>
      </c>
      <c r="B28" s="2" t="s">
        <v>56</v>
      </c>
      <c r="C28" s="142">
        <v>8864</v>
      </c>
      <c r="D28" s="107">
        <v>8663</v>
      </c>
      <c r="E28" s="80">
        <v>-1422.2698555956679</v>
      </c>
      <c r="F28" s="80">
        <v>-917.4650813805841</v>
      </c>
      <c r="G28" s="152" t="b">
        <f aca="true" t="shared" si="0" ref="G28:G65">IF(E28&lt;-500,IF(F28&lt;-1000,1))</f>
        <v>0</v>
      </c>
      <c r="H28" s="131">
        <v>893.8402527075813</v>
      </c>
      <c r="I28" s="80">
        <v>1083.9201200507907</v>
      </c>
      <c r="J28" s="138" t="b">
        <f aca="true" t="shared" si="1" ref="J28:J65">IF(H28&lt;0,IF(I28&lt;0,1))</f>
        <v>0</v>
      </c>
      <c r="K28" s="131">
        <v>8431.972021660651</v>
      </c>
      <c r="L28" s="131">
        <v>8626.572780791874</v>
      </c>
      <c r="M28" s="133" t="b">
        <f aca="true" t="shared" si="2" ref="M28:M65">IF(K28&gt;8984,IF(L28&gt;9237,1))</f>
        <v>0</v>
      </c>
      <c r="N28" s="134">
        <v>21.75</v>
      </c>
      <c r="O28" s="134">
        <v>21.75</v>
      </c>
      <c r="P28" s="135">
        <f aca="true" t="shared" si="3" ref="P28:P65">IF(N28&gt;20.85,IF(O28&gt;20.89,1))</f>
        <v>1</v>
      </c>
      <c r="Q28" s="136">
        <v>87.62040107374072</v>
      </c>
      <c r="R28" s="136">
        <v>86.08793088196266</v>
      </c>
      <c r="S28" s="135">
        <f aca="true" t="shared" si="4" ref="S28:S65">IF(Q28&gt;50,IF(R28&gt;50,1))</f>
        <v>1</v>
      </c>
      <c r="T28" s="137">
        <f aca="true" t="shared" si="5" ref="T28:T65">J28+M28+P28+S28</f>
        <v>2</v>
      </c>
      <c r="U28" s="1"/>
      <c r="V28" s="52" t="s">
        <v>307</v>
      </c>
      <c r="W28" s="118"/>
      <c r="X28"/>
      <c r="Y28" s="141"/>
      <c r="Z28" s="148"/>
      <c r="AA28" s="52"/>
      <c r="AB28" s="155"/>
    </row>
    <row r="29" spans="1:28" s="38" customFormat="1" ht="15">
      <c r="A29" s="52">
        <v>99</v>
      </c>
      <c r="B29" s="2" t="s">
        <v>41</v>
      </c>
      <c r="C29" s="142">
        <v>1793</v>
      </c>
      <c r="D29" s="107">
        <v>1759</v>
      </c>
      <c r="E29" s="80">
        <v>-848.856664807585</v>
      </c>
      <c r="F29" s="80">
        <v>-866.9698692438885</v>
      </c>
      <c r="G29" s="152" t="b">
        <f t="shared" si="0"/>
        <v>0</v>
      </c>
      <c r="H29" s="131">
        <v>344.6737311767987</v>
      </c>
      <c r="I29" s="80">
        <v>298.4650369528141</v>
      </c>
      <c r="J29" s="138" t="b">
        <f t="shared" si="1"/>
        <v>0</v>
      </c>
      <c r="K29" s="131">
        <v>2800.3346346904627</v>
      </c>
      <c r="L29" s="131">
        <v>2661.17111995452</v>
      </c>
      <c r="M29" s="133" t="b">
        <f t="shared" si="2"/>
        <v>0</v>
      </c>
      <c r="N29" s="134">
        <v>21.5</v>
      </c>
      <c r="O29" s="134">
        <v>21.5</v>
      </c>
      <c r="P29" s="135">
        <f t="shared" si="3"/>
        <v>1</v>
      </c>
      <c r="Q29" s="136">
        <v>34.56708526107072</v>
      </c>
      <c r="R29" s="136">
        <v>33.85201651317879</v>
      </c>
      <c r="S29" s="135" t="b">
        <f t="shared" si="4"/>
        <v>0</v>
      </c>
      <c r="T29" s="137">
        <f t="shared" si="5"/>
        <v>1</v>
      </c>
      <c r="U29" s="52"/>
      <c r="V29" s="52" t="s">
        <v>307</v>
      </c>
      <c r="W29" s="118"/>
      <c r="X29"/>
      <c r="Y29" s="141"/>
      <c r="Z29" s="148"/>
      <c r="AA29" s="52"/>
      <c r="AB29" s="155"/>
    </row>
    <row r="30" spans="1:28" s="38" customFormat="1" ht="15">
      <c r="A30" s="52">
        <v>285</v>
      </c>
      <c r="B30" s="2" t="s">
        <v>107</v>
      </c>
      <c r="C30" s="142">
        <v>54319</v>
      </c>
      <c r="D30" s="107">
        <v>54187</v>
      </c>
      <c r="E30" s="80">
        <v>-893.3338242603877</v>
      </c>
      <c r="F30" s="80">
        <v>-769.1512724454204</v>
      </c>
      <c r="G30" s="152" t="b">
        <f t="shared" si="0"/>
        <v>0</v>
      </c>
      <c r="H30" s="131">
        <v>948.7103959940353</v>
      </c>
      <c r="I30" s="80">
        <v>1257.7555502242235</v>
      </c>
      <c r="J30" s="138" t="b">
        <f t="shared" si="1"/>
        <v>0</v>
      </c>
      <c r="K30" s="131">
        <v>10585.080726817503</v>
      </c>
      <c r="L30" s="131">
        <v>10968.25806927861</v>
      </c>
      <c r="M30" s="133">
        <f t="shared" si="2"/>
        <v>1</v>
      </c>
      <c r="N30" s="134">
        <v>20.5</v>
      </c>
      <c r="O30" s="134">
        <v>20.5</v>
      </c>
      <c r="P30" s="135" t="b">
        <f t="shared" si="3"/>
        <v>0</v>
      </c>
      <c r="Q30" s="136">
        <v>114.80691625974609</v>
      </c>
      <c r="R30" s="136">
        <v>112.82951374579123</v>
      </c>
      <c r="S30" s="135">
        <f t="shared" si="4"/>
        <v>1</v>
      </c>
      <c r="T30" s="137">
        <f t="shared" si="5"/>
        <v>2</v>
      </c>
      <c r="U30" s="52"/>
      <c r="V30" s="52"/>
      <c r="W30" s="118"/>
      <c r="X30"/>
      <c r="Y30" s="141"/>
      <c r="Z30" s="148"/>
      <c r="AA30" s="52"/>
      <c r="AB30" s="155"/>
    </row>
    <row r="31" spans="1:28" s="38" customFormat="1" ht="15">
      <c r="A31" s="52">
        <v>783</v>
      </c>
      <c r="B31" s="2" t="s">
        <v>67</v>
      </c>
      <c r="C31" s="142">
        <v>4443</v>
      </c>
      <c r="D31" s="107">
        <v>4443</v>
      </c>
      <c r="E31" s="80">
        <v>-1266.486608147648</v>
      </c>
      <c r="F31" s="80">
        <v>-748.8551803091013</v>
      </c>
      <c r="G31" s="152" t="b">
        <f t="shared" si="0"/>
        <v>0</v>
      </c>
      <c r="H31" s="131">
        <v>390.27683997299124</v>
      </c>
      <c r="I31" s="80">
        <v>784.6307956496852</v>
      </c>
      <c r="J31" s="138" t="b">
        <f t="shared" si="1"/>
        <v>0</v>
      </c>
      <c r="K31" s="131">
        <v>4850.101282916948</v>
      </c>
      <c r="L31" s="131">
        <v>3252.146536920435</v>
      </c>
      <c r="M31" s="133" t="b">
        <f t="shared" si="2"/>
        <v>0</v>
      </c>
      <c r="N31" s="134">
        <v>20.5</v>
      </c>
      <c r="O31" s="134">
        <v>21.5</v>
      </c>
      <c r="P31" s="135" t="b">
        <f t="shared" si="3"/>
        <v>0</v>
      </c>
      <c r="Q31" s="136">
        <v>71.88972431077694</v>
      </c>
      <c r="R31" s="136">
        <v>53.87020070170771</v>
      </c>
      <c r="S31" s="135">
        <f t="shared" si="4"/>
        <v>1</v>
      </c>
      <c r="T31" s="137">
        <f t="shared" si="5"/>
        <v>1</v>
      </c>
      <c r="U31" s="52" t="s">
        <v>306</v>
      </c>
      <c r="V31" s="52"/>
      <c r="W31" s="118"/>
      <c r="X31"/>
      <c r="Y31" s="141"/>
      <c r="Z31" s="148"/>
      <c r="AA31" s="52"/>
      <c r="AB31" s="155"/>
    </row>
    <row r="32" spans="1:28" s="38" customFormat="1" ht="15">
      <c r="A32" s="52">
        <v>710</v>
      </c>
      <c r="B32" s="2" t="s">
        <v>297</v>
      </c>
      <c r="C32" s="142">
        <v>28405</v>
      </c>
      <c r="D32" s="107">
        <v>28077</v>
      </c>
      <c r="E32" s="80">
        <v>-865.657454673473</v>
      </c>
      <c r="F32" s="80">
        <v>-747.2308295045767</v>
      </c>
      <c r="G32" s="152" t="b">
        <f t="shared" si="0"/>
        <v>0</v>
      </c>
      <c r="H32" s="131">
        <v>462.3129730681218</v>
      </c>
      <c r="I32" s="80">
        <v>570.1819995013713</v>
      </c>
      <c r="J32" s="139" t="b">
        <f t="shared" si="1"/>
        <v>0</v>
      </c>
      <c r="K32" s="140">
        <v>4952.473156134483</v>
      </c>
      <c r="L32" s="138">
        <v>4930.334437439898</v>
      </c>
      <c r="M32" s="133" t="b">
        <f t="shared" si="2"/>
        <v>0</v>
      </c>
      <c r="N32" s="134">
        <v>22</v>
      </c>
      <c r="O32" s="134">
        <v>22</v>
      </c>
      <c r="P32" s="135">
        <f t="shared" si="3"/>
        <v>1</v>
      </c>
      <c r="Q32" s="136">
        <v>67.54646608607722</v>
      </c>
      <c r="R32" s="136">
        <v>66.92174890296154</v>
      </c>
      <c r="S32" s="135">
        <f t="shared" si="4"/>
        <v>1</v>
      </c>
      <c r="T32" s="137">
        <f t="shared" si="5"/>
        <v>2</v>
      </c>
      <c r="U32" s="52"/>
      <c r="V32" s="52"/>
      <c r="W32" s="118"/>
      <c r="X32"/>
      <c r="Y32" s="141"/>
      <c r="Z32" s="148"/>
      <c r="AA32" s="52"/>
      <c r="AB32" s="155"/>
    </row>
    <row r="33" spans="1:28" s="38" customFormat="1" ht="15">
      <c r="A33" s="52">
        <v>681</v>
      </c>
      <c r="B33" s="2" t="s">
        <v>34</v>
      </c>
      <c r="C33" s="142">
        <v>3733</v>
      </c>
      <c r="D33" s="107">
        <v>3649</v>
      </c>
      <c r="E33" s="80">
        <v>-968.1221537637289</v>
      </c>
      <c r="F33" s="80">
        <v>-710.8796930665936</v>
      </c>
      <c r="G33" s="152" t="b">
        <f t="shared" si="0"/>
        <v>0</v>
      </c>
      <c r="H33" s="131">
        <v>621.7519421376909</v>
      </c>
      <c r="I33" s="80">
        <v>789.2573307755549</v>
      </c>
      <c r="J33" s="132" t="b">
        <f t="shared" si="1"/>
        <v>0</v>
      </c>
      <c r="K33" s="131">
        <v>3786.2309134744173</v>
      </c>
      <c r="L33" s="131">
        <v>3527.5417922718557</v>
      </c>
      <c r="M33" s="133" t="b">
        <f t="shared" si="2"/>
        <v>0</v>
      </c>
      <c r="N33" s="134">
        <v>20.5</v>
      </c>
      <c r="O33" s="134">
        <v>20.5</v>
      </c>
      <c r="P33" s="135" t="b">
        <f t="shared" si="3"/>
        <v>0</v>
      </c>
      <c r="Q33" s="136">
        <v>39.53827044159849</v>
      </c>
      <c r="R33" s="136">
        <v>38.384993956138835</v>
      </c>
      <c r="S33" s="135" t="b">
        <f t="shared" si="4"/>
        <v>0</v>
      </c>
      <c r="T33" s="137">
        <f t="shared" si="5"/>
        <v>0</v>
      </c>
      <c r="U33" s="52"/>
      <c r="V33" s="52"/>
      <c r="W33" s="118"/>
      <c r="X33"/>
      <c r="Y33" s="141"/>
      <c r="Z33" s="148"/>
      <c r="AA33" s="52"/>
      <c r="AB33" s="155"/>
    </row>
    <row r="34" spans="1:28" s="38" customFormat="1" ht="15">
      <c r="A34" s="52">
        <v>886</v>
      </c>
      <c r="B34" s="2" t="s">
        <v>210</v>
      </c>
      <c r="C34" s="142">
        <v>13352</v>
      </c>
      <c r="D34" s="107">
        <v>13312</v>
      </c>
      <c r="E34" s="80">
        <v>-470.86578789694425</v>
      </c>
      <c r="F34" s="80">
        <v>-616.8870192307693</v>
      </c>
      <c r="G34" s="152" t="b">
        <f t="shared" si="0"/>
        <v>0</v>
      </c>
      <c r="H34" s="131">
        <v>118.18454164170161</v>
      </c>
      <c r="I34" s="80">
        <v>250.30048076923077</v>
      </c>
      <c r="J34" s="132" t="b">
        <f t="shared" si="1"/>
        <v>0</v>
      </c>
      <c r="K34" s="131">
        <v>3117.5853804673457</v>
      </c>
      <c r="L34" s="131">
        <v>3109.825721153846</v>
      </c>
      <c r="M34" s="133" t="b">
        <f t="shared" si="2"/>
        <v>0</v>
      </c>
      <c r="N34" s="134">
        <v>20.5</v>
      </c>
      <c r="O34" s="134">
        <v>20.5</v>
      </c>
      <c r="P34" s="135" t="b">
        <f t="shared" si="3"/>
        <v>0</v>
      </c>
      <c r="Q34" s="136">
        <v>56.59619165092703</v>
      </c>
      <c r="R34" s="136">
        <v>53.753089506736806</v>
      </c>
      <c r="S34" s="135">
        <f t="shared" si="4"/>
        <v>1</v>
      </c>
      <c r="T34" s="137">
        <f t="shared" si="5"/>
        <v>1</v>
      </c>
      <c r="U34" s="52"/>
      <c r="V34" s="52"/>
      <c r="W34" s="118"/>
      <c r="X34"/>
      <c r="Y34" s="141"/>
      <c r="Z34" s="148"/>
      <c r="AA34" s="52"/>
      <c r="AB34" s="155"/>
    </row>
    <row r="35" spans="1:28" s="38" customFormat="1" ht="15">
      <c r="A35" s="52">
        <v>738</v>
      </c>
      <c r="B35" s="2" t="s">
        <v>90</v>
      </c>
      <c r="C35" s="142">
        <v>3019</v>
      </c>
      <c r="D35" s="107">
        <v>3047</v>
      </c>
      <c r="E35" s="80">
        <v>-835.0447167936402</v>
      </c>
      <c r="F35" s="80">
        <v>-572.3662618969479</v>
      </c>
      <c r="G35" s="152" t="b">
        <f t="shared" si="0"/>
        <v>0</v>
      </c>
      <c r="H35" s="131">
        <v>250.08280887711166</v>
      </c>
      <c r="I35" s="80">
        <v>467.34492943879224</v>
      </c>
      <c r="J35" s="132" t="b">
        <f t="shared" si="1"/>
        <v>0</v>
      </c>
      <c r="K35" s="131">
        <v>1664.1271944352434</v>
      </c>
      <c r="L35" s="131">
        <v>3927.1414506071546</v>
      </c>
      <c r="M35" s="133" t="b">
        <f t="shared" si="2"/>
        <v>0</v>
      </c>
      <c r="N35" s="134">
        <v>21</v>
      </c>
      <c r="O35" s="134">
        <v>21</v>
      </c>
      <c r="P35" s="135">
        <f t="shared" si="3"/>
        <v>1</v>
      </c>
      <c r="Q35" s="136">
        <v>62.65247548433389</v>
      </c>
      <c r="R35" s="136">
        <v>59.53260489170587</v>
      </c>
      <c r="S35" s="135">
        <f t="shared" si="4"/>
        <v>1</v>
      </c>
      <c r="T35" s="137">
        <f t="shared" si="5"/>
        <v>2</v>
      </c>
      <c r="U35" s="52"/>
      <c r="V35" s="52"/>
      <c r="W35" s="118"/>
      <c r="X35"/>
      <c r="Y35" s="141"/>
      <c r="Z35" s="148"/>
      <c r="AA35" s="52"/>
      <c r="AB35" s="155"/>
    </row>
    <row r="36" spans="1:28" s="38" customFormat="1" ht="15">
      <c r="A36" s="52">
        <v>707</v>
      </c>
      <c r="B36" s="2" t="s">
        <v>19</v>
      </c>
      <c r="C36" s="142">
        <v>2349</v>
      </c>
      <c r="D36" s="107">
        <v>2268</v>
      </c>
      <c r="E36" s="80">
        <v>-795</v>
      </c>
      <c r="F36" s="80">
        <v>-527.7777777777778</v>
      </c>
      <c r="G36" s="152" t="b">
        <f t="shared" si="0"/>
        <v>0</v>
      </c>
      <c r="H36" s="131">
        <v>335.88761174968073</v>
      </c>
      <c r="I36" s="80">
        <v>715.1675485008818</v>
      </c>
      <c r="J36" s="132" t="b">
        <f t="shared" si="1"/>
        <v>0</v>
      </c>
      <c r="K36" s="131">
        <v>3722.435078756918</v>
      </c>
      <c r="L36" s="131">
        <v>3752.645502645503</v>
      </c>
      <c r="M36" s="133" t="b">
        <f t="shared" si="2"/>
        <v>0</v>
      </c>
      <c r="N36" s="134">
        <v>21</v>
      </c>
      <c r="O36" s="134">
        <v>21.5</v>
      </c>
      <c r="P36" s="135">
        <f t="shared" si="3"/>
        <v>1</v>
      </c>
      <c r="Q36" s="136">
        <v>47.798765946171024</v>
      </c>
      <c r="R36" s="136">
        <v>45.65349313509823</v>
      </c>
      <c r="S36" s="135" t="b">
        <f t="shared" si="4"/>
        <v>0</v>
      </c>
      <c r="T36" s="137">
        <f t="shared" si="5"/>
        <v>1</v>
      </c>
      <c r="U36" s="52"/>
      <c r="V36" s="52" t="s">
        <v>307</v>
      </c>
      <c r="W36" s="118"/>
      <c r="X36"/>
      <c r="Y36" s="141"/>
      <c r="Z36" s="148"/>
      <c r="AA36" s="52"/>
      <c r="AB36" s="155"/>
    </row>
    <row r="37" spans="1:28" s="38" customFormat="1" ht="15">
      <c r="A37" s="52">
        <v>577</v>
      </c>
      <c r="B37" s="2" t="s">
        <v>125</v>
      </c>
      <c r="C37" s="142">
        <v>10620</v>
      </c>
      <c r="D37" s="107">
        <v>10713</v>
      </c>
      <c r="E37" s="80">
        <v>-711.4877589453861</v>
      </c>
      <c r="F37" s="80">
        <v>-466.53598431811815</v>
      </c>
      <c r="G37" s="152" t="b">
        <f t="shared" si="0"/>
        <v>0</v>
      </c>
      <c r="H37" s="131">
        <v>212.14689265536722</v>
      </c>
      <c r="I37" s="80">
        <v>658.3590030803697</v>
      </c>
      <c r="J37" s="132" t="b">
        <f t="shared" si="1"/>
        <v>0</v>
      </c>
      <c r="K37" s="131">
        <v>5934.934086629002</v>
      </c>
      <c r="L37" s="131">
        <v>5854.569214972464</v>
      </c>
      <c r="M37" s="133" t="b">
        <f t="shared" si="2"/>
        <v>0</v>
      </c>
      <c r="N37" s="134">
        <v>20.75</v>
      </c>
      <c r="O37" s="134">
        <v>20.75</v>
      </c>
      <c r="P37" s="135" t="b">
        <f t="shared" si="3"/>
        <v>0</v>
      </c>
      <c r="Q37" s="136">
        <v>88.2785588942568</v>
      </c>
      <c r="R37" s="136">
        <v>84.98617230465095</v>
      </c>
      <c r="S37" s="135">
        <f t="shared" si="4"/>
        <v>1</v>
      </c>
      <c r="T37" s="137">
        <f t="shared" si="5"/>
        <v>1</v>
      </c>
      <c r="U37" s="52"/>
      <c r="V37" s="52"/>
      <c r="W37" s="118"/>
      <c r="X37"/>
      <c r="Y37" s="141"/>
      <c r="Z37" s="148"/>
      <c r="AA37" s="52"/>
      <c r="AB37" s="155"/>
    </row>
    <row r="38" spans="1:28" s="38" customFormat="1" ht="15">
      <c r="A38" s="53">
        <v>20</v>
      </c>
      <c r="B38" s="14" t="s">
        <v>293</v>
      </c>
      <c r="C38" s="142">
        <v>17043</v>
      </c>
      <c r="D38" s="107">
        <v>16923</v>
      </c>
      <c r="E38" s="80">
        <v>-513.8179897905299</v>
      </c>
      <c r="F38" s="80">
        <v>-454.94297701353184</v>
      </c>
      <c r="G38" s="152" t="b">
        <f t="shared" si="0"/>
        <v>0</v>
      </c>
      <c r="H38" s="131">
        <v>232.41213401396467</v>
      </c>
      <c r="I38" s="80">
        <v>466.8793949063405</v>
      </c>
      <c r="J38" s="138" t="b">
        <f t="shared" si="1"/>
        <v>0</v>
      </c>
      <c r="K38" s="131">
        <v>4110.543918324239</v>
      </c>
      <c r="L38" s="131">
        <v>4161.673462152101</v>
      </c>
      <c r="M38" s="133" t="b">
        <f t="shared" si="2"/>
        <v>0</v>
      </c>
      <c r="N38" s="134">
        <v>21.25</v>
      </c>
      <c r="O38" s="134">
        <v>21.25</v>
      </c>
      <c r="P38" s="135">
        <f t="shared" si="3"/>
        <v>1</v>
      </c>
      <c r="Q38" s="136">
        <v>61.019939885137674</v>
      </c>
      <c r="R38" s="136">
        <v>60.47579875621072</v>
      </c>
      <c r="S38" s="135">
        <f t="shared" si="4"/>
        <v>1</v>
      </c>
      <c r="T38" s="137">
        <f t="shared" si="5"/>
        <v>2</v>
      </c>
      <c r="U38" s="52"/>
      <c r="V38" s="52"/>
      <c r="W38" s="118"/>
      <c r="X38"/>
      <c r="Y38" s="141"/>
      <c r="Z38" s="149"/>
      <c r="AA38" s="52"/>
      <c r="AB38" s="155"/>
    </row>
    <row r="39" spans="1:28" s="38" customFormat="1" ht="15">
      <c r="A39" s="52">
        <v>595</v>
      </c>
      <c r="B39" s="2" t="s">
        <v>74</v>
      </c>
      <c r="C39" s="142">
        <v>4740</v>
      </c>
      <c r="D39" s="107">
        <v>4697</v>
      </c>
      <c r="E39" s="80">
        <v>-402.1097046413502</v>
      </c>
      <c r="F39" s="80">
        <v>-418.13923781136896</v>
      </c>
      <c r="G39" s="152" t="b">
        <f t="shared" si="0"/>
        <v>0</v>
      </c>
      <c r="H39" s="131">
        <v>331.6455696202531</v>
      </c>
      <c r="I39" s="80">
        <v>464.76474345326807</v>
      </c>
      <c r="J39" s="132" t="b">
        <f t="shared" si="1"/>
        <v>0</v>
      </c>
      <c r="K39" s="131">
        <v>3770.253164556962</v>
      </c>
      <c r="L39" s="131">
        <v>5589.738130721737</v>
      </c>
      <c r="M39" s="133" t="b">
        <f t="shared" si="2"/>
        <v>0</v>
      </c>
      <c r="N39" s="134">
        <v>20.75</v>
      </c>
      <c r="O39" s="134">
        <v>20.75</v>
      </c>
      <c r="P39" s="135" t="b">
        <f t="shared" si="3"/>
        <v>0</v>
      </c>
      <c r="Q39" s="136">
        <v>46.452798726645696</v>
      </c>
      <c r="R39" s="136">
        <v>60.02386412364599</v>
      </c>
      <c r="S39" s="135" t="b">
        <f t="shared" si="4"/>
        <v>0</v>
      </c>
      <c r="T39" s="137">
        <f t="shared" si="5"/>
        <v>0</v>
      </c>
      <c r="U39" s="52"/>
      <c r="V39" s="52"/>
      <c r="W39" s="118"/>
      <c r="X39"/>
      <c r="Y39" s="141"/>
      <c r="Z39" s="148"/>
      <c r="AA39" s="52"/>
      <c r="AB39" s="155"/>
    </row>
    <row r="40" spans="1:29" s="29" customFormat="1" ht="15">
      <c r="A40" s="52">
        <v>890</v>
      </c>
      <c r="B40" s="2" t="s">
        <v>15</v>
      </c>
      <c r="C40" s="142">
        <v>1250</v>
      </c>
      <c r="D40" s="107">
        <v>1241</v>
      </c>
      <c r="E40" s="80">
        <v>-1052</v>
      </c>
      <c r="F40" s="80">
        <v>-414.1821112006446</v>
      </c>
      <c r="G40" s="152" t="b">
        <f t="shared" si="0"/>
        <v>0</v>
      </c>
      <c r="H40" s="131">
        <v>606.4000000000001</v>
      </c>
      <c r="I40" s="80">
        <v>1204.6736502820306</v>
      </c>
      <c r="J40" s="138" t="b">
        <f t="shared" si="1"/>
        <v>0</v>
      </c>
      <c r="K40" s="131">
        <v>4794.400000000001</v>
      </c>
      <c r="L40" s="131">
        <v>5435.132957292506</v>
      </c>
      <c r="M40" s="133" t="b">
        <f t="shared" si="2"/>
        <v>0</v>
      </c>
      <c r="N40" s="134">
        <v>20.75</v>
      </c>
      <c r="O40" s="134">
        <v>20.75</v>
      </c>
      <c r="P40" s="135" t="b">
        <f t="shared" si="3"/>
        <v>0</v>
      </c>
      <c r="Q40" s="136">
        <v>49.70947123765253</v>
      </c>
      <c r="R40" s="136">
        <v>47.31010913901444</v>
      </c>
      <c r="S40" s="135" t="b">
        <f t="shared" si="4"/>
        <v>0</v>
      </c>
      <c r="T40" s="137">
        <f t="shared" si="5"/>
        <v>0</v>
      </c>
      <c r="U40" s="52"/>
      <c r="V40" s="52" t="s">
        <v>307</v>
      </c>
      <c r="W40" s="118"/>
      <c r="X40"/>
      <c r="Y40" s="141"/>
      <c r="Z40" s="148"/>
      <c r="AA40" s="52"/>
      <c r="AB40" s="155"/>
      <c r="AC40" s="38"/>
    </row>
    <row r="41" spans="1:28" s="38" customFormat="1" ht="15">
      <c r="A41" s="52">
        <v>18</v>
      </c>
      <c r="B41" s="2" t="s">
        <v>197</v>
      </c>
      <c r="C41" s="142">
        <v>5104</v>
      </c>
      <c r="D41" s="107">
        <v>5046</v>
      </c>
      <c r="E41" s="80">
        <v>-408.30721003134795</v>
      </c>
      <c r="F41" s="80">
        <v>-405.2715021799445</v>
      </c>
      <c r="G41" s="152" t="b">
        <f t="shared" si="0"/>
        <v>0</v>
      </c>
      <c r="H41" s="131">
        <v>206.50470219435738</v>
      </c>
      <c r="I41" s="80">
        <v>297.4633372968688</v>
      </c>
      <c r="J41" s="138" t="b">
        <f t="shared" si="1"/>
        <v>0</v>
      </c>
      <c r="K41" s="131">
        <v>4214.929467084639</v>
      </c>
      <c r="L41" s="131">
        <v>4299.841458581055</v>
      </c>
      <c r="M41" s="133" t="b">
        <f t="shared" si="2"/>
        <v>0</v>
      </c>
      <c r="N41" s="134">
        <v>20.25</v>
      </c>
      <c r="O41" s="134">
        <v>20.25</v>
      </c>
      <c r="P41" s="135" t="b">
        <f t="shared" si="3"/>
        <v>0</v>
      </c>
      <c r="Q41" s="136">
        <v>65.8415717052801</v>
      </c>
      <c r="R41" s="136">
        <v>64.73328732005521</v>
      </c>
      <c r="S41" s="135">
        <f t="shared" si="4"/>
        <v>1</v>
      </c>
      <c r="T41" s="137">
        <f t="shared" si="5"/>
        <v>1</v>
      </c>
      <c r="U41" s="52"/>
      <c r="V41" s="52"/>
      <c r="W41" s="118"/>
      <c r="X41"/>
      <c r="Y41" s="141"/>
      <c r="Z41" s="148"/>
      <c r="AA41" s="52"/>
      <c r="AB41" s="155"/>
    </row>
    <row r="42" spans="1:28" s="38" customFormat="1" ht="15">
      <c r="A42" s="52">
        <v>614</v>
      </c>
      <c r="B42" s="2" t="s">
        <v>128</v>
      </c>
      <c r="C42" s="142">
        <v>3477</v>
      </c>
      <c r="D42" s="107">
        <v>3424</v>
      </c>
      <c r="E42" s="80">
        <v>467.64452113891286</v>
      </c>
      <c r="F42" s="80">
        <v>-393.69158878504675</v>
      </c>
      <c r="G42" s="152" t="b">
        <f t="shared" si="0"/>
        <v>0</v>
      </c>
      <c r="H42" s="131">
        <v>475.40983606557376</v>
      </c>
      <c r="I42" s="80">
        <v>545.8528037383178</v>
      </c>
      <c r="J42" s="138" t="b">
        <f t="shared" si="1"/>
        <v>0</v>
      </c>
      <c r="K42" s="131">
        <v>5923.209663503019</v>
      </c>
      <c r="L42" s="131">
        <v>5826.226635514018</v>
      </c>
      <c r="M42" s="133" t="b">
        <f t="shared" si="2"/>
        <v>0</v>
      </c>
      <c r="N42" s="134">
        <v>21</v>
      </c>
      <c r="O42" s="134">
        <v>21.75</v>
      </c>
      <c r="P42" s="135">
        <f t="shared" si="3"/>
        <v>1</v>
      </c>
      <c r="Q42" s="136">
        <v>60.59051812178018</v>
      </c>
      <c r="R42" s="136">
        <v>54.794028510495004</v>
      </c>
      <c r="S42" s="135">
        <f t="shared" si="4"/>
        <v>1</v>
      </c>
      <c r="T42" s="137">
        <f t="shared" si="5"/>
        <v>2</v>
      </c>
      <c r="U42" s="52"/>
      <c r="V42" s="52"/>
      <c r="W42" s="118"/>
      <c r="X42"/>
      <c r="Y42" s="141"/>
      <c r="Z42" s="148"/>
      <c r="AA42" s="52"/>
      <c r="AB42" s="155"/>
    </row>
    <row r="43" spans="1:28" s="38" customFormat="1" ht="15">
      <c r="A43" s="52">
        <v>103</v>
      </c>
      <c r="B43" s="2" t="s">
        <v>78</v>
      </c>
      <c r="C43" s="142">
        <v>2388</v>
      </c>
      <c r="D43" s="107">
        <v>2345</v>
      </c>
      <c r="E43" s="80">
        <v>-268.84422110552765</v>
      </c>
      <c r="F43" s="80">
        <v>-359.0618336886994</v>
      </c>
      <c r="G43" s="152" t="b">
        <f t="shared" si="0"/>
        <v>0</v>
      </c>
      <c r="H43" s="131">
        <v>539.7822445561139</v>
      </c>
      <c r="I43" s="80">
        <v>275.4797441364605</v>
      </c>
      <c r="J43" s="138" t="b">
        <f t="shared" si="1"/>
        <v>0</v>
      </c>
      <c r="K43" s="131">
        <v>2888.1909547738696</v>
      </c>
      <c r="L43" s="131">
        <v>2904.0511727078892</v>
      </c>
      <c r="M43" s="133" t="b">
        <f t="shared" si="2"/>
        <v>0</v>
      </c>
      <c r="N43" s="134">
        <v>21.5</v>
      </c>
      <c r="O43" s="134">
        <v>21.5</v>
      </c>
      <c r="P43" s="135">
        <f t="shared" si="3"/>
        <v>1</v>
      </c>
      <c r="Q43" s="136">
        <v>41.66955466990123</v>
      </c>
      <c r="R43" s="136">
        <v>41.18511475126421</v>
      </c>
      <c r="S43" s="135" t="b">
        <f t="shared" si="4"/>
        <v>0</v>
      </c>
      <c r="T43" s="137">
        <f t="shared" si="5"/>
        <v>1</v>
      </c>
      <c r="U43" s="52"/>
      <c r="V43" s="52"/>
      <c r="W43" s="118"/>
      <c r="X43"/>
      <c r="Y43" s="141"/>
      <c r="Z43" s="148"/>
      <c r="AA43" s="52"/>
      <c r="AB43" s="155"/>
    </row>
    <row r="44" spans="1:28" s="38" customFormat="1" ht="15">
      <c r="A44" s="52">
        <v>312</v>
      </c>
      <c r="B44" s="2" t="s">
        <v>205</v>
      </c>
      <c r="C44" s="142">
        <v>1379</v>
      </c>
      <c r="D44" s="107">
        <v>1375</v>
      </c>
      <c r="E44" s="80">
        <v>742.5670775924583</v>
      </c>
      <c r="F44" s="80">
        <v>-285.8181818181818</v>
      </c>
      <c r="G44" s="152" t="b">
        <f t="shared" si="0"/>
        <v>0</v>
      </c>
      <c r="H44" s="131">
        <v>910.0797679477882</v>
      </c>
      <c r="I44" s="80">
        <v>-389.0909090909091</v>
      </c>
      <c r="J44" s="138" t="b">
        <f t="shared" si="1"/>
        <v>0</v>
      </c>
      <c r="K44" s="131">
        <v>10016.678752719361</v>
      </c>
      <c r="L44" s="131">
        <v>10544.727272727274</v>
      </c>
      <c r="M44" s="133">
        <f t="shared" si="2"/>
        <v>1</v>
      </c>
      <c r="N44" s="134">
        <v>20.5</v>
      </c>
      <c r="O44" s="134">
        <v>20.5</v>
      </c>
      <c r="P44" s="135" t="b">
        <f t="shared" si="3"/>
        <v>0</v>
      </c>
      <c r="Q44" s="136">
        <v>85.79220504130481</v>
      </c>
      <c r="R44" s="136">
        <v>95.44004923627818</v>
      </c>
      <c r="S44" s="135">
        <f t="shared" si="4"/>
        <v>1</v>
      </c>
      <c r="T44" s="137">
        <f t="shared" si="5"/>
        <v>2</v>
      </c>
      <c r="U44" s="52"/>
      <c r="V44" s="52"/>
      <c r="W44" s="118"/>
      <c r="X44"/>
      <c r="Y44" s="141"/>
      <c r="Z44" s="148"/>
      <c r="AA44" s="52"/>
      <c r="AB44" s="155"/>
    </row>
    <row r="45" spans="1:28" s="38" customFormat="1" ht="15">
      <c r="A45" s="52">
        <v>918</v>
      </c>
      <c r="B45" s="2" t="s">
        <v>203</v>
      </c>
      <c r="C45" s="142">
        <v>2276</v>
      </c>
      <c r="D45" s="107">
        <v>2277</v>
      </c>
      <c r="E45" s="80">
        <v>-200.35149384885764</v>
      </c>
      <c r="F45" s="80">
        <v>-277.55819060166885</v>
      </c>
      <c r="G45" s="152" t="b">
        <f t="shared" si="0"/>
        <v>0</v>
      </c>
      <c r="H45" s="131">
        <v>33.391915641476274</v>
      </c>
      <c r="I45" s="80">
        <v>73.3421168203777</v>
      </c>
      <c r="J45" s="138" t="b">
        <f t="shared" si="1"/>
        <v>0</v>
      </c>
      <c r="K45" s="131">
        <v>3477.152899824253</v>
      </c>
      <c r="L45" s="131">
        <v>3200.702678963549</v>
      </c>
      <c r="M45" s="133" t="b">
        <f t="shared" si="2"/>
        <v>0</v>
      </c>
      <c r="N45" s="134">
        <v>21.5</v>
      </c>
      <c r="O45" s="134">
        <v>21.5</v>
      </c>
      <c r="P45" s="135">
        <f t="shared" si="3"/>
        <v>1</v>
      </c>
      <c r="Q45" s="136">
        <v>52.782296198222056</v>
      </c>
      <c r="R45" s="136">
        <v>47.90997837908668</v>
      </c>
      <c r="S45" s="135" t="b">
        <f t="shared" si="4"/>
        <v>0</v>
      </c>
      <c r="T45" s="137">
        <f t="shared" si="5"/>
        <v>1</v>
      </c>
      <c r="U45" s="52"/>
      <c r="V45" s="52"/>
      <c r="W45" s="118"/>
      <c r="X45"/>
      <c r="Y45" s="141"/>
      <c r="Z45" s="148"/>
      <c r="AA45" s="52"/>
      <c r="AB45" s="155"/>
    </row>
    <row r="46" spans="1:28" s="38" customFormat="1" ht="15">
      <c r="A46" s="52">
        <v>71</v>
      </c>
      <c r="B46" s="2" t="s">
        <v>126</v>
      </c>
      <c r="C46" s="142">
        <v>7167</v>
      </c>
      <c r="D46" s="107">
        <v>7098</v>
      </c>
      <c r="E46" s="80">
        <v>44.649086089019114</v>
      </c>
      <c r="F46" s="80">
        <v>-221.89349112426035</v>
      </c>
      <c r="G46" s="152" t="b">
        <f t="shared" si="0"/>
        <v>0</v>
      </c>
      <c r="H46" s="131">
        <v>419.8409376308079</v>
      </c>
      <c r="I46" s="80">
        <v>325.4437869822485</v>
      </c>
      <c r="J46" s="138" t="b">
        <f t="shared" si="1"/>
        <v>0</v>
      </c>
      <c r="K46" s="131">
        <v>6318.96190874843</v>
      </c>
      <c r="L46" s="131">
        <v>6840.518455903071</v>
      </c>
      <c r="M46" s="133" t="b">
        <f t="shared" si="2"/>
        <v>0</v>
      </c>
      <c r="N46" s="134">
        <v>21.25</v>
      </c>
      <c r="O46" s="134">
        <v>22</v>
      </c>
      <c r="P46" s="135">
        <f t="shared" si="3"/>
        <v>1</v>
      </c>
      <c r="Q46" s="136">
        <v>53.034711128508405</v>
      </c>
      <c r="R46" s="136">
        <v>55.464940218242575</v>
      </c>
      <c r="S46" s="135">
        <f t="shared" si="4"/>
        <v>1</v>
      </c>
      <c r="T46" s="137">
        <f t="shared" si="5"/>
        <v>2</v>
      </c>
      <c r="U46" s="52"/>
      <c r="V46" s="52"/>
      <c r="W46" s="118"/>
      <c r="X46"/>
      <c r="Y46" s="141"/>
      <c r="Z46" s="148"/>
      <c r="AA46" s="52"/>
      <c r="AB46" s="155"/>
    </row>
    <row r="47" spans="1:28" s="38" customFormat="1" ht="15">
      <c r="A47" s="52">
        <v>410</v>
      </c>
      <c r="B47" s="2" t="s">
        <v>82</v>
      </c>
      <c r="C47" s="142">
        <v>18865</v>
      </c>
      <c r="D47" s="107">
        <v>18970</v>
      </c>
      <c r="E47" s="80">
        <v>-367.5059634243308</v>
      </c>
      <c r="F47" s="80">
        <v>-209.2250922509225</v>
      </c>
      <c r="G47" s="152" t="b">
        <f t="shared" si="0"/>
        <v>0</v>
      </c>
      <c r="H47" s="131">
        <v>529.7641134375828</v>
      </c>
      <c r="I47" s="80">
        <v>487.71744860305745</v>
      </c>
      <c r="J47" s="139" t="b">
        <f t="shared" si="1"/>
        <v>0</v>
      </c>
      <c r="K47" s="140">
        <v>5303.790087463557</v>
      </c>
      <c r="L47" s="138">
        <v>5906.11491829204</v>
      </c>
      <c r="M47" s="133" t="b">
        <f t="shared" si="2"/>
        <v>0</v>
      </c>
      <c r="N47" s="134">
        <v>21.5</v>
      </c>
      <c r="O47" s="134">
        <v>21.5</v>
      </c>
      <c r="P47" s="135">
        <f t="shared" si="3"/>
        <v>1</v>
      </c>
      <c r="Q47" s="136">
        <v>82.13460848126901</v>
      </c>
      <c r="R47" s="136">
        <v>89.25250240046299</v>
      </c>
      <c r="S47" s="135">
        <f t="shared" si="4"/>
        <v>1</v>
      </c>
      <c r="T47" s="137">
        <f t="shared" si="5"/>
        <v>2</v>
      </c>
      <c r="U47" s="52"/>
      <c r="V47" s="52"/>
      <c r="W47" s="118"/>
      <c r="X47"/>
      <c r="Y47" s="141"/>
      <c r="Z47" s="148"/>
      <c r="AA47" s="52"/>
      <c r="AB47" s="155"/>
    </row>
    <row r="48" spans="1:28" s="38" customFormat="1" ht="15">
      <c r="A48" s="52">
        <v>213</v>
      </c>
      <c r="B48" s="2" t="s">
        <v>84</v>
      </c>
      <c r="C48" s="142">
        <v>5628</v>
      </c>
      <c r="D48" s="107">
        <v>5603</v>
      </c>
      <c r="E48" s="80">
        <v>-222.28144989339017</v>
      </c>
      <c r="F48" s="80">
        <v>-189.54131715152596</v>
      </c>
      <c r="G48" s="152" t="b">
        <f t="shared" si="0"/>
        <v>0</v>
      </c>
      <c r="H48" s="131">
        <v>554.1933191186923</v>
      </c>
      <c r="I48" s="80">
        <v>544.3512404069248</v>
      </c>
      <c r="J48" s="139" t="b">
        <f t="shared" si="1"/>
        <v>0</v>
      </c>
      <c r="K48" s="140">
        <v>4256.218905472637</v>
      </c>
      <c r="L48" s="138">
        <v>5164.911654470819</v>
      </c>
      <c r="M48" s="133" t="b">
        <f t="shared" si="2"/>
        <v>0</v>
      </c>
      <c r="N48" s="134">
        <v>20</v>
      </c>
      <c r="O48" s="134">
        <v>20</v>
      </c>
      <c r="P48" s="135" t="b">
        <f t="shared" si="3"/>
        <v>0</v>
      </c>
      <c r="Q48" s="136">
        <v>57.733227981845246</v>
      </c>
      <c r="R48" s="136">
        <v>65.50473099852327</v>
      </c>
      <c r="S48" s="135">
        <f t="shared" si="4"/>
        <v>1</v>
      </c>
      <c r="T48" s="137">
        <f t="shared" si="5"/>
        <v>1</v>
      </c>
      <c r="U48" s="52"/>
      <c r="V48" s="52"/>
      <c r="W48" s="118"/>
      <c r="X48"/>
      <c r="Y48" s="141"/>
      <c r="Z48" s="148"/>
      <c r="AA48" s="52"/>
      <c r="AB48" s="155"/>
    </row>
    <row r="49" spans="1:28" s="38" customFormat="1" ht="15">
      <c r="A49" s="52">
        <v>593</v>
      </c>
      <c r="B49" s="2" t="s">
        <v>59</v>
      </c>
      <c r="C49" s="142">
        <v>18801</v>
      </c>
      <c r="D49" s="107">
        <v>18475</v>
      </c>
      <c r="E49" s="80">
        <v>-447.7953300356364</v>
      </c>
      <c r="F49" s="80">
        <v>-188.95805142083896</v>
      </c>
      <c r="G49" s="152" t="b">
        <f t="shared" si="0"/>
        <v>0</v>
      </c>
      <c r="H49" s="131">
        <v>358.1724376362959</v>
      </c>
      <c r="I49" s="80">
        <v>738.2949932341</v>
      </c>
      <c r="J49" s="139" t="b">
        <f t="shared" si="1"/>
        <v>0</v>
      </c>
      <c r="K49" s="140">
        <v>5374.660922291368</v>
      </c>
      <c r="L49" s="138">
        <v>5355.074424898511</v>
      </c>
      <c r="M49" s="133" t="b">
        <f t="shared" si="2"/>
        <v>0</v>
      </c>
      <c r="N49" s="134">
        <v>21.5</v>
      </c>
      <c r="O49" s="134">
        <v>22</v>
      </c>
      <c r="P49" s="135">
        <f t="shared" si="3"/>
        <v>1</v>
      </c>
      <c r="Q49" s="136">
        <v>74.78298768750227</v>
      </c>
      <c r="R49" s="136">
        <v>70.97003191589224</v>
      </c>
      <c r="S49" s="135">
        <f t="shared" si="4"/>
        <v>1</v>
      </c>
      <c r="T49" s="137">
        <f t="shared" si="5"/>
        <v>2</v>
      </c>
      <c r="U49" s="52"/>
      <c r="V49" s="52"/>
      <c r="W49" s="118"/>
      <c r="X49"/>
      <c r="Y49" s="141"/>
      <c r="Z49" s="148"/>
      <c r="AA49" s="52"/>
      <c r="AB49" s="155"/>
    </row>
    <row r="50" spans="1:28" s="38" customFormat="1" ht="15">
      <c r="A50" s="52">
        <v>481</v>
      </c>
      <c r="B50" s="2" t="s">
        <v>228</v>
      </c>
      <c r="C50" s="142">
        <v>9706</v>
      </c>
      <c r="D50" s="107">
        <v>9675</v>
      </c>
      <c r="E50" s="80">
        <v>177.72511848341233</v>
      </c>
      <c r="F50" s="80">
        <v>-186.04651162790697</v>
      </c>
      <c r="G50" s="152" t="b">
        <f t="shared" si="0"/>
        <v>0</v>
      </c>
      <c r="H50" s="131">
        <v>503.9151040593447</v>
      </c>
      <c r="I50" s="80">
        <v>398.656330749354</v>
      </c>
      <c r="J50" s="138" t="b">
        <f t="shared" si="1"/>
        <v>0</v>
      </c>
      <c r="K50" s="131">
        <v>3705.0278178446324</v>
      </c>
      <c r="L50" s="138">
        <v>3872.248062015504</v>
      </c>
      <c r="M50" s="133" t="b">
        <f t="shared" si="2"/>
        <v>0</v>
      </c>
      <c r="N50" s="134">
        <v>20.75</v>
      </c>
      <c r="O50" s="134">
        <v>20.75</v>
      </c>
      <c r="P50" s="135" t="b">
        <f t="shared" si="3"/>
        <v>0</v>
      </c>
      <c r="Q50" s="136">
        <v>60.06650233656858</v>
      </c>
      <c r="R50" s="136">
        <v>62.026409221341375</v>
      </c>
      <c r="S50" s="135">
        <f t="shared" si="4"/>
        <v>1</v>
      </c>
      <c r="T50" s="137">
        <f t="shared" si="5"/>
        <v>1</v>
      </c>
      <c r="U50" s="53"/>
      <c r="V50" s="52"/>
      <c r="W50" s="118"/>
      <c r="X50"/>
      <c r="Y50" s="141"/>
      <c r="Z50" s="148"/>
      <c r="AA50" s="52"/>
      <c r="AB50" s="155"/>
    </row>
    <row r="51" spans="1:28" s="38" customFormat="1" ht="15">
      <c r="A51" s="52">
        <v>740</v>
      </c>
      <c r="B51" s="2" t="s">
        <v>20</v>
      </c>
      <c r="C51" s="142">
        <v>35523</v>
      </c>
      <c r="D51" s="107">
        <v>35242</v>
      </c>
      <c r="E51" s="80">
        <v>-362.3567829293697</v>
      </c>
      <c r="F51" s="80">
        <v>-161.9658362181488</v>
      </c>
      <c r="G51" s="152" t="b">
        <f t="shared" si="0"/>
        <v>0</v>
      </c>
      <c r="H51" s="131">
        <v>580.77865045182</v>
      </c>
      <c r="I51" s="80">
        <v>761.7899097667555</v>
      </c>
      <c r="J51" s="138" t="b">
        <f t="shared" si="1"/>
        <v>0</v>
      </c>
      <c r="K51" s="131">
        <v>6070.630295864651</v>
      </c>
      <c r="L51" s="138">
        <v>6021.451676976335</v>
      </c>
      <c r="M51" s="133" t="b">
        <f t="shared" si="2"/>
        <v>0</v>
      </c>
      <c r="N51" s="134">
        <v>22</v>
      </c>
      <c r="O51" s="134">
        <v>22.5</v>
      </c>
      <c r="P51" s="135">
        <f t="shared" si="3"/>
        <v>1</v>
      </c>
      <c r="Q51" s="136">
        <v>81.1603561538366</v>
      </c>
      <c r="R51" s="136">
        <v>78.19360304245542</v>
      </c>
      <c r="S51" s="135">
        <f t="shared" si="4"/>
        <v>1</v>
      </c>
      <c r="T51" s="137">
        <f t="shared" si="5"/>
        <v>2</v>
      </c>
      <c r="U51" s="52"/>
      <c r="V51" s="52"/>
      <c r="W51" s="118"/>
      <c r="X51"/>
      <c r="Y51" s="141"/>
      <c r="Z51" s="148"/>
      <c r="AA51" s="52"/>
      <c r="AB51" s="155"/>
    </row>
    <row r="52" spans="1:28" s="38" customFormat="1" ht="15">
      <c r="A52" s="52">
        <v>232</v>
      </c>
      <c r="B52" s="2" t="s">
        <v>139</v>
      </c>
      <c r="C52" s="142">
        <v>13875</v>
      </c>
      <c r="D52" s="107">
        <v>13772</v>
      </c>
      <c r="E52" s="80">
        <v>-260.10810810810807</v>
      </c>
      <c r="F52" s="80">
        <v>-154.15335463258788</v>
      </c>
      <c r="G52" s="152" t="b">
        <f t="shared" si="0"/>
        <v>0</v>
      </c>
      <c r="H52" s="131">
        <v>659.8918918918919</v>
      </c>
      <c r="I52" s="80">
        <v>584.0110368864363</v>
      </c>
      <c r="J52" s="138" t="b">
        <f t="shared" si="1"/>
        <v>0</v>
      </c>
      <c r="K52" s="131">
        <v>6256.4324324324325</v>
      </c>
      <c r="L52" s="138">
        <v>6580.017426662794</v>
      </c>
      <c r="M52" s="133" t="b">
        <f t="shared" si="2"/>
        <v>0</v>
      </c>
      <c r="N52" s="134">
        <v>22</v>
      </c>
      <c r="O52" s="134">
        <v>22</v>
      </c>
      <c r="P52" s="135">
        <f t="shared" si="3"/>
        <v>1</v>
      </c>
      <c r="Q52" s="136">
        <v>62.96625519924862</v>
      </c>
      <c r="R52" s="136">
        <v>65.41741877256318</v>
      </c>
      <c r="S52" s="135">
        <f t="shared" si="4"/>
        <v>1</v>
      </c>
      <c r="T52" s="137">
        <f t="shared" si="5"/>
        <v>2</v>
      </c>
      <c r="U52" s="53"/>
      <c r="V52" s="52"/>
      <c r="W52" s="118"/>
      <c r="X52"/>
      <c r="Y52" s="141"/>
      <c r="Z52" s="148"/>
      <c r="AA52" s="52"/>
      <c r="AB52" s="155"/>
    </row>
    <row r="53" spans="1:28" s="38" customFormat="1" ht="15">
      <c r="A53" s="52">
        <v>407</v>
      </c>
      <c r="B53" s="2" t="s">
        <v>208</v>
      </c>
      <c r="C53" s="142">
        <v>2774</v>
      </c>
      <c r="D53" s="107">
        <v>2739</v>
      </c>
      <c r="E53" s="80">
        <v>338.86085075702954</v>
      </c>
      <c r="F53" s="80">
        <v>-153.70573201898503</v>
      </c>
      <c r="G53" s="152" t="b">
        <f t="shared" si="0"/>
        <v>0</v>
      </c>
      <c r="H53" s="131">
        <v>661.1391492429705</v>
      </c>
      <c r="I53" s="80">
        <v>92.36947791164658</v>
      </c>
      <c r="J53" s="138" t="b">
        <f t="shared" si="1"/>
        <v>0</v>
      </c>
      <c r="K53" s="131">
        <v>4514.419610670511</v>
      </c>
      <c r="L53" s="131">
        <v>4610.806863818912</v>
      </c>
      <c r="M53" s="133" t="b">
        <f t="shared" si="2"/>
        <v>0</v>
      </c>
      <c r="N53" s="134">
        <v>20.5</v>
      </c>
      <c r="O53" s="134">
        <v>20.5</v>
      </c>
      <c r="P53" s="135" t="b">
        <f t="shared" si="3"/>
        <v>0</v>
      </c>
      <c r="Q53" s="136">
        <v>61.000463177396945</v>
      </c>
      <c r="R53" s="136">
        <v>64.77577927891267</v>
      </c>
      <c r="S53" s="135">
        <f t="shared" si="4"/>
        <v>1</v>
      </c>
      <c r="T53" s="137">
        <f t="shared" si="5"/>
        <v>1</v>
      </c>
      <c r="U53" s="52"/>
      <c r="V53" s="52"/>
      <c r="W53" s="118"/>
      <c r="X53"/>
      <c r="Y53" s="141"/>
      <c r="Z53" s="148"/>
      <c r="AA53" s="52"/>
      <c r="AB53" s="155"/>
    </row>
    <row r="54" spans="1:28" s="38" customFormat="1" ht="15">
      <c r="A54" s="52">
        <v>297</v>
      </c>
      <c r="B54" s="2" t="s">
        <v>88</v>
      </c>
      <c r="C54" s="142">
        <v>112119</v>
      </c>
      <c r="D54" s="107">
        <v>112119</v>
      </c>
      <c r="E54" s="80">
        <v>-357.7359769530588</v>
      </c>
      <c r="F54" s="80">
        <v>-139.50607452240007</v>
      </c>
      <c r="G54" s="152" t="b">
        <f t="shared" si="0"/>
        <v>0</v>
      </c>
      <c r="H54" s="131">
        <v>986.5143285259412</v>
      </c>
      <c r="I54" s="80">
        <v>1122.1363913886014</v>
      </c>
      <c r="J54" s="138" t="b">
        <f t="shared" si="1"/>
        <v>0</v>
      </c>
      <c r="K54" s="131">
        <v>8103.069060551736</v>
      </c>
      <c r="L54" s="131">
        <v>8021.9355295408495</v>
      </c>
      <c r="M54" s="133" t="b">
        <f t="shared" si="2"/>
        <v>0</v>
      </c>
      <c r="N54" s="134">
        <v>20.5</v>
      </c>
      <c r="O54" s="134">
        <v>20.5</v>
      </c>
      <c r="P54" s="135" t="b">
        <f t="shared" si="3"/>
        <v>0</v>
      </c>
      <c r="Q54" s="136">
        <v>95.07425633321202</v>
      </c>
      <c r="R54" s="136">
        <v>91.71306924534262</v>
      </c>
      <c r="S54" s="135">
        <f t="shared" si="4"/>
        <v>1</v>
      </c>
      <c r="T54" s="137">
        <f t="shared" si="5"/>
        <v>1</v>
      </c>
      <c r="U54" s="52" t="s">
        <v>332</v>
      </c>
      <c r="V54" s="52"/>
      <c r="W54" s="118"/>
      <c r="X54"/>
      <c r="Y54" s="141"/>
      <c r="Z54" s="148"/>
      <c r="AA54" s="52"/>
      <c r="AB54" s="155"/>
    </row>
    <row r="55" spans="1:28" s="38" customFormat="1" ht="15">
      <c r="A55" s="52">
        <v>934</v>
      </c>
      <c r="B55" s="2" t="s">
        <v>66</v>
      </c>
      <c r="C55" s="142">
        <v>3073</v>
      </c>
      <c r="D55" s="107">
        <v>3025</v>
      </c>
      <c r="E55" s="80">
        <v>-679.1409046534332</v>
      </c>
      <c r="F55" s="80">
        <v>-139.50413223140495</v>
      </c>
      <c r="G55" s="152" t="b">
        <f t="shared" si="0"/>
        <v>0</v>
      </c>
      <c r="H55" s="131">
        <v>965.5060201757241</v>
      </c>
      <c r="I55" s="80">
        <v>1046.611570247934</v>
      </c>
      <c r="J55" s="138" t="b">
        <f t="shared" si="1"/>
        <v>0</v>
      </c>
      <c r="K55" s="131">
        <v>6244.386592905955</v>
      </c>
      <c r="L55" s="131">
        <v>5653.2231404958675</v>
      </c>
      <c r="M55" s="133" t="b">
        <f t="shared" si="2"/>
        <v>0</v>
      </c>
      <c r="N55" s="134">
        <v>22</v>
      </c>
      <c r="O55" s="134">
        <v>22.25</v>
      </c>
      <c r="P55" s="135">
        <f t="shared" si="3"/>
        <v>1</v>
      </c>
      <c r="Q55" s="136">
        <v>71.07595539883732</v>
      </c>
      <c r="R55" s="136">
        <v>65.27100659592773</v>
      </c>
      <c r="S55" s="135">
        <f t="shared" si="4"/>
        <v>1</v>
      </c>
      <c r="T55" s="137">
        <f t="shared" si="5"/>
        <v>2</v>
      </c>
      <c r="U55" s="52"/>
      <c r="V55" s="52" t="s">
        <v>307</v>
      </c>
      <c r="W55" s="118"/>
      <c r="X55"/>
      <c r="Y55" s="141"/>
      <c r="Z55" s="148"/>
      <c r="AA55" s="52"/>
      <c r="AB55" s="155"/>
    </row>
    <row r="56" spans="1:29" ht="15">
      <c r="A56" s="52">
        <v>19</v>
      </c>
      <c r="B56" s="2" t="s">
        <v>83</v>
      </c>
      <c r="C56" s="142">
        <v>3986</v>
      </c>
      <c r="D56" s="107">
        <v>3984</v>
      </c>
      <c r="E56" s="80">
        <v>-475.16307074761664</v>
      </c>
      <c r="F56" s="80">
        <v>-136.29518072289156</v>
      </c>
      <c r="G56" s="152" t="b">
        <f t="shared" si="0"/>
        <v>0</v>
      </c>
      <c r="H56" s="131">
        <v>309.332664325138</v>
      </c>
      <c r="I56" s="80">
        <v>659.6385542168674</v>
      </c>
      <c r="J56" s="132" t="b">
        <f t="shared" si="1"/>
        <v>0</v>
      </c>
      <c r="K56" s="131">
        <v>5418.715504264927</v>
      </c>
      <c r="L56" s="131">
        <v>4090.3614457831327</v>
      </c>
      <c r="M56" s="133" t="b">
        <f t="shared" si="2"/>
        <v>0</v>
      </c>
      <c r="N56" s="134">
        <v>21</v>
      </c>
      <c r="O56" s="134">
        <v>21.75</v>
      </c>
      <c r="P56" s="135">
        <f t="shared" si="3"/>
        <v>1</v>
      </c>
      <c r="Q56" s="136">
        <v>68.18942383583267</v>
      </c>
      <c r="R56" s="136">
        <v>59.635085167000064</v>
      </c>
      <c r="S56" s="135">
        <f t="shared" si="4"/>
        <v>1</v>
      </c>
      <c r="T56" s="137">
        <f t="shared" si="5"/>
        <v>2</v>
      </c>
      <c r="U56" s="52"/>
      <c r="V56" s="52"/>
      <c r="W56" s="118"/>
      <c r="Y56" s="141"/>
      <c r="Z56" s="148"/>
      <c r="AA56" s="52"/>
      <c r="AB56" s="155"/>
      <c r="AC56" s="38"/>
    </row>
    <row r="57" spans="1:28" s="38" customFormat="1" ht="15">
      <c r="A57" s="52">
        <v>77</v>
      </c>
      <c r="B57" s="2" t="s">
        <v>96</v>
      </c>
      <c r="C57" s="142">
        <v>5240</v>
      </c>
      <c r="D57" s="107">
        <v>5159</v>
      </c>
      <c r="E57" s="80">
        <v>-456.87022900763355</v>
      </c>
      <c r="F57" s="80">
        <v>-133.94068617949213</v>
      </c>
      <c r="G57" s="152" t="b">
        <f t="shared" si="0"/>
        <v>0</v>
      </c>
      <c r="H57" s="131">
        <v>657.4427480916031</v>
      </c>
      <c r="I57" s="80">
        <v>816.8249660786973</v>
      </c>
      <c r="J57" s="132" t="b">
        <f t="shared" si="1"/>
        <v>0</v>
      </c>
      <c r="K57" s="131">
        <v>2819.656488549618</v>
      </c>
      <c r="L57" s="131">
        <v>3350.067842605156</v>
      </c>
      <c r="M57" s="133" t="b">
        <f t="shared" si="2"/>
        <v>0</v>
      </c>
      <c r="N57" s="134">
        <v>22</v>
      </c>
      <c r="O57" s="134">
        <v>22</v>
      </c>
      <c r="P57" s="135">
        <f t="shared" si="3"/>
        <v>1</v>
      </c>
      <c r="Q57" s="136">
        <v>42.8053271827685</v>
      </c>
      <c r="R57" s="136">
        <v>48.20959567935486</v>
      </c>
      <c r="S57" s="135" t="b">
        <f t="shared" si="4"/>
        <v>0</v>
      </c>
      <c r="T57" s="137">
        <f t="shared" si="5"/>
        <v>1</v>
      </c>
      <c r="U57" s="52"/>
      <c r="V57" s="52"/>
      <c r="W57" s="118"/>
      <c r="X57"/>
      <c r="Y57" s="141"/>
      <c r="Z57" s="148"/>
      <c r="AA57" s="52"/>
      <c r="AB57" s="155"/>
    </row>
    <row r="58" spans="1:28" s="38" customFormat="1" ht="15">
      <c r="A58" s="52">
        <v>402</v>
      </c>
      <c r="B58" s="2" t="s">
        <v>180</v>
      </c>
      <c r="C58" s="142">
        <v>9982</v>
      </c>
      <c r="D58" s="107">
        <v>9882</v>
      </c>
      <c r="E58" s="80">
        <v>24.94490082147866</v>
      </c>
      <c r="F58" s="80">
        <v>-107.46812386156648</v>
      </c>
      <c r="G58" s="152" t="b">
        <f t="shared" si="0"/>
        <v>0</v>
      </c>
      <c r="H58" s="131">
        <v>497.0947705870567</v>
      </c>
      <c r="I58" s="80">
        <v>429.16413681441</v>
      </c>
      <c r="J58" s="132" t="b">
        <f t="shared" si="1"/>
        <v>0</v>
      </c>
      <c r="K58" s="131">
        <v>5874.474053295932</v>
      </c>
      <c r="L58" s="131">
        <v>6049.079133778587</v>
      </c>
      <c r="M58" s="133" t="b">
        <f t="shared" si="2"/>
        <v>0</v>
      </c>
      <c r="N58" s="134">
        <v>20.25</v>
      </c>
      <c r="O58" s="134">
        <v>20.25</v>
      </c>
      <c r="P58" s="135" t="b">
        <f t="shared" si="3"/>
        <v>0</v>
      </c>
      <c r="Q58" s="136">
        <v>72.60819577892748</v>
      </c>
      <c r="R58" s="136">
        <v>73.64533276198055</v>
      </c>
      <c r="S58" s="135">
        <f t="shared" si="4"/>
        <v>1</v>
      </c>
      <c r="T58" s="137">
        <f t="shared" si="5"/>
        <v>1</v>
      </c>
      <c r="U58" s="52"/>
      <c r="V58" s="52"/>
      <c r="W58" s="118"/>
      <c r="X58"/>
      <c r="Y58" s="141"/>
      <c r="Z58" s="148"/>
      <c r="AA58" s="52"/>
      <c r="AB58" s="155"/>
    </row>
    <row r="59" spans="1:28" s="38" customFormat="1" ht="15">
      <c r="A59" s="52">
        <v>250</v>
      </c>
      <c r="B59" s="2" t="s">
        <v>201</v>
      </c>
      <c r="C59" s="142">
        <v>2038</v>
      </c>
      <c r="D59" s="107">
        <v>1994</v>
      </c>
      <c r="E59" s="80">
        <v>13.738959764474975</v>
      </c>
      <c r="F59" s="80">
        <v>-99.29789368104312</v>
      </c>
      <c r="G59" s="152" t="b">
        <f t="shared" si="0"/>
        <v>0</v>
      </c>
      <c r="H59" s="131">
        <v>132.97350343473994</v>
      </c>
      <c r="I59" s="80">
        <v>472.9187562688064</v>
      </c>
      <c r="J59" s="132" t="b">
        <f t="shared" si="1"/>
        <v>0</v>
      </c>
      <c r="K59" s="131">
        <v>4628.066732090285</v>
      </c>
      <c r="L59" s="131">
        <v>4586.258776328987</v>
      </c>
      <c r="M59" s="133" t="b">
        <f t="shared" si="2"/>
        <v>0</v>
      </c>
      <c r="N59" s="134">
        <v>21.5</v>
      </c>
      <c r="O59" s="134">
        <v>21.5</v>
      </c>
      <c r="P59" s="135">
        <f t="shared" si="3"/>
        <v>1</v>
      </c>
      <c r="Q59" s="136">
        <v>58.94797325532804</v>
      </c>
      <c r="R59" s="136">
        <v>57.720569076033144</v>
      </c>
      <c r="S59" s="135">
        <f t="shared" si="4"/>
        <v>1</v>
      </c>
      <c r="T59" s="137">
        <f t="shared" si="5"/>
        <v>2</v>
      </c>
      <c r="U59" s="52"/>
      <c r="V59" s="52"/>
      <c r="W59" s="118"/>
      <c r="X59"/>
      <c r="Y59" s="141"/>
      <c r="Z59" s="148"/>
      <c r="AA59" s="52"/>
      <c r="AB59" s="155"/>
    </row>
    <row r="60" spans="1:28" s="38" customFormat="1" ht="15">
      <c r="A60" s="52">
        <v>498</v>
      </c>
      <c r="B60" s="2" t="s">
        <v>10</v>
      </c>
      <c r="C60" s="142">
        <v>2358</v>
      </c>
      <c r="D60" s="107">
        <v>2350</v>
      </c>
      <c r="E60" s="80">
        <v>-346.0559796437659</v>
      </c>
      <c r="F60" s="80">
        <v>-56.170212765957444</v>
      </c>
      <c r="G60" s="152" t="b">
        <f t="shared" si="0"/>
        <v>0</v>
      </c>
      <c r="H60" s="131">
        <v>544.529262086514</v>
      </c>
      <c r="I60" s="80">
        <v>586.8085106382979</v>
      </c>
      <c r="J60" s="132" t="b">
        <f t="shared" si="1"/>
        <v>0</v>
      </c>
      <c r="K60" s="131">
        <v>4752.75657336726</v>
      </c>
      <c r="L60" s="131">
        <v>4815.319148936171</v>
      </c>
      <c r="M60" s="133" t="b">
        <f t="shared" si="2"/>
        <v>0</v>
      </c>
      <c r="N60" s="134">
        <v>21</v>
      </c>
      <c r="O60" s="134">
        <v>21</v>
      </c>
      <c r="P60" s="135">
        <f t="shared" si="3"/>
        <v>1</v>
      </c>
      <c r="Q60" s="136">
        <v>55.78254715176556</v>
      </c>
      <c r="R60" s="136">
        <v>57.48565466875326</v>
      </c>
      <c r="S60" s="135">
        <f t="shared" si="4"/>
        <v>1</v>
      </c>
      <c r="T60" s="137">
        <f t="shared" si="5"/>
        <v>2</v>
      </c>
      <c r="U60" s="52"/>
      <c r="V60" s="52" t="s">
        <v>307</v>
      </c>
      <c r="W60" s="118"/>
      <c r="X60"/>
      <c r="Y60" s="141"/>
      <c r="Z60" s="148"/>
      <c r="AA60" s="52"/>
      <c r="AB60" s="155"/>
    </row>
    <row r="61" spans="1:28" s="38" customFormat="1" ht="15">
      <c r="A61" s="52">
        <v>399</v>
      </c>
      <c r="B61" s="2" t="s">
        <v>111</v>
      </c>
      <c r="C61" s="142">
        <v>8090</v>
      </c>
      <c r="D61" s="107">
        <v>8139</v>
      </c>
      <c r="E61" s="80">
        <v>121.13720642768851</v>
      </c>
      <c r="F61" s="80">
        <v>-51.97198673055658</v>
      </c>
      <c r="G61" s="152" t="b">
        <f t="shared" si="0"/>
        <v>0</v>
      </c>
      <c r="H61" s="131">
        <v>291.34734239802225</v>
      </c>
      <c r="I61" s="80">
        <v>155.67022975795552</v>
      </c>
      <c r="J61" s="132" t="b">
        <f t="shared" si="1"/>
        <v>0</v>
      </c>
      <c r="K61" s="131">
        <v>3443.0160692212608</v>
      </c>
      <c r="L61" s="131">
        <v>3891.26428308146</v>
      </c>
      <c r="M61" s="133" t="b">
        <f t="shared" si="2"/>
        <v>0</v>
      </c>
      <c r="N61" s="134">
        <v>21.5</v>
      </c>
      <c r="O61" s="134">
        <v>21.5</v>
      </c>
      <c r="P61" s="135">
        <f t="shared" si="3"/>
        <v>1</v>
      </c>
      <c r="Q61" s="136">
        <v>60.07333566144957</v>
      </c>
      <c r="R61" s="136">
        <v>65.11146572290775</v>
      </c>
      <c r="S61" s="135">
        <f t="shared" si="4"/>
        <v>1</v>
      </c>
      <c r="T61" s="137">
        <f t="shared" si="5"/>
        <v>2</v>
      </c>
      <c r="U61" s="52"/>
      <c r="V61" s="52"/>
      <c r="W61" s="118"/>
      <c r="X61"/>
      <c r="Y61" s="141"/>
      <c r="Z61" s="148"/>
      <c r="AA61" s="52"/>
      <c r="AB61" s="155"/>
    </row>
    <row r="62" spans="1:28" s="38" customFormat="1" ht="15">
      <c r="A62" s="52">
        <v>538</v>
      </c>
      <c r="B62" s="2" t="s">
        <v>176</v>
      </c>
      <c r="C62" s="142">
        <v>4859</v>
      </c>
      <c r="D62" s="107">
        <v>4815</v>
      </c>
      <c r="E62" s="80">
        <v>27.37188721959251</v>
      </c>
      <c r="F62" s="80">
        <v>-48.80581516095535</v>
      </c>
      <c r="G62" s="152" t="b">
        <f t="shared" si="0"/>
        <v>0</v>
      </c>
      <c r="H62" s="131">
        <v>228.2362626054744</v>
      </c>
      <c r="I62" s="80">
        <v>240.49844236760123</v>
      </c>
      <c r="J62" s="132" t="b">
        <f t="shared" si="1"/>
        <v>0</v>
      </c>
      <c r="K62" s="131">
        <v>2702.819510187281</v>
      </c>
      <c r="L62" s="131">
        <v>2464.589823468328</v>
      </c>
      <c r="M62" s="133" t="b">
        <f t="shared" si="2"/>
        <v>0</v>
      </c>
      <c r="N62" s="134">
        <v>21</v>
      </c>
      <c r="O62" s="134">
        <v>21</v>
      </c>
      <c r="P62" s="135">
        <f t="shared" si="3"/>
        <v>1</v>
      </c>
      <c r="Q62" s="136">
        <v>45.703822990889236</v>
      </c>
      <c r="R62" s="136">
        <v>43.37237243738229</v>
      </c>
      <c r="S62" s="135" t="b">
        <f t="shared" si="4"/>
        <v>0</v>
      </c>
      <c r="T62" s="137">
        <f t="shared" si="5"/>
        <v>1</v>
      </c>
      <c r="U62" s="52"/>
      <c r="V62" s="52"/>
      <c r="W62" s="118"/>
      <c r="X62"/>
      <c r="Y62" s="141"/>
      <c r="Z62" s="148"/>
      <c r="AA62" s="52"/>
      <c r="AB62" s="155"/>
    </row>
    <row r="63" spans="1:28" s="38" customFormat="1" ht="15">
      <c r="A63" s="52">
        <v>749</v>
      </c>
      <c r="B63" s="2" t="s">
        <v>158</v>
      </c>
      <c r="C63" s="142">
        <v>21794</v>
      </c>
      <c r="D63" s="107">
        <v>21768</v>
      </c>
      <c r="E63" s="80">
        <v>-105.6254014866477</v>
      </c>
      <c r="F63" s="80">
        <v>-43.09077545020213</v>
      </c>
      <c r="G63" s="152" t="b">
        <f t="shared" si="0"/>
        <v>0</v>
      </c>
      <c r="H63" s="131">
        <v>490.6396255850234</v>
      </c>
      <c r="I63" s="80">
        <v>575.9371554575524</v>
      </c>
      <c r="J63" s="132" t="b">
        <f t="shared" si="1"/>
        <v>0</v>
      </c>
      <c r="K63" s="131">
        <v>5401.257226759659</v>
      </c>
      <c r="L63" s="131">
        <v>5580.760749724366</v>
      </c>
      <c r="M63" s="133" t="b">
        <f t="shared" si="2"/>
        <v>0</v>
      </c>
      <c r="N63" s="134">
        <v>21.25</v>
      </c>
      <c r="O63" s="134">
        <v>21.25</v>
      </c>
      <c r="P63" s="135">
        <f t="shared" si="3"/>
        <v>1</v>
      </c>
      <c r="Q63" s="136">
        <v>80.6054998829575</v>
      </c>
      <c r="R63" s="136">
        <v>79.54076073699446</v>
      </c>
      <c r="S63" s="135">
        <f t="shared" si="4"/>
        <v>1</v>
      </c>
      <c r="T63" s="137">
        <f t="shared" si="5"/>
        <v>2</v>
      </c>
      <c r="U63" s="52"/>
      <c r="V63" s="52"/>
      <c r="W63" s="118"/>
      <c r="X63"/>
      <c r="Y63" s="141"/>
      <c r="Z63" s="148"/>
      <c r="AA63" s="52"/>
      <c r="AB63" s="155"/>
    </row>
    <row r="64" spans="1:28" s="38" customFormat="1" ht="15">
      <c r="A64" s="52">
        <v>240</v>
      </c>
      <c r="B64" s="2" t="s">
        <v>64</v>
      </c>
      <c r="C64" s="142">
        <v>21758</v>
      </c>
      <c r="D64" s="107">
        <v>21602</v>
      </c>
      <c r="E64" s="80">
        <v>-175.29184667708427</v>
      </c>
      <c r="F64" s="80">
        <v>-34.81159151930377</v>
      </c>
      <c r="G64" s="152" t="b">
        <f t="shared" si="0"/>
        <v>0</v>
      </c>
      <c r="H64" s="131">
        <v>625.241290559794</v>
      </c>
      <c r="I64" s="80">
        <v>850.5693917229886</v>
      </c>
      <c r="J64" s="132" t="b">
        <f t="shared" si="1"/>
        <v>0</v>
      </c>
      <c r="K64" s="131">
        <v>5936.115451787848</v>
      </c>
      <c r="L64" s="131">
        <v>5911.165632811777</v>
      </c>
      <c r="M64" s="133" t="b">
        <f t="shared" si="2"/>
        <v>0</v>
      </c>
      <c r="N64" s="134">
        <v>21.25</v>
      </c>
      <c r="O64" s="134">
        <v>21.25</v>
      </c>
      <c r="P64" s="135">
        <f t="shared" si="3"/>
        <v>1</v>
      </c>
      <c r="Q64" s="136">
        <v>71.56144402370481</v>
      </c>
      <c r="R64" s="136">
        <v>69.76717902350813</v>
      </c>
      <c r="S64" s="135">
        <f t="shared" si="4"/>
        <v>1</v>
      </c>
      <c r="T64" s="137">
        <f t="shared" si="5"/>
        <v>2</v>
      </c>
      <c r="U64" s="52"/>
      <c r="V64" s="52" t="s">
        <v>307</v>
      </c>
      <c r="W64" s="118"/>
      <c r="X64"/>
      <c r="Y64" s="141"/>
      <c r="Z64" s="148"/>
      <c r="AA64" s="52"/>
      <c r="AB64" s="155"/>
    </row>
    <row r="65" spans="1:28" s="38" customFormat="1" ht="15">
      <c r="A65" s="52">
        <v>271</v>
      </c>
      <c r="B65" s="2" t="s">
        <v>164</v>
      </c>
      <c r="C65" s="142">
        <v>7591</v>
      </c>
      <c r="D65" s="107">
        <v>7498</v>
      </c>
      <c r="E65" s="80">
        <v>-108.02265841127651</v>
      </c>
      <c r="F65" s="80">
        <v>-16.93785009335823</v>
      </c>
      <c r="G65" s="152" t="b">
        <f t="shared" si="0"/>
        <v>0</v>
      </c>
      <c r="H65" s="131">
        <v>511.5268080621789</v>
      </c>
      <c r="I65" s="80">
        <v>554.414510536143</v>
      </c>
      <c r="J65" s="132" t="b">
        <f t="shared" si="1"/>
        <v>0</v>
      </c>
      <c r="K65" s="131">
        <v>4729.811619022526</v>
      </c>
      <c r="L65" s="131">
        <v>5064.550546812483</v>
      </c>
      <c r="M65" s="133" t="b">
        <f t="shared" si="2"/>
        <v>0</v>
      </c>
      <c r="N65" s="134">
        <v>21.25</v>
      </c>
      <c r="O65" s="134">
        <v>21.25</v>
      </c>
      <c r="P65" s="135">
        <f t="shared" si="3"/>
        <v>1</v>
      </c>
      <c r="Q65" s="136">
        <v>64.1665709509042</v>
      </c>
      <c r="R65" s="136">
        <v>64.21765641237526</v>
      </c>
      <c r="S65" s="135">
        <f t="shared" si="4"/>
        <v>1</v>
      </c>
      <c r="T65" s="137">
        <f t="shared" si="5"/>
        <v>2</v>
      </c>
      <c r="U65" s="52"/>
      <c r="V65" s="52"/>
      <c r="W65" s="118"/>
      <c r="X65"/>
      <c r="Y65" s="141"/>
      <c r="Z65" s="148"/>
      <c r="AA65" s="52"/>
      <c r="AB65" s="155"/>
    </row>
    <row r="66" spans="1:28" s="38" customFormat="1" ht="15">
      <c r="A66" s="52"/>
      <c r="B66" s="2"/>
      <c r="C66" s="142"/>
      <c r="D66" s="107"/>
      <c r="E66" s="80"/>
      <c r="F66" s="80"/>
      <c r="G66" s="152"/>
      <c r="H66" s="131"/>
      <c r="I66" s="80"/>
      <c r="J66" s="132"/>
      <c r="K66" s="131"/>
      <c r="L66" s="131"/>
      <c r="M66" s="133"/>
      <c r="N66" s="134"/>
      <c r="O66" s="134"/>
      <c r="P66" s="135"/>
      <c r="Q66" s="136"/>
      <c r="R66" s="136"/>
      <c r="S66" s="135"/>
      <c r="T66" s="137"/>
      <c r="U66" s="52"/>
      <c r="V66" s="52"/>
      <c r="W66" s="118"/>
      <c r="X66"/>
      <c r="Y66" s="141"/>
      <c r="Z66" s="148"/>
      <c r="AA66" s="52"/>
      <c r="AB66" s="155"/>
    </row>
    <row r="67" spans="1:28" s="38" customFormat="1" ht="15">
      <c r="A67" s="1" t="s">
        <v>345</v>
      </c>
      <c r="B67" s="2"/>
      <c r="C67" s="142"/>
      <c r="D67" s="107"/>
      <c r="E67" s="80"/>
      <c r="F67" s="80"/>
      <c r="G67" s="152"/>
      <c r="H67" s="131"/>
      <c r="I67" s="80"/>
      <c r="J67" s="132"/>
      <c r="K67" s="131"/>
      <c r="L67" s="131"/>
      <c r="M67" s="133"/>
      <c r="N67" s="134"/>
      <c r="O67" s="134"/>
      <c r="P67" s="135"/>
      <c r="Q67" s="136"/>
      <c r="R67" s="136"/>
      <c r="S67" s="135"/>
      <c r="T67" s="137"/>
      <c r="U67" s="52"/>
      <c r="V67" s="52"/>
      <c r="W67" s="118"/>
      <c r="X67"/>
      <c r="Y67" s="141"/>
      <c r="Z67" s="148"/>
      <c r="AA67" s="52"/>
      <c r="AB67" s="155"/>
    </row>
    <row r="68" spans="1:28" s="38" customFormat="1" ht="15">
      <c r="A68" s="52">
        <v>678</v>
      </c>
      <c r="B68" s="2" t="s">
        <v>53</v>
      </c>
      <c r="C68" s="142">
        <v>25165</v>
      </c>
      <c r="D68" s="107">
        <v>25010</v>
      </c>
      <c r="E68" s="80">
        <v>-129.02841247764752</v>
      </c>
      <c r="F68" s="80">
        <v>148.78048780487805</v>
      </c>
      <c r="G68" s="152" t="b">
        <f>IF(E68&lt;-500,IF(F68&lt;-1000,1))</f>
        <v>0</v>
      </c>
      <c r="H68" s="131">
        <v>1065.0109278760183</v>
      </c>
      <c r="I68" s="80">
        <v>1047.1011595361854</v>
      </c>
      <c r="J68" s="132" t="b">
        <f>IF(H68&lt;0,IF(I68&lt;0,1))</f>
        <v>0</v>
      </c>
      <c r="K68" s="131">
        <v>10083.80687462746</v>
      </c>
      <c r="L68" s="131">
        <v>10326.829268292682</v>
      </c>
      <c r="M68" s="133">
        <f>IF(K68&gt;8984,IF(L68&gt;9237,1))</f>
        <v>1</v>
      </c>
      <c r="N68" s="134">
        <v>21</v>
      </c>
      <c r="O68" s="134">
        <v>21</v>
      </c>
      <c r="P68" s="135">
        <f>IF(N68&gt;20.85,IF(O68&gt;20.89,1))</f>
        <v>1</v>
      </c>
      <c r="Q68" s="136">
        <v>113.57349988846754</v>
      </c>
      <c r="R68" s="136">
        <v>114.02374327583009</v>
      </c>
      <c r="S68" s="135">
        <f>IF(Q68&gt;50,IF(R68&gt;50,1))</f>
        <v>1</v>
      </c>
      <c r="T68" s="137">
        <f>J68+M68+P68+S68</f>
        <v>3</v>
      </c>
      <c r="U68" s="52"/>
      <c r="V68" s="52"/>
      <c r="W68" s="118"/>
      <c r="X68"/>
      <c r="Y68" s="141"/>
      <c r="Z68" s="148"/>
      <c r="AA68" s="52"/>
      <c r="AB68" s="155"/>
    </row>
    <row r="69" spans="1:28" s="38" customFormat="1" ht="15">
      <c r="A69" s="52">
        <v>81</v>
      </c>
      <c r="B69" s="2" t="s">
        <v>47</v>
      </c>
      <c r="C69" s="142">
        <v>2982</v>
      </c>
      <c r="D69" s="107">
        <v>2924</v>
      </c>
      <c r="E69" s="80">
        <v>49.29577464788732</v>
      </c>
      <c r="F69" s="80">
        <v>402.87277701778385</v>
      </c>
      <c r="G69" s="152" t="b">
        <f>IF(E69&lt;-500,IF(F69&lt;-1000,1))</f>
        <v>0</v>
      </c>
      <c r="H69" s="131">
        <v>859.4902749832327</v>
      </c>
      <c r="I69" s="80">
        <v>961.6963064295485</v>
      </c>
      <c r="J69" s="132" t="b">
        <f>IF(H69&lt;0,IF(I69&lt;0,1))</f>
        <v>0</v>
      </c>
      <c r="K69" s="131">
        <v>10857.813547954393</v>
      </c>
      <c r="L69" s="131">
        <v>11239.740082079343</v>
      </c>
      <c r="M69" s="133">
        <f>IF(K69&gt;8984,IF(L69&gt;9237,1))</f>
        <v>1</v>
      </c>
      <c r="N69" s="134">
        <v>21.5</v>
      </c>
      <c r="O69" s="134">
        <v>21.5</v>
      </c>
      <c r="P69" s="135">
        <f>IF(N69&gt;20.85,IF(O69&gt;20.89,1))</f>
        <v>1</v>
      </c>
      <c r="Q69" s="136">
        <v>111.96550158874263</v>
      </c>
      <c r="R69" s="136">
        <v>112.11146187469646</v>
      </c>
      <c r="S69" s="135">
        <f>IF(Q69&gt;50,IF(R69&gt;50,1))</f>
        <v>1</v>
      </c>
      <c r="T69" s="137">
        <f>J69+M69+P69+S69</f>
        <v>3</v>
      </c>
      <c r="U69" s="52"/>
      <c r="V69" s="52" t="s">
        <v>307</v>
      </c>
      <c r="W69" s="118"/>
      <c r="X69"/>
      <c r="Y69" s="141"/>
      <c r="Z69" s="148"/>
      <c r="AA69" s="52"/>
      <c r="AB69" s="155"/>
    </row>
    <row r="70" spans="1:28" s="38" customFormat="1" ht="15">
      <c r="A70" s="52">
        <v>272</v>
      </c>
      <c r="B70" s="2" t="s">
        <v>169</v>
      </c>
      <c r="C70" s="142">
        <v>47570</v>
      </c>
      <c r="D70" s="107">
        <v>47723</v>
      </c>
      <c r="E70" s="80">
        <v>1081.6901408450703</v>
      </c>
      <c r="F70" s="80">
        <v>1158.49799886847</v>
      </c>
      <c r="G70" s="152" t="b">
        <f>IF(E70&lt;-500,IF(F70&lt;-1000,1))</f>
        <v>0</v>
      </c>
      <c r="H70" s="131">
        <v>635.7368089131807</v>
      </c>
      <c r="I70" s="80">
        <v>931.7100769021228</v>
      </c>
      <c r="J70" s="132" t="b">
        <f>IF(H70&lt;0,IF(I70&lt;0,1))</f>
        <v>0</v>
      </c>
      <c r="K70" s="131">
        <v>10155.160815640109</v>
      </c>
      <c r="L70" s="131">
        <v>9675.481424051297</v>
      </c>
      <c r="M70" s="133">
        <f>IF(K70&gt;8984,IF(L70&gt;9237,1))</f>
        <v>1</v>
      </c>
      <c r="N70" s="134">
        <v>21</v>
      </c>
      <c r="O70" s="134">
        <v>21.5</v>
      </c>
      <c r="P70" s="135">
        <f>IF(N70&gt;20.85,IF(O70&gt;20.89,1))</f>
        <v>1</v>
      </c>
      <c r="Q70" s="136">
        <v>97.97493994458999</v>
      </c>
      <c r="R70" s="136">
        <v>91.67705537392986</v>
      </c>
      <c r="S70" s="135">
        <f>IF(Q70&gt;50,IF(R70&gt;50,1))</f>
        <v>1</v>
      </c>
      <c r="T70" s="137">
        <f>J70+M70+P70+S70</f>
        <v>3</v>
      </c>
      <c r="U70" s="52"/>
      <c r="V70" s="52"/>
      <c r="W70" s="118"/>
      <c r="X70"/>
      <c r="Y70" s="141"/>
      <c r="Z70" s="148"/>
      <c r="AA70" s="52"/>
      <c r="AB70" s="155"/>
    </row>
    <row r="71" spans="1:28" s="38" customFormat="1" ht="15">
      <c r="A71" s="52">
        <v>236</v>
      </c>
      <c r="B71" s="2" t="s">
        <v>230</v>
      </c>
      <c r="C71" s="142">
        <v>4305</v>
      </c>
      <c r="D71" s="107">
        <v>4298</v>
      </c>
      <c r="E71" s="80">
        <v>1258.3042973286874</v>
      </c>
      <c r="F71" s="80">
        <v>1868.3108422522103</v>
      </c>
      <c r="G71" s="152" t="b">
        <f>IF(E71&lt;-500,IF(F71&lt;-1000,1))</f>
        <v>0</v>
      </c>
      <c r="H71" s="131">
        <v>753.7746806039489</v>
      </c>
      <c r="I71" s="80">
        <v>963.0060493252676</v>
      </c>
      <c r="J71" s="132" t="b">
        <f>IF(H71&lt;0,IF(I71&lt;0,1))</f>
        <v>0</v>
      </c>
      <c r="K71" s="131">
        <v>9546.109175377469</v>
      </c>
      <c r="L71" s="131">
        <v>10023.49930200093</v>
      </c>
      <c r="M71" s="133">
        <f>IF(K71&gt;8984,IF(L71&gt;9237,1))</f>
        <v>1</v>
      </c>
      <c r="N71" s="134">
        <v>21.5</v>
      </c>
      <c r="O71" s="134">
        <v>21.5</v>
      </c>
      <c r="P71" s="135">
        <f>IF(N71&gt;20.85,IF(O71&gt;20.89,1))</f>
        <v>1</v>
      </c>
      <c r="Q71" s="136">
        <v>105.38638262322473</v>
      </c>
      <c r="R71" s="136">
        <v>106.23416522034033</v>
      </c>
      <c r="S71" s="135">
        <f>IF(Q71&gt;50,IF(R71&gt;50,1))</f>
        <v>1</v>
      </c>
      <c r="T71" s="137">
        <f>J71+M71+P71+S71</f>
        <v>3</v>
      </c>
      <c r="U71" s="53"/>
      <c r="V71" s="52"/>
      <c r="W71" s="118"/>
      <c r="X71"/>
      <c r="Y71" s="141"/>
      <c r="Z71" s="148"/>
      <c r="AA71" s="52"/>
      <c r="AB71" s="155"/>
    </row>
    <row r="72" spans="1:28" s="38" customFormat="1" ht="15">
      <c r="A72" s="52">
        <v>74</v>
      </c>
      <c r="B72" s="2" t="s">
        <v>29</v>
      </c>
      <c r="C72" s="142">
        <v>1225</v>
      </c>
      <c r="D72" s="107">
        <v>1219</v>
      </c>
      <c r="E72" s="80">
        <v>1826.1224489795918</v>
      </c>
      <c r="F72" s="80">
        <v>1917.1452009844133</v>
      </c>
      <c r="G72" s="152" t="b">
        <f>IF(E72&lt;-500,IF(F72&lt;-1000,1))</f>
        <v>0</v>
      </c>
      <c r="H72" s="131">
        <v>399.18367346938777</v>
      </c>
      <c r="I72" s="80">
        <v>596.3904840032815</v>
      </c>
      <c r="J72" s="132" t="b">
        <f>IF(H72&lt;0,IF(I72&lt;0,1))</f>
        <v>0</v>
      </c>
      <c r="K72" s="131">
        <v>11126.530612244896</v>
      </c>
      <c r="L72" s="131">
        <v>11167.350287120591</v>
      </c>
      <c r="M72" s="133">
        <f>IF(K72&gt;8984,IF(L72&gt;9237,1))</f>
        <v>1</v>
      </c>
      <c r="N72" s="134">
        <v>21.5</v>
      </c>
      <c r="O72" s="134">
        <v>21.5</v>
      </c>
      <c r="P72" s="135">
        <f>IF(N72&gt;20.85,IF(O72&gt;20.89,1))</f>
        <v>1</v>
      </c>
      <c r="Q72" s="136">
        <v>118.55819339895773</v>
      </c>
      <c r="R72" s="136">
        <v>118.69003823126307</v>
      </c>
      <c r="S72" s="135">
        <f>IF(Q72&gt;50,IF(R72&gt;50,1))</f>
        <v>1</v>
      </c>
      <c r="T72" s="137">
        <f>J72+M72+P72+S72</f>
        <v>3</v>
      </c>
      <c r="U72" s="52"/>
      <c r="V72" s="52"/>
      <c r="W72" s="118"/>
      <c r="X72"/>
      <c r="Y72" s="141"/>
      <c r="Z72" s="148"/>
      <c r="AA72" s="52"/>
      <c r="AB72" s="155"/>
    </row>
    <row r="73" spans="1:28" s="38" customFormat="1" ht="15">
      <c r="A73" s="52"/>
      <c r="B73" s="2"/>
      <c r="C73" s="142"/>
      <c r="D73" s="107"/>
      <c r="E73" s="80"/>
      <c r="F73" s="80"/>
      <c r="G73" s="152"/>
      <c r="H73" s="131"/>
      <c r="I73" s="80"/>
      <c r="J73" s="132"/>
      <c r="K73" s="131"/>
      <c r="L73" s="131"/>
      <c r="M73" s="133"/>
      <c r="N73" s="134"/>
      <c r="O73" s="134"/>
      <c r="P73" s="135"/>
      <c r="Q73" s="136"/>
      <c r="R73" s="136"/>
      <c r="S73" s="135"/>
      <c r="T73" s="137"/>
      <c r="U73" s="52"/>
      <c r="V73" s="52"/>
      <c r="W73" s="118"/>
      <c r="X73"/>
      <c r="Y73" s="141"/>
      <c r="Z73" s="148"/>
      <c r="AA73" s="52"/>
      <c r="AB73" s="155"/>
    </row>
    <row r="74" spans="1:28" s="38" customFormat="1" ht="15">
      <c r="A74" s="52">
        <v>508</v>
      </c>
      <c r="B74" s="2" t="s">
        <v>295</v>
      </c>
      <c r="C74" s="142">
        <v>10604</v>
      </c>
      <c r="D74" s="107">
        <v>10448</v>
      </c>
      <c r="E74" s="80">
        <v>-90.3432666918144</v>
      </c>
      <c r="F74" s="80">
        <v>85.94946401225114</v>
      </c>
      <c r="G74" s="152" t="b">
        <f aca="true" t="shared" si="6" ref="G74:G137">IF(E74&lt;-500,IF(F74&lt;-1000,1))</f>
        <v>0</v>
      </c>
      <c r="H74" s="131">
        <v>681.4409656733308</v>
      </c>
      <c r="I74" s="80">
        <v>656.1064318529862</v>
      </c>
      <c r="J74" s="132" t="b">
        <f aca="true" t="shared" si="7" ref="J74:J137">IF(H74&lt;0,IF(I74&lt;0,1))</f>
        <v>0</v>
      </c>
      <c r="K74" s="131">
        <v>5092.512259524708</v>
      </c>
      <c r="L74" s="131">
        <v>6094.563552833078</v>
      </c>
      <c r="M74" s="133" t="b">
        <f aca="true" t="shared" si="8" ref="M74:M137">IF(K74&gt;8984,IF(L74&gt;9237,1))</f>
        <v>0</v>
      </c>
      <c r="N74" s="134">
        <v>22</v>
      </c>
      <c r="O74" s="134">
        <v>22</v>
      </c>
      <c r="P74" s="135">
        <f aca="true" t="shared" si="9" ref="P74:P137">IF(N74&gt;20.85,IF(O74&gt;20.89,1))</f>
        <v>1</v>
      </c>
      <c r="Q74" s="136">
        <v>53.0738453171736</v>
      </c>
      <c r="R74" s="136">
        <v>60.81486195342989</v>
      </c>
      <c r="S74" s="135">
        <f aca="true" t="shared" si="10" ref="S74:S137">IF(Q74&gt;50,IF(R74&gt;50,1))</f>
        <v>1</v>
      </c>
      <c r="T74" s="137">
        <f aca="true" t="shared" si="11" ref="T74:T137">J74+M74+P74+S74</f>
        <v>2</v>
      </c>
      <c r="U74" s="52"/>
      <c r="V74" s="52"/>
      <c r="W74" s="118"/>
      <c r="X74"/>
      <c r="Y74" s="141"/>
      <c r="Z74" s="148"/>
      <c r="AA74" s="52"/>
      <c r="AB74" s="155"/>
    </row>
    <row r="75" spans="1:28" s="38" customFormat="1" ht="15">
      <c r="A75" s="52">
        <v>755</v>
      </c>
      <c r="B75" s="2" t="s">
        <v>61</v>
      </c>
      <c r="C75" s="142">
        <v>6182</v>
      </c>
      <c r="D75" s="107">
        <v>6178</v>
      </c>
      <c r="E75" s="80">
        <v>-295.21190553219026</v>
      </c>
      <c r="F75" s="80">
        <v>111.52476529621237</v>
      </c>
      <c r="G75" s="152" t="b">
        <f t="shared" si="6"/>
        <v>0</v>
      </c>
      <c r="H75" s="131">
        <v>222.58168877385958</v>
      </c>
      <c r="I75" s="80">
        <v>743.9300744577532</v>
      </c>
      <c r="J75" s="132" t="b">
        <f t="shared" si="7"/>
        <v>0</v>
      </c>
      <c r="K75" s="131">
        <v>3831.769653833711</v>
      </c>
      <c r="L75" s="131">
        <v>3505.017805114924</v>
      </c>
      <c r="M75" s="133" t="b">
        <f t="shared" si="8"/>
        <v>0</v>
      </c>
      <c r="N75" s="134">
        <v>21.5</v>
      </c>
      <c r="O75" s="134">
        <v>21.5</v>
      </c>
      <c r="P75" s="135">
        <f t="shared" si="9"/>
        <v>1</v>
      </c>
      <c r="Q75" s="136">
        <v>63.55568957718569</v>
      </c>
      <c r="R75" s="136">
        <v>59.38506348327282</v>
      </c>
      <c r="S75" s="135">
        <f t="shared" si="10"/>
        <v>1</v>
      </c>
      <c r="T75" s="137">
        <f t="shared" si="11"/>
        <v>2</v>
      </c>
      <c r="U75" s="52"/>
      <c r="V75" s="52"/>
      <c r="W75" s="118"/>
      <c r="X75"/>
      <c r="Y75" s="141"/>
      <c r="Z75" s="148"/>
      <c r="AA75" s="52"/>
      <c r="AB75" s="155"/>
    </row>
    <row r="76" spans="1:28" s="38" customFormat="1" ht="15">
      <c r="A76" s="52">
        <v>778</v>
      </c>
      <c r="B76" s="2" t="s">
        <v>35</v>
      </c>
      <c r="C76" s="142">
        <v>7390</v>
      </c>
      <c r="D76" s="107">
        <v>7312</v>
      </c>
      <c r="E76" s="80">
        <v>-250.74424898511504</v>
      </c>
      <c r="F76" s="80">
        <v>147.83916849015316</v>
      </c>
      <c r="G76" s="152" t="b">
        <f t="shared" si="6"/>
        <v>0</v>
      </c>
      <c r="H76" s="131">
        <v>963.1935047361299</v>
      </c>
      <c r="I76" s="80">
        <v>1234.4091903719911</v>
      </c>
      <c r="J76" s="132" t="b">
        <f t="shared" si="7"/>
        <v>0</v>
      </c>
      <c r="K76" s="131">
        <v>8971.583220568336</v>
      </c>
      <c r="L76" s="131">
        <v>8733.725382932165</v>
      </c>
      <c r="M76" s="133" t="b">
        <f t="shared" si="8"/>
        <v>0</v>
      </c>
      <c r="N76" s="134">
        <v>22</v>
      </c>
      <c r="O76" s="134">
        <v>22</v>
      </c>
      <c r="P76" s="135">
        <f t="shared" si="9"/>
        <v>1</v>
      </c>
      <c r="Q76" s="136">
        <v>89.89801332311501</v>
      </c>
      <c r="R76" s="136">
        <v>84.6116117257899</v>
      </c>
      <c r="S76" s="135">
        <f t="shared" si="10"/>
        <v>1</v>
      </c>
      <c r="T76" s="137">
        <f t="shared" si="11"/>
        <v>2</v>
      </c>
      <c r="U76" s="53"/>
      <c r="V76" s="52"/>
      <c r="W76" s="118"/>
      <c r="X76"/>
      <c r="Y76" s="141"/>
      <c r="Z76" s="148"/>
      <c r="AA76" s="52"/>
      <c r="AB76" s="155"/>
    </row>
    <row r="77" spans="1:28" s="38" customFormat="1" ht="15">
      <c r="A77" s="52">
        <v>588</v>
      </c>
      <c r="B77" s="2" t="s">
        <v>77</v>
      </c>
      <c r="C77" s="142">
        <v>1817</v>
      </c>
      <c r="D77" s="107">
        <v>1796</v>
      </c>
      <c r="E77" s="80">
        <v>34.1221794166208</v>
      </c>
      <c r="F77" s="80">
        <v>227.728285077951</v>
      </c>
      <c r="G77" s="152" t="b">
        <f t="shared" si="6"/>
        <v>0</v>
      </c>
      <c r="H77" s="131">
        <v>692.9003852504128</v>
      </c>
      <c r="I77" s="80">
        <v>690.9799554565702</v>
      </c>
      <c r="J77" s="132" t="b">
        <f t="shared" si="7"/>
        <v>0</v>
      </c>
      <c r="K77" s="131">
        <v>3915.244909190974</v>
      </c>
      <c r="L77" s="131">
        <v>4263.363028953229</v>
      </c>
      <c r="M77" s="133" t="b">
        <f t="shared" si="8"/>
        <v>0</v>
      </c>
      <c r="N77" s="134">
        <v>21</v>
      </c>
      <c r="O77" s="134">
        <v>21</v>
      </c>
      <c r="P77" s="135">
        <f t="shared" si="9"/>
        <v>1</v>
      </c>
      <c r="Q77" s="136">
        <v>51.93221412733608</v>
      </c>
      <c r="R77" s="136">
        <v>54.267369629900294</v>
      </c>
      <c r="S77" s="135">
        <f t="shared" si="10"/>
        <v>1</v>
      </c>
      <c r="T77" s="137">
        <f t="shared" si="11"/>
        <v>2</v>
      </c>
      <c r="U77" s="52"/>
      <c r="V77" s="52"/>
      <c r="W77" s="118"/>
      <c r="X77"/>
      <c r="Y77" s="141"/>
      <c r="Z77" s="148"/>
      <c r="AA77" s="52"/>
      <c r="AB77" s="155"/>
    </row>
    <row r="78" spans="1:28" s="38" customFormat="1" ht="15">
      <c r="A78" s="52">
        <v>791</v>
      </c>
      <c r="B78" s="2" t="s">
        <v>299</v>
      </c>
      <c r="C78" s="142">
        <v>5677</v>
      </c>
      <c r="D78" s="107">
        <v>5583</v>
      </c>
      <c r="E78" s="80">
        <v>409.7234454817685</v>
      </c>
      <c r="F78" s="80">
        <v>288.73365574064127</v>
      </c>
      <c r="G78" s="152" t="b">
        <f t="shared" si="6"/>
        <v>0</v>
      </c>
      <c r="H78" s="131">
        <v>600.4932182490752</v>
      </c>
      <c r="I78" s="80">
        <v>412.1440085975282</v>
      </c>
      <c r="J78" s="132" t="b">
        <f t="shared" si="7"/>
        <v>0</v>
      </c>
      <c r="K78" s="131">
        <v>5515.236920908931</v>
      </c>
      <c r="L78" s="131">
        <v>6278.344975819452</v>
      </c>
      <c r="M78" s="133" t="b">
        <f t="shared" si="8"/>
        <v>0</v>
      </c>
      <c r="N78" s="134">
        <v>22.25</v>
      </c>
      <c r="O78" s="134">
        <v>22.25</v>
      </c>
      <c r="P78" s="135">
        <f t="shared" si="9"/>
        <v>1</v>
      </c>
      <c r="Q78" s="136">
        <v>56.601337709961406</v>
      </c>
      <c r="R78" s="136">
        <v>62.1454909325182</v>
      </c>
      <c r="S78" s="135">
        <f t="shared" si="10"/>
        <v>1</v>
      </c>
      <c r="T78" s="137">
        <f t="shared" si="11"/>
        <v>2</v>
      </c>
      <c r="U78" s="52"/>
      <c r="V78" s="52"/>
      <c r="W78" s="118"/>
      <c r="X78"/>
      <c r="Y78" s="141"/>
      <c r="Z78" s="148"/>
      <c r="AA78" s="52"/>
      <c r="AB78" s="155"/>
    </row>
    <row r="79" spans="1:28" s="38" customFormat="1" ht="15">
      <c r="A79" s="52">
        <v>204</v>
      </c>
      <c r="B79" s="2" t="s">
        <v>80</v>
      </c>
      <c r="C79" s="142">
        <v>3194</v>
      </c>
      <c r="D79" s="107">
        <v>3154</v>
      </c>
      <c r="E79" s="80">
        <v>343.7695679398873</v>
      </c>
      <c r="F79" s="80">
        <v>362.07989854153453</v>
      </c>
      <c r="G79" s="152" t="b">
        <f t="shared" si="6"/>
        <v>0</v>
      </c>
      <c r="H79" s="131">
        <v>523.1684408265498</v>
      </c>
      <c r="I79" s="80">
        <v>495.56119213696894</v>
      </c>
      <c r="J79" s="132" t="b">
        <f t="shared" si="7"/>
        <v>0</v>
      </c>
      <c r="K79" s="131">
        <v>4439.574201628053</v>
      </c>
      <c r="L79" s="131">
        <v>5424.540266328471</v>
      </c>
      <c r="M79" s="133" t="b">
        <f t="shared" si="8"/>
        <v>0</v>
      </c>
      <c r="N79" s="134">
        <v>21.25</v>
      </c>
      <c r="O79" s="134">
        <v>21.25</v>
      </c>
      <c r="P79" s="135">
        <f t="shared" si="9"/>
        <v>1</v>
      </c>
      <c r="Q79" s="136">
        <v>50.95818096835391</v>
      </c>
      <c r="R79" s="136">
        <v>56.06483614777871</v>
      </c>
      <c r="S79" s="135">
        <f t="shared" si="10"/>
        <v>1</v>
      </c>
      <c r="T79" s="137">
        <f t="shared" si="11"/>
        <v>2</v>
      </c>
      <c r="U79" s="52"/>
      <c r="V79" s="52"/>
      <c r="W79" s="118"/>
      <c r="X79"/>
      <c r="Y79" s="141"/>
      <c r="Z79" s="148"/>
      <c r="AA79" s="52"/>
      <c r="AB79" s="155"/>
    </row>
    <row r="80" spans="1:28" s="38" customFormat="1" ht="15">
      <c r="A80" s="52">
        <v>143</v>
      </c>
      <c r="B80" s="2" t="s">
        <v>30</v>
      </c>
      <c r="C80" s="142">
        <v>7207</v>
      </c>
      <c r="D80" s="107">
        <v>7128</v>
      </c>
      <c r="E80" s="80">
        <v>266.82392118773413</v>
      </c>
      <c r="F80" s="80">
        <v>451.17845117845116</v>
      </c>
      <c r="G80" s="152" t="b">
        <f t="shared" si="6"/>
        <v>0</v>
      </c>
      <c r="H80" s="131">
        <v>807.8257249895935</v>
      </c>
      <c r="I80" s="80">
        <v>734.006734006734</v>
      </c>
      <c r="J80" s="132" t="b">
        <f t="shared" si="7"/>
        <v>0</v>
      </c>
      <c r="K80" s="131">
        <v>4537.2554460940755</v>
      </c>
      <c r="L80" s="131">
        <v>5713.945005611672</v>
      </c>
      <c r="M80" s="133" t="b">
        <f t="shared" si="8"/>
        <v>0</v>
      </c>
      <c r="N80" s="134">
        <v>21.25</v>
      </c>
      <c r="O80" s="134">
        <v>21.25</v>
      </c>
      <c r="P80" s="135">
        <f t="shared" si="9"/>
        <v>1</v>
      </c>
      <c r="Q80" s="136">
        <v>57.9329881050041</v>
      </c>
      <c r="R80" s="136">
        <v>67.06846673095468</v>
      </c>
      <c r="S80" s="135">
        <f t="shared" si="10"/>
        <v>1</v>
      </c>
      <c r="T80" s="137">
        <f t="shared" si="11"/>
        <v>2</v>
      </c>
      <c r="U80" s="85"/>
      <c r="V80" s="52"/>
      <c r="W80" s="118"/>
      <c r="X80"/>
      <c r="Y80" s="141"/>
      <c r="Z80" s="148"/>
      <c r="AA80" s="52"/>
      <c r="AB80" s="155"/>
    </row>
    <row r="81" spans="1:28" s="38" customFormat="1" ht="15">
      <c r="A81" s="52">
        <v>977</v>
      </c>
      <c r="B81" s="2" t="s">
        <v>13</v>
      </c>
      <c r="C81" s="142">
        <v>15039</v>
      </c>
      <c r="D81" s="107">
        <v>15199</v>
      </c>
      <c r="E81" s="80">
        <v>278.01050601768736</v>
      </c>
      <c r="F81" s="80">
        <v>462.7278110402</v>
      </c>
      <c r="G81" s="152" t="b">
        <f t="shared" si="6"/>
        <v>0</v>
      </c>
      <c r="H81" s="131">
        <v>487.33293437063634</v>
      </c>
      <c r="I81" s="80">
        <v>581.6830054608856</v>
      </c>
      <c r="J81" s="132" t="b">
        <f t="shared" si="7"/>
        <v>0</v>
      </c>
      <c r="K81" s="131">
        <v>4905.379347031053</v>
      </c>
      <c r="L81" s="131">
        <v>5144.877952496874</v>
      </c>
      <c r="M81" s="133" t="b">
        <f t="shared" si="8"/>
        <v>0</v>
      </c>
      <c r="N81" s="134">
        <v>21.5</v>
      </c>
      <c r="O81" s="134">
        <v>21.5</v>
      </c>
      <c r="P81" s="135">
        <f t="shared" si="9"/>
        <v>1</v>
      </c>
      <c r="Q81" s="136">
        <v>56.10672484244061</v>
      </c>
      <c r="R81" s="136">
        <v>59.62288723745766</v>
      </c>
      <c r="S81" s="135">
        <f t="shared" si="10"/>
        <v>1</v>
      </c>
      <c r="T81" s="137">
        <f t="shared" si="11"/>
        <v>2</v>
      </c>
      <c r="U81" s="52"/>
      <c r="V81" s="52" t="s">
        <v>307</v>
      </c>
      <c r="W81" s="118"/>
      <c r="X81"/>
      <c r="Y81" s="141"/>
      <c r="Z81" s="148"/>
      <c r="AA81" s="52"/>
      <c r="AB81" s="155"/>
    </row>
    <row r="82" spans="1:28" s="38" customFormat="1" ht="15">
      <c r="A82" s="52">
        <v>992</v>
      </c>
      <c r="B82" s="2" t="s">
        <v>130</v>
      </c>
      <c r="C82" s="142">
        <v>19646</v>
      </c>
      <c r="D82" s="107">
        <v>19374</v>
      </c>
      <c r="E82" s="80">
        <v>51.511758118701</v>
      </c>
      <c r="F82" s="80">
        <v>477.289150407763</v>
      </c>
      <c r="G82" s="152" t="b">
        <f t="shared" si="6"/>
        <v>0</v>
      </c>
      <c r="H82" s="131">
        <v>820.166955105365</v>
      </c>
      <c r="I82" s="80">
        <v>1117.4254155053166</v>
      </c>
      <c r="J82" s="132" t="b">
        <f t="shared" si="7"/>
        <v>0</v>
      </c>
      <c r="K82" s="131">
        <v>7516.237402015678</v>
      </c>
      <c r="L82" s="131">
        <v>7261.123154743471</v>
      </c>
      <c r="M82" s="133" t="b">
        <f t="shared" si="8"/>
        <v>0</v>
      </c>
      <c r="N82" s="134">
        <v>21.5</v>
      </c>
      <c r="O82" s="134">
        <v>21.5</v>
      </c>
      <c r="P82" s="135">
        <f t="shared" si="9"/>
        <v>1</v>
      </c>
      <c r="Q82" s="136">
        <v>93.94420876719373</v>
      </c>
      <c r="R82" s="136">
        <v>86.79710249560802</v>
      </c>
      <c r="S82" s="135">
        <f t="shared" si="10"/>
        <v>1</v>
      </c>
      <c r="T82" s="137">
        <f t="shared" si="11"/>
        <v>2</v>
      </c>
      <c r="U82" s="52"/>
      <c r="V82" s="52"/>
      <c r="W82" s="118"/>
      <c r="X82"/>
      <c r="Y82" s="141"/>
      <c r="Z82" s="148"/>
      <c r="AA82" s="52"/>
      <c r="AB82" s="155"/>
    </row>
    <row r="83" spans="1:28" s="38" customFormat="1" ht="15">
      <c r="A83" s="52">
        <v>108</v>
      </c>
      <c r="B83" s="2" t="s">
        <v>156</v>
      </c>
      <c r="C83" s="142">
        <v>10667</v>
      </c>
      <c r="D83" s="107">
        <v>10681</v>
      </c>
      <c r="E83" s="80">
        <v>697.1969625949189</v>
      </c>
      <c r="F83" s="80">
        <v>488.9991573822676</v>
      </c>
      <c r="G83" s="152" t="b">
        <f t="shared" si="6"/>
        <v>0</v>
      </c>
      <c r="H83" s="131">
        <v>426.3616761976188</v>
      </c>
      <c r="I83" s="80">
        <v>526.7297069562775</v>
      </c>
      <c r="J83" s="132" t="b">
        <f t="shared" si="7"/>
        <v>0</v>
      </c>
      <c r="K83" s="131">
        <v>4718.008812224618</v>
      </c>
      <c r="L83" s="131">
        <v>5479.262241363168</v>
      </c>
      <c r="M83" s="133" t="b">
        <f t="shared" si="8"/>
        <v>0</v>
      </c>
      <c r="N83" s="134">
        <v>21</v>
      </c>
      <c r="O83" s="134">
        <v>21</v>
      </c>
      <c r="P83" s="135">
        <f t="shared" si="9"/>
        <v>1</v>
      </c>
      <c r="Q83" s="136">
        <v>72.75743466672564</v>
      </c>
      <c r="R83" s="136">
        <v>79.23557042661348</v>
      </c>
      <c r="S83" s="135">
        <f t="shared" si="10"/>
        <v>1</v>
      </c>
      <c r="T83" s="137">
        <f t="shared" si="11"/>
        <v>2</v>
      </c>
      <c r="U83" s="52"/>
      <c r="V83" s="52"/>
      <c r="W83" s="118"/>
      <c r="X83"/>
      <c r="Y83" s="141"/>
      <c r="Z83" s="148"/>
      <c r="AA83" s="52"/>
      <c r="AB83" s="155"/>
    </row>
    <row r="84" spans="1:28" s="38" customFormat="1" ht="15">
      <c r="A84" s="52">
        <v>691</v>
      </c>
      <c r="B84" s="2" t="s">
        <v>250</v>
      </c>
      <c r="C84" s="142">
        <v>2894</v>
      </c>
      <c r="D84" s="107">
        <v>2854</v>
      </c>
      <c r="E84" s="80">
        <v>873.1859018659295</v>
      </c>
      <c r="F84" s="80">
        <v>504.20462508759636</v>
      </c>
      <c r="G84" s="152" t="b">
        <f t="shared" si="6"/>
        <v>0</v>
      </c>
      <c r="H84" s="131">
        <v>610.9191430545957</v>
      </c>
      <c r="I84" s="80">
        <v>157.323055360897</v>
      </c>
      <c r="J84" s="132" t="b">
        <f t="shared" si="7"/>
        <v>0</v>
      </c>
      <c r="K84" s="131">
        <v>7013.130615065653</v>
      </c>
      <c r="L84" s="131">
        <v>9492.291520672741</v>
      </c>
      <c r="M84" s="133" t="b">
        <f t="shared" si="8"/>
        <v>0</v>
      </c>
      <c r="N84" s="134">
        <v>22</v>
      </c>
      <c r="O84" s="134">
        <v>22</v>
      </c>
      <c r="P84" s="135">
        <f t="shared" si="9"/>
        <v>1</v>
      </c>
      <c r="Q84" s="136">
        <v>53.50432578869178</v>
      </c>
      <c r="R84" s="136">
        <v>72.36946516425964</v>
      </c>
      <c r="S84" s="135">
        <f t="shared" si="10"/>
        <v>1</v>
      </c>
      <c r="T84" s="137">
        <f t="shared" si="11"/>
        <v>2</v>
      </c>
      <c r="U84" s="52"/>
      <c r="V84" s="52"/>
      <c r="W84" s="118"/>
      <c r="X84"/>
      <c r="Y84" s="141"/>
      <c r="Z84" s="148"/>
      <c r="AA84" s="52"/>
      <c r="AB84" s="155"/>
    </row>
    <row r="85" spans="1:28" s="38" customFormat="1" ht="15">
      <c r="A85" s="52">
        <v>75</v>
      </c>
      <c r="B85" s="2" t="s">
        <v>177</v>
      </c>
      <c r="C85" s="142">
        <v>20851</v>
      </c>
      <c r="D85" s="107">
        <v>20636</v>
      </c>
      <c r="E85" s="80">
        <v>310.4407462471824</v>
      </c>
      <c r="F85" s="80">
        <v>519.0928474510564</v>
      </c>
      <c r="G85" s="152" t="b">
        <f t="shared" si="6"/>
        <v>0</v>
      </c>
      <c r="H85" s="131">
        <v>824.8045657282624</v>
      </c>
      <c r="I85" s="80">
        <v>976.0127931769723</v>
      </c>
      <c r="J85" s="132" t="b">
        <f t="shared" si="7"/>
        <v>0</v>
      </c>
      <c r="K85" s="131">
        <v>7294.4223298642755</v>
      </c>
      <c r="L85" s="131">
        <v>7179.92828067455</v>
      </c>
      <c r="M85" s="133" t="b">
        <f t="shared" si="8"/>
        <v>0</v>
      </c>
      <c r="N85" s="134">
        <v>21</v>
      </c>
      <c r="O85" s="134">
        <v>21</v>
      </c>
      <c r="P85" s="135">
        <f t="shared" si="9"/>
        <v>1</v>
      </c>
      <c r="Q85" s="136">
        <v>89.91555966975702</v>
      </c>
      <c r="R85" s="136">
        <v>86.06438146781619</v>
      </c>
      <c r="S85" s="135">
        <f t="shared" si="10"/>
        <v>1</v>
      </c>
      <c r="T85" s="137">
        <f t="shared" si="11"/>
        <v>2</v>
      </c>
      <c r="U85" s="52"/>
      <c r="V85" s="52"/>
      <c r="W85" s="118"/>
      <c r="X85"/>
      <c r="Y85" s="141"/>
      <c r="Z85" s="148"/>
      <c r="AA85" s="52"/>
      <c r="AB85" s="155"/>
    </row>
    <row r="86" spans="1:28" s="38" customFormat="1" ht="15">
      <c r="A86" s="52">
        <v>922</v>
      </c>
      <c r="B86" s="2" t="s">
        <v>251</v>
      </c>
      <c r="C86" s="142">
        <v>4489</v>
      </c>
      <c r="D86" s="107">
        <v>4462</v>
      </c>
      <c r="E86" s="80">
        <v>241.92470483403878</v>
      </c>
      <c r="F86" s="80">
        <v>559.390407888839</v>
      </c>
      <c r="G86" s="152" t="b">
        <f t="shared" si="6"/>
        <v>0</v>
      </c>
      <c r="H86" s="131">
        <v>186.23301403430608</v>
      </c>
      <c r="I86" s="80">
        <v>722.0977140295831</v>
      </c>
      <c r="J86" s="132" t="b">
        <f t="shared" si="7"/>
        <v>0</v>
      </c>
      <c r="K86" s="131">
        <v>3290.042325685008</v>
      </c>
      <c r="L86" s="131">
        <v>3381.6674137158225</v>
      </c>
      <c r="M86" s="133" t="b">
        <f t="shared" si="8"/>
        <v>0</v>
      </c>
      <c r="N86" s="134">
        <v>21.5</v>
      </c>
      <c r="O86" s="134">
        <v>21.5</v>
      </c>
      <c r="P86" s="135">
        <f t="shared" si="9"/>
        <v>1</v>
      </c>
      <c r="Q86" s="136">
        <v>64.53384889216228</v>
      </c>
      <c r="R86" s="136">
        <v>60.72068427440328</v>
      </c>
      <c r="S86" s="135">
        <f t="shared" si="10"/>
        <v>1</v>
      </c>
      <c r="T86" s="137">
        <f t="shared" si="11"/>
        <v>2</v>
      </c>
      <c r="U86" s="52"/>
      <c r="V86" s="52"/>
      <c r="W86" s="118"/>
      <c r="X86"/>
      <c r="Y86" s="141"/>
      <c r="Z86" s="148"/>
      <c r="AA86" s="52"/>
      <c r="AB86" s="155"/>
    </row>
    <row r="87" spans="1:28" s="38" customFormat="1" ht="15">
      <c r="A87" s="52">
        <v>241</v>
      </c>
      <c r="B87" s="2" t="s">
        <v>9</v>
      </c>
      <c r="C87" s="142">
        <v>8388</v>
      </c>
      <c r="D87" s="107">
        <v>8316</v>
      </c>
      <c r="E87" s="80">
        <v>287.792083929423</v>
      </c>
      <c r="F87" s="80">
        <v>561.0870610870611</v>
      </c>
      <c r="G87" s="152" t="b">
        <f t="shared" si="6"/>
        <v>0</v>
      </c>
      <c r="H87" s="131">
        <v>500.4768717215069</v>
      </c>
      <c r="I87" s="80">
        <v>799.3025493025493</v>
      </c>
      <c r="J87" s="132" t="b">
        <f t="shared" si="7"/>
        <v>0</v>
      </c>
      <c r="K87" s="131">
        <v>3886.266094420601</v>
      </c>
      <c r="L87" s="131">
        <v>3789.4420394420395</v>
      </c>
      <c r="M87" s="133" t="b">
        <f t="shared" si="8"/>
        <v>0</v>
      </c>
      <c r="N87" s="134">
        <v>21.25</v>
      </c>
      <c r="O87" s="134">
        <v>21.25</v>
      </c>
      <c r="P87" s="135">
        <f t="shared" si="9"/>
        <v>1</v>
      </c>
      <c r="Q87" s="136">
        <v>64.79396230461943</v>
      </c>
      <c r="R87" s="136">
        <v>62.89141013434888</v>
      </c>
      <c r="S87" s="135">
        <f t="shared" si="10"/>
        <v>1</v>
      </c>
      <c r="T87" s="137">
        <f t="shared" si="11"/>
        <v>2</v>
      </c>
      <c r="U87" s="52"/>
      <c r="V87" s="52" t="s">
        <v>307</v>
      </c>
      <c r="W87" s="118"/>
      <c r="X87"/>
      <c r="Y87" s="141"/>
      <c r="Z87" s="148"/>
      <c r="AA87" s="52"/>
      <c r="AB87" s="155"/>
    </row>
    <row r="88" spans="1:28" s="38" customFormat="1" ht="15">
      <c r="A88" s="52">
        <v>562</v>
      </c>
      <c r="B88" s="2" t="s">
        <v>166</v>
      </c>
      <c r="C88" s="142">
        <v>9408</v>
      </c>
      <c r="D88" s="107">
        <v>9312</v>
      </c>
      <c r="E88" s="80">
        <v>272.108843537415</v>
      </c>
      <c r="F88" s="80">
        <v>645.2963917525774</v>
      </c>
      <c r="G88" s="152" t="b">
        <f t="shared" si="6"/>
        <v>0</v>
      </c>
      <c r="H88" s="131">
        <v>601.2967687074829</v>
      </c>
      <c r="I88" s="80">
        <v>821.9501718213058</v>
      </c>
      <c r="J88" s="132" t="b">
        <f t="shared" si="7"/>
        <v>0</v>
      </c>
      <c r="K88" s="131">
        <v>4035.1828231292516</v>
      </c>
      <c r="L88" s="131">
        <v>4066.9029209621995</v>
      </c>
      <c r="M88" s="133" t="b">
        <f t="shared" si="8"/>
        <v>0</v>
      </c>
      <c r="N88" s="134">
        <v>22.25</v>
      </c>
      <c r="O88" s="134">
        <v>22.25</v>
      </c>
      <c r="P88" s="135">
        <f t="shared" si="9"/>
        <v>1</v>
      </c>
      <c r="Q88" s="136">
        <v>56.38753056234719</v>
      </c>
      <c r="R88" s="136">
        <v>54.410611303344865</v>
      </c>
      <c r="S88" s="135">
        <f t="shared" si="10"/>
        <v>1</v>
      </c>
      <c r="T88" s="137">
        <f t="shared" si="11"/>
        <v>2</v>
      </c>
      <c r="U88" s="52"/>
      <c r="V88" s="52"/>
      <c r="W88" s="118"/>
      <c r="X88"/>
      <c r="Y88" s="141"/>
      <c r="Z88" s="148"/>
      <c r="AA88" s="52"/>
      <c r="AB88" s="155"/>
    </row>
    <row r="89" spans="1:28" s="38" customFormat="1" ht="15">
      <c r="A89" s="52">
        <v>69</v>
      </c>
      <c r="B89" s="2" t="s">
        <v>123</v>
      </c>
      <c r="C89" s="142">
        <v>7438</v>
      </c>
      <c r="D89" s="107">
        <v>7332</v>
      </c>
      <c r="E89" s="80">
        <v>779.7795106211347</v>
      </c>
      <c r="F89" s="80">
        <v>648.6633933442444</v>
      </c>
      <c r="G89" s="152" t="b">
        <f t="shared" si="6"/>
        <v>0</v>
      </c>
      <c r="H89" s="131">
        <v>789.1906426458726</v>
      </c>
      <c r="I89" s="80">
        <v>481.31478450627384</v>
      </c>
      <c r="J89" s="132" t="b">
        <f t="shared" si="7"/>
        <v>0</v>
      </c>
      <c r="K89" s="131">
        <v>5213.498252218338</v>
      </c>
      <c r="L89" s="131">
        <v>5741.816693944354</v>
      </c>
      <c r="M89" s="133" t="b">
        <f t="shared" si="8"/>
        <v>0</v>
      </c>
      <c r="N89" s="134">
        <v>22</v>
      </c>
      <c r="O89" s="134">
        <v>22</v>
      </c>
      <c r="P89" s="135">
        <f t="shared" si="9"/>
        <v>1</v>
      </c>
      <c r="Q89" s="136">
        <v>56.95277793012669</v>
      </c>
      <c r="R89" s="136">
        <v>60.926203491447716</v>
      </c>
      <c r="S89" s="135">
        <f t="shared" si="10"/>
        <v>1</v>
      </c>
      <c r="T89" s="137">
        <f t="shared" si="11"/>
        <v>2</v>
      </c>
      <c r="U89" s="52"/>
      <c r="V89" s="52" t="s">
        <v>307</v>
      </c>
      <c r="W89" s="118"/>
      <c r="X89"/>
      <c r="Y89" s="141"/>
      <c r="Z89" s="148"/>
      <c r="AA89" s="52"/>
      <c r="AB89" s="155"/>
    </row>
    <row r="90" spans="1:28" s="38" customFormat="1" ht="15">
      <c r="A90" s="52">
        <v>309</v>
      </c>
      <c r="B90" s="2" t="s">
        <v>97</v>
      </c>
      <c r="C90" s="142">
        <v>7139</v>
      </c>
      <c r="D90" s="107">
        <v>7091</v>
      </c>
      <c r="E90" s="80">
        <v>530.6065275248635</v>
      </c>
      <c r="F90" s="80">
        <v>699.619235650825</v>
      </c>
      <c r="G90" s="152" t="b">
        <f t="shared" si="6"/>
        <v>0</v>
      </c>
      <c r="H90" s="131">
        <v>1188.6818882196385</v>
      </c>
      <c r="I90" s="80">
        <v>714.0036666196587</v>
      </c>
      <c r="J90" s="132" t="b">
        <f t="shared" si="7"/>
        <v>0</v>
      </c>
      <c r="K90" s="131">
        <v>5525.843955736097</v>
      </c>
      <c r="L90" s="131">
        <v>5239.881539980256</v>
      </c>
      <c r="M90" s="133" t="b">
        <f t="shared" si="8"/>
        <v>0</v>
      </c>
      <c r="N90" s="134">
        <v>22.25</v>
      </c>
      <c r="O90" s="134">
        <v>22.25</v>
      </c>
      <c r="P90" s="135">
        <f t="shared" si="9"/>
        <v>1</v>
      </c>
      <c r="Q90" s="136">
        <v>69.01051058787161</v>
      </c>
      <c r="R90" s="136">
        <v>66.95179657844106</v>
      </c>
      <c r="S90" s="135">
        <f t="shared" si="10"/>
        <v>1</v>
      </c>
      <c r="T90" s="137">
        <f t="shared" si="11"/>
        <v>2</v>
      </c>
      <c r="U90" s="52"/>
      <c r="V90" s="52"/>
      <c r="W90" s="118"/>
      <c r="X90"/>
      <c r="Y90" s="141"/>
      <c r="Z90" s="148"/>
      <c r="AA90" s="52"/>
      <c r="AB90" s="155"/>
    </row>
    <row r="91" spans="1:28" s="38" customFormat="1" ht="15">
      <c r="A91" s="52">
        <v>426</v>
      </c>
      <c r="B91" s="2" t="s">
        <v>76</v>
      </c>
      <c r="C91" s="142">
        <v>12338</v>
      </c>
      <c r="D91" s="107">
        <v>12301</v>
      </c>
      <c r="E91" s="80">
        <v>605.5276381909548</v>
      </c>
      <c r="F91" s="80">
        <v>705.633688318023</v>
      </c>
      <c r="G91" s="152" t="b">
        <f t="shared" si="6"/>
        <v>0</v>
      </c>
      <c r="H91" s="131">
        <v>478.3595396336521</v>
      </c>
      <c r="I91" s="80">
        <v>518.494431347045</v>
      </c>
      <c r="J91" s="132" t="b">
        <f t="shared" si="7"/>
        <v>0</v>
      </c>
      <c r="K91" s="131">
        <v>4138.596206840654</v>
      </c>
      <c r="L91" s="131">
        <v>4012.9257783920007</v>
      </c>
      <c r="M91" s="133" t="b">
        <f t="shared" si="8"/>
        <v>0</v>
      </c>
      <c r="N91" s="134">
        <v>21.5</v>
      </c>
      <c r="O91" s="134">
        <v>21.5</v>
      </c>
      <c r="P91" s="135">
        <f t="shared" si="9"/>
        <v>1</v>
      </c>
      <c r="Q91" s="136">
        <v>66.11806901339196</v>
      </c>
      <c r="R91" s="136">
        <v>62.026614994443335</v>
      </c>
      <c r="S91" s="135">
        <f t="shared" si="10"/>
        <v>1</v>
      </c>
      <c r="T91" s="137">
        <f t="shared" si="11"/>
        <v>2</v>
      </c>
      <c r="U91" s="52"/>
      <c r="V91" s="52"/>
      <c r="W91" s="118"/>
      <c r="X91"/>
      <c r="Y91" s="141"/>
      <c r="Z91" s="148"/>
      <c r="AA91" s="52"/>
      <c r="AB91" s="155"/>
    </row>
    <row r="92" spans="1:28" s="38" customFormat="1" ht="15">
      <c r="A92" s="52">
        <v>172</v>
      </c>
      <c r="B92" s="2" t="s">
        <v>113</v>
      </c>
      <c r="C92" s="142">
        <v>4688</v>
      </c>
      <c r="D92" s="107">
        <v>4673</v>
      </c>
      <c r="E92" s="80">
        <v>337.67064846416383</v>
      </c>
      <c r="F92" s="80">
        <v>712.818317997004</v>
      </c>
      <c r="G92" s="152" t="b">
        <f t="shared" si="6"/>
        <v>0</v>
      </c>
      <c r="H92" s="131">
        <v>1021.5443686006827</v>
      </c>
      <c r="I92" s="80">
        <v>883.586561095656</v>
      </c>
      <c r="J92" s="132" t="b">
        <f t="shared" si="7"/>
        <v>0</v>
      </c>
      <c r="K92" s="131">
        <v>4277.090443686006</v>
      </c>
      <c r="L92" s="131">
        <v>4060.560667665311</v>
      </c>
      <c r="M92" s="133" t="b">
        <f t="shared" si="8"/>
        <v>0</v>
      </c>
      <c r="N92" s="134">
        <v>21</v>
      </c>
      <c r="O92" s="134">
        <v>21</v>
      </c>
      <c r="P92" s="135">
        <f t="shared" si="9"/>
        <v>1</v>
      </c>
      <c r="Q92" s="136">
        <v>59.19549155776441</v>
      </c>
      <c r="R92" s="136">
        <v>56.388810643323005</v>
      </c>
      <c r="S92" s="135">
        <f t="shared" si="10"/>
        <v>1</v>
      </c>
      <c r="T92" s="137">
        <f t="shared" si="11"/>
        <v>2</v>
      </c>
      <c r="U92" s="52"/>
      <c r="V92" s="52"/>
      <c r="W92" s="118"/>
      <c r="X92"/>
      <c r="Y92" s="141"/>
      <c r="Z92" s="148"/>
      <c r="AA92" s="52"/>
      <c r="AB92" s="155"/>
    </row>
    <row r="93" spans="1:28" s="38" customFormat="1" ht="15">
      <c r="A93" s="52">
        <v>746</v>
      </c>
      <c r="B93" s="2" t="s">
        <v>31</v>
      </c>
      <c r="C93" s="142">
        <v>5124</v>
      </c>
      <c r="D93" s="107">
        <v>5069</v>
      </c>
      <c r="E93" s="80">
        <v>372.75565964090555</v>
      </c>
      <c r="F93" s="80">
        <v>730.1242848688104</v>
      </c>
      <c r="G93" s="152" t="b">
        <f t="shared" si="6"/>
        <v>0</v>
      </c>
      <c r="H93" s="131">
        <v>573.9656518345043</v>
      </c>
      <c r="I93" s="80">
        <v>491.81298086407577</v>
      </c>
      <c r="J93" s="132" t="b">
        <f t="shared" si="7"/>
        <v>0</v>
      </c>
      <c r="K93" s="131">
        <v>6302.302888368463</v>
      </c>
      <c r="L93" s="131">
        <v>5549.4180311698565</v>
      </c>
      <c r="M93" s="133" t="b">
        <f t="shared" si="8"/>
        <v>0</v>
      </c>
      <c r="N93" s="134">
        <v>21.75</v>
      </c>
      <c r="O93" s="134">
        <v>21.75</v>
      </c>
      <c r="P93" s="135">
        <f t="shared" si="9"/>
        <v>1</v>
      </c>
      <c r="Q93" s="136">
        <v>66.05605087788699</v>
      </c>
      <c r="R93" s="136">
        <v>61.03916614024005</v>
      </c>
      <c r="S93" s="135">
        <f t="shared" si="10"/>
        <v>1</v>
      </c>
      <c r="T93" s="137">
        <f t="shared" si="11"/>
        <v>2</v>
      </c>
      <c r="U93" s="52"/>
      <c r="V93" s="52"/>
      <c r="W93" s="118"/>
      <c r="X93"/>
      <c r="Y93" s="141"/>
      <c r="Z93" s="148"/>
      <c r="AA93" s="52"/>
      <c r="AB93" s="155"/>
    </row>
    <row r="94" spans="1:28" s="38" customFormat="1" ht="15">
      <c r="A94" s="52">
        <v>214</v>
      </c>
      <c r="B94" s="2" t="s">
        <v>157</v>
      </c>
      <c r="C94" s="142">
        <v>11769</v>
      </c>
      <c r="D94" s="107">
        <v>11637</v>
      </c>
      <c r="E94" s="80">
        <v>1277.6786472937379</v>
      </c>
      <c r="F94" s="80">
        <v>820.400446850563</v>
      </c>
      <c r="G94" s="152" t="b">
        <f t="shared" si="6"/>
        <v>0</v>
      </c>
      <c r="H94" s="131">
        <v>722.5762596652222</v>
      </c>
      <c r="I94" s="80">
        <v>873.6787831915442</v>
      </c>
      <c r="J94" s="132" t="b">
        <f t="shared" si="7"/>
        <v>0</v>
      </c>
      <c r="K94" s="131">
        <v>4946.809414563684</v>
      </c>
      <c r="L94" s="131">
        <v>5688.1498668041595</v>
      </c>
      <c r="M94" s="133" t="b">
        <f t="shared" si="8"/>
        <v>0</v>
      </c>
      <c r="N94" s="134">
        <v>21.5</v>
      </c>
      <c r="O94" s="134">
        <v>21.5</v>
      </c>
      <c r="P94" s="135">
        <f t="shared" si="9"/>
        <v>1</v>
      </c>
      <c r="Q94" s="136">
        <v>69.4655292089295</v>
      </c>
      <c r="R94" s="136">
        <v>73.95384391380314</v>
      </c>
      <c r="S94" s="135">
        <f t="shared" si="10"/>
        <v>1</v>
      </c>
      <c r="T94" s="137">
        <f t="shared" si="11"/>
        <v>2</v>
      </c>
      <c r="U94" s="52"/>
      <c r="V94" s="52"/>
      <c r="W94" s="118"/>
      <c r="X94"/>
      <c r="Y94" s="141"/>
      <c r="Z94" s="148"/>
      <c r="AA94" s="52"/>
      <c r="AB94" s="155"/>
    </row>
    <row r="95" spans="1:28" s="38" customFormat="1" ht="15">
      <c r="A95" s="52">
        <v>403</v>
      </c>
      <c r="B95" s="2" t="s">
        <v>91</v>
      </c>
      <c r="C95" s="142">
        <v>3215</v>
      </c>
      <c r="D95" s="107">
        <v>3176</v>
      </c>
      <c r="E95" s="80">
        <v>516.9517884914463</v>
      </c>
      <c r="F95" s="80">
        <v>860.2015113350126</v>
      </c>
      <c r="G95" s="152" t="b">
        <f t="shared" si="6"/>
        <v>0</v>
      </c>
      <c r="H95" s="131">
        <v>751.7884914463453</v>
      </c>
      <c r="I95" s="80">
        <v>852.9596977329975</v>
      </c>
      <c r="J95" s="132" t="b">
        <f t="shared" si="7"/>
        <v>0</v>
      </c>
      <c r="K95" s="131">
        <v>5362.052877138413</v>
      </c>
      <c r="L95" s="131">
        <v>5657.745591939546</v>
      </c>
      <c r="M95" s="133" t="b">
        <f t="shared" si="8"/>
        <v>0</v>
      </c>
      <c r="N95" s="134">
        <v>21</v>
      </c>
      <c r="O95" s="134">
        <v>21</v>
      </c>
      <c r="P95" s="135">
        <f t="shared" si="9"/>
        <v>1</v>
      </c>
      <c r="Q95" s="136">
        <v>59.082321886079555</v>
      </c>
      <c r="R95" s="136">
        <v>58.97599591419816</v>
      </c>
      <c r="S95" s="135">
        <f t="shared" si="10"/>
        <v>1</v>
      </c>
      <c r="T95" s="137">
        <f t="shared" si="11"/>
        <v>2</v>
      </c>
      <c r="U95" s="52"/>
      <c r="V95" s="52"/>
      <c r="W95" s="118"/>
      <c r="X95"/>
      <c r="Y95" s="141"/>
      <c r="Z95" s="148"/>
      <c r="AA95" s="52"/>
      <c r="AB95" s="155"/>
    </row>
    <row r="96" spans="1:28" s="38" customFormat="1" ht="15">
      <c r="A96" s="52">
        <v>563</v>
      </c>
      <c r="B96" s="2" t="s">
        <v>22</v>
      </c>
      <c r="C96" s="142">
        <v>7610</v>
      </c>
      <c r="D96" s="107">
        <v>7514</v>
      </c>
      <c r="E96" s="80">
        <v>706.3074901445466</v>
      </c>
      <c r="F96" s="80">
        <v>874.7671014107</v>
      </c>
      <c r="G96" s="152" t="b">
        <f t="shared" si="6"/>
        <v>0</v>
      </c>
      <c r="H96" s="131">
        <v>609.4612352168199</v>
      </c>
      <c r="I96" s="80">
        <v>643.3324461006123</v>
      </c>
      <c r="J96" s="132" t="b">
        <f t="shared" si="7"/>
        <v>0</v>
      </c>
      <c r="K96" s="131">
        <v>5236.268068331144</v>
      </c>
      <c r="L96" s="131">
        <v>5735.027947830716</v>
      </c>
      <c r="M96" s="133" t="b">
        <f t="shared" si="8"/>
        <v>0</v>
      </c>
      <c r="N96" s="134">
        <v>21.75</v>
      </c>
      <c r="O96" s="134">
        <v>21.75</v>
      </c>
      <c r="P96" s="135">
        <f t="shared" si="9"/>
        <v>1</v>
      </c>
      <c r="Q96" s="136">
        <v>64.8214608453177</v>
      </c>
      <c r="R96" s="136">
        <v>66.74126788543265</v>
      </c>
      <c r="S96" s="135">
        <f t="shared" si="10"/>
        <v>1</v>
      </c>
      <c r="T96" s="137">
        <f t="shared" si="11"/>
        <v>2</v>
      </c>
      <c r="U96" s="52"/>
      <c r="V96" s="52" t="s">
        <v>307</v>
      </c>
      <c r="W96" s="118"/>
      <c r="X96"/>
      <c r="Y96" s="141"/>
      <c r="Z96" s="148"/>
      <c r="AA96" s="52"/>
      <c r="AB96" s="155"/>
    </row>
    <row r="97" spans="1:28" s="38" customFormat="1" ht="15">
      <c r="A97" s="52">
        <v>475</v>
      </c>
      <c r="B97" s="2" t="s">
        <v>151</v>
      </c>
      <c r="C97" s="142">
        <v>5545</v>
      </c>
      <c r="D97" s="107">
        <v>5517</v>
      </c>
      <c r="E97" s="80">
        <v>739.224526600541</v>
      </c>
      <c r="F97" s="80">
        <v>917.5276418343302</v>
      </c>
      <c r="G97" s="152" t="b">
        <f t="shared" si="6"/>
        <v>0</v>
      </c>
      <c r="H97" s="131">
        <v>512.3534715960325</v>
      </c>
      <c r="I97" s="80">
        <v>669.2042776871489</v>
      </c>
      <c r="J97" s="132" t="b">
        <f t="shared" si="7"/>
        <v>0</v>
      </c>
      <c r="K97" s="131">
        <v>3949.3237150586115</v>
      </c>
      <c r="L97" s="131">
        <v>4361.7908283487395</v>
      </c>
      <c r="M97" s="133" t="b">
        <f t="shared" si="8"/>
        <v>0</v>
      </c>
      <c r="N97" s="134">
        <v>21.5</v>
      </c>
      <c r="O97" s="134">
        <v>21.5</v>
      </c>
      <c r="P97" s="135">
        <f t="shared" si="9"/>
        <v>1</v>
      </c>
      <c r="Q97" s="136">
        <v>54.54499194300738</v>
      </c>
      <c r="R97" s="136">
        <v>57.10298958907772</v>
      </c>
      <c r="S97" s="135">
        <f t="shared" si="10"/>
        <v>1</v>
      </c>
      <c r="T97" s="137">
        <f t="shared" si="11"/>
        <v>2</v>
      </c>
      <c r="U97" s="52"/>
      <c r="V97" s="52"/>
      <c r="W97" s="118"/>
      <c r="X97"/>
      <c r="Y97" s="141"/>
      <c r="Z97" s="148"/>
      <c r="AA97" s="52"/>
      <c r="AB97" s="155"/>
    </row>
    <row r="98" spans="1:28" s="38" customFormat="1" ht="15">
      <c r="A98" s="52">
        <v>405</v>
      </c>
      <c r="B98" s="2" t="s">
        <v>196</v>
      </c>
      <c r="C98" s="142">
        <v>72875</v>
      </c>
      <c r="D98" s="107">
        <v>72872</v>
      </c>
      <c r="E98" s="80">
        <v>443.55403087478555</v>
      </c>
      <c r="F98" s="80">
        <v>957.1852014491162</v>
      </c>
      <c r="G98" s="152" t="b">
        <f t="shared" si="6"/>
        <v>0</v>
      </c>
      <c r="H98" s="131">
        <v>976.9056603773585</v>
      </c>
      <c r="I98" s="80">
        <v>1275.0713579975848</v>
      </c>
      <c r="J98" s="132" t="b">
        <f t="shared" si="7"/>
        <v>0</v>
      </c>
      <c r="K98" s="131">
        <v>7357.269296740995</v>
      </c>
      <c r="L98" s="131">
        <v>7135.840926556153</v>
      </c>
      <c r="M98" s="133" t="b">
        <f t="shared" si="8"/>
        <v>0</v>
      </c>
      <c r="N98" s="134">
        <v>21</v>
      </c>
      <c r="O98" s="134">
        <v>21</v>
      </c>
      <c r="P98" s="135">
        <f t="shared" si="9"/>
        <v>1</v>
      </c>
      <c r="Q98" s="136">
        <v>96.56071773004369</v>
      </c>
      <c r="R98" s="136">
        <v>88.22540214790061</v>
      </c>
      <c r="S98" s="135">
        <f t="shared" si="10"/>
        <v>1</v>
      </c>
      <c r="T98" s="137">
        <f t="shared" si="11"/>
        <v>2</v>
      </c>
      <c r="U98" s="52"/>
      <c r="V98" s="52"/>
      <c r="W98" s="118"/>
      <c r="X98"/>
      <c r="Y98" s="141"/>
      <c r="Z98" s="148"/>
      <c r="AA98" s="52"/>
      <c r="AB98" s="155"/>
    </row>
    <row r="99" spans="1:28" s="38" customFormat="1" ht="15">
      <c r="A99" s="52">
        <v>535</v>
      </c>
      <c r="B99" s="2" t="s">
        <v>104</v>
      </c>
      <c r="C99" s="142">
        <v>10876</v>
      </c>
      <c r="D99" s="107">
        <v>10889</v>
      </c>
      <c r="E99" s="80">
        <v>788.8929753585877</v>
      </c>
      <c r="F99" s="80">
        <v>978.418587565433</v>
      </c>
      <c r="G99" s="152" t="b">
        <f t="shared" si="6"/>
        <v>0</v>
      </c>
      <c r="H99" s="131">
        <v>667.7087164398677</v>
      </c>
      <c r="I99" s="80">
        <v>811.9202865276884</v>
      </c>
      <c r="J99" s="132" t="b">
        <f t="shared" si="7"/>
        <v>0</v>
      </c>
      <c r="K99" s="131">
        <v>8581.279882309673</v>
      </c>
      <c r="L99" s="131">
        <v>8777.022683442006</v>
      </c>
      <c r="M99" s="133" t="b">
        <f t="shared" si="8"/>
        <v>0</v>
      </c>
      <c r="N99" s="134">
        <v>21.5</v>
      </c>
      <c r="O99" s="134">
        <v>21.5</v>
      </c>
      <c r="P99" s="135">
        <f t="shared" si="9"/>
        <v>1</v>
      </c>
      <c r="Q99" s="136">
        <v>81.51819692533469</v>
      </c>
      <c r="R99" s="136">
        <v>85.45418563229765</v>
      </c>
      <c r="S99" s="135">
        <f t="shared" si="10"/>
        <v>1</v>
      </c>
      <c r="T99" s="137">
        <f t="shared" si="11"/>
        <v>2</v>
      </c>
      <c r="U99" s="53"/>
      <c r="V99" s="52" t="s">
        <v>307</v>
      </c>
      <c r="W99" s="118"/>
      <c r="X99"/>
      <c r="Y99" s="141"/>
      <c r="Z99" s="148"/>
      <c r="AA99" s="52"/>
      <c r="AB99" s="155"/>
    </row>
    <row r="100" spans="1:28" s="38" customFormat="1" ht="15">
      <c r="A100" s="52">
        <v>408</v>
      </c>
      <c r="B100" s="2" t="s">
        <v>252</v>
      </c>
      <c r="C100" s="142">
        <v>14609</v>
      </c>
      <c r="D100" s="107">
        <v>14575</v>
      </c>
      <c r="E100" s="80">
        <v>773.4957902662743</v>
      </c>
      <c r="F100" s="80">
        <v>994.6483704974271</v>
      </c>
      <c r="G100" s="152" t="b">
        <f t="shared" si="6"/>
        <v>0</v>
      </c>
      <c r="H100" s="131">
        <v>620.5763570401807</v>
      </c>
      <c r="I100" s="80">
        <v>821.3379073756432</v>
      </c>
      <c r="J100" s="132" t="b">
        <f t="shared" si="7"/>
        <v>0</v>
      </c>
      <c r="K100" s="131">
        <v>6304.401396399479</v>
      </c>
      <c r="L100" s="131">
        <v>6200.891938250429</v>
      </c>
      <c r="M100" s="133" t="b">
        <f t="shared" si="8"/>
        <v>0</v>
      </c>
      <c r="N100" s="134">
        <v>21</v>
      </c>
      <c r="O100" s="134">
        <v>21</v>
      </c>
      <c r="P100" s="135">
        <f t="shared" si="9"/>
        <v>1</v>
      </c>
      <c r="Q100" s="136">
        <v>92.55362044633303</v>
      </c>
      <c r="R100" s="136">
        <v>89.82512648323433</v>
      </c>
      <c r="S100" s="135">
        <f t="shared" si="10"/>
        <v>1</v>
      </c>
      <c r="T100" s="137">
        <f t="shared" si="11"/>
        <v>2</v>
      </c>
      <c r="U100" s="85"/>
      <c r="V100" s="52"/>
      <c r="W100" s="118"/>
      <c r="X100"/>
      <c r="Y100" s="141"/>
      <c r="Z100" s="148"/>
      <c r="AA100" s="52"/>
      <c r="AB100" s="155"/>
    </row>
    <row r="101" spans="1:28" s="38" customFormat="1" ht="15">
      <c r="A101" s="52">
        <v>924</v>
      </c>
      <c r="B101" s="2" t="s">
        <v>110</v>
      </c>
      <c r="C101" s="142">
        <v>3302</v>
      </c>
      <c r="D101" s="107">
        <v>3259</v>
      </c>
      <c r="E101" s="80">
        <v>751.9685039370079</v>
      </c>
      <c r="F101" s="80">
        <v>1023.6268794108623</v>
      </c>
      <c r="G101" s="152" t="b">
        <f t="shared" si="6"/>
        <v>0</v>
      </c>
      <c r="H101" s="131">
        <v>597.5166565717747</v>
      </c>
      <c r="I101" s="80">
        <v>738.5701135317581</v>
      </c>
      <c r="J101" s="132" t="b">
        <f t="shared" si="7"/>
        <v>0</v>
      </c>
      <c r="K101" s="131">
        <v>7078.134463961236</v>
      </c>
      <c r="L101" s="131">
        <v>7413.316968395213</v>
      </c>
      <c r="M101" s="133" t="b">
        <f t="shared" si="8"/>
        <v>0</v>
      </c>
      <c r="N101" s="134">
        <v>22</v>
      </c>
      <c r="O101" s="134">
        <v>22</v>
      </c>
      <c r="P101" s="135">
        <f t="shared" si="9"/>
        <v>1</v>
      </c>
      <c r="Q101" s="136">
        <v>93.98922686945501</v>
      </c>
      <c r="R101" s="136">
        <v>89.19903266221847</v>
      </c>
      <c r="S101" s="135">
        <f t="shared" si="10"/>
        <v>1</v>
      </c>
      <c r="T101" s="137">
        <f t="shared" si="11"/>
        <v>2</v>
      </c>
      <c r="U101" s="52"/>
      <c r="V101" s="52"/>
      <c r="W101" s="118"/>
      <c r="X101"/>
      <c r="Y101" s="141"/>
      <c r="Z101" s="148"/>
      <c r="AA101" s="52"/>
      <c r="AB101" s="155"/>
    </row>
    <row r="102" spans="1:28" s="38" customFormat="1" ht="15">
      <c r="A102" s="52">
        <v>287</v>
      </c>
      <c r="B102" s="2" t="s">
        <v>33</v>
      </c>
      <c r="C102" s="142">
        <v>6793</v>
      </c>
      <c r="D102" s="107">
        <v>6727</v>
      </c>
      <c r="E102" s="80">
        <v>289.2683644928603</v>
      </c>
      <c r="F102" s="80">
        <v>1154.0062434963581</v>
      </c>
      <c r="G102" s="152" t="b">
        <f t="shared" si="6"/>
        <v>0</v>
      </c>
      <c r="H102" s="131">
        <v>600.9127042543795</v>
      </c>
      <c r="I102" s="80">
        <v>1323.4725732124275</v>
      </c>
      <c r="J102" s="132" t="b">
        <f t="shared" si="7"/>
        <v>0</v>
      </c>
      <c r="K102" s="131">
        <v>4554.394229353747</v>
      </c>
      <c r="L102" s="131">
        <v>4024.2307120558944</v>
      </c>
      <c r="M102" s="133" t="b">
        <f t="shared" si="8"/>
        <v>0</v>
      </c>
      <c r="N102" s="134">
        <v>21.5</v>
      </c>
      <c r="O102" s="134">
        <v>21.5</v>
      </c>
      <c r="P102" s="135">
        <f t="shared" si="9"/>
        <v>1</v>
      </c>
      <c r="Q102" s="136">
        <v>61.534027124609366</v>
      </c>
      <c r="R102" s="136">
        <v>51.304411441948936</v>
      </c>
      <c r="S102" s="135">
        <f t="shared" si="10"/>
        <v>1</v>
      </c>
      <c r="T102" s="137">
        <f t="shared" si="11"/>
        <v>2</v>
      </c>
      <c r="U102" s="52"/>
      <c r="V102" s="58"/>
      <c r="W102" s="118"/>
      <c r="X102"/>
      <c r="Y102" s="141"/>
      <c r="Z102" s="148"/>
      <c r="AA102" s="52"/>
      <c r="AB102" s="155"/>
    </row>
    <row r="103" spans="1:28" s="38" customFormat="1" ht="15">
      <c r="A103" s="52">
        <v>729</v>
      </c>
      <c r="B103" s="2" t="s">
        <v>192</v>
      </c>
      <c r="C103" s="142">
        <v>9915</v>
      </c>
      <c r="D103" s="107">
        <v>9690</v>
      </c>
      <c r="E103" s="80">
        <v>1172.365103378719</v>
      </c>
      <c r="F103" s="80">
        <v>1202.0639834881322</v>
      </c>
      <c r="G103" s="152" t="b">
        <f t="shared" si="6"/>
        <v>0</v>
      </c>
      <c r="H103" s="131">
        <v>648.5123550176501</v>
      </c>
      <c r="I103" s="80">
        <v>716.3054695562436</v>
      </c>
      <c r="J103" s="132" t="b">
        <f t="shared" si="7"/>
        <v>0</v>
      </c>
      <c r="K103" s="131">
        <v>4668.784669692385</v>
      </c>
      <c r="L103" s="131">
        <v>5078.3281733746135</v>
      </c>
      <c r="M103" s="133" t="b">
        <f t="shared" si="8"/>
        <v>0</v>
      </c>
      <c r="N103" s="134">
        <v>21.5</v>
      </c>
      <c r="O103" s="134">
        <v>21.5</v>
      </c>
      <c r="P103" s="135">
        <f t="shared" si="9"/>
        <v>1</v>
      </c>
      <c r="Q103" s="136">
        <v>54.7344955502534</v>
      </c>
      <c r="R103" s="136">
        <v>55.25309198490989</v>
      </c>
      <c r="S103" s="135">
        <f t="shared" si="10"/>
        <v>1</v>
      </c>
      <c r="T103" s="137">
        <f t="shared" si="11"/>
        <v>2</v>
      </c>
      <c r="U103" s="52"/>
      <c r="V103" s="52"/>
      <c r="W103" s="118"/>
      <c r="X103"/>
      <c r="Y103" s="141"/>
      <c r="Z103" s="148"/>
      <c r="AA103" s="52"/>
      <c r="AB103" s="155"/>
    </row>
    <row r="104" spans="1:28" s="38" customFormat="1" ht="15">
      <c r="A104" s="52">
        <v>931</v>
      </c>
      <c r="B104" s="2" t="s">
        <v>218</v>
      </c>
      <c r="C104" s="142">
        <v>6666</v>
      </c>
      <c r="D104" s="107">
        <v>6607</v>
      </c>
      <c r="E104" s="80">
        <v>1125.7125712571255</v>
      </c>
      <c r="F104" s="80">
        <v>1213.561374299985</v>
      </c>
      <c r="G104" s="152" t="b">
        <f t="shared" si="6"/>
        <v>0</v>
      </c>
      <c r="H104" s="131">
        <v>834.2334233423342</v>
      </c>
      <c r="I104" s="80">
        <v>978.3562887846223</v>
      </c>
      <c r="J104" s="132" t="b">
        <f t="shared" si="7"/>
        <v>0</v>
      </c>
      <c r="K104" s="131">
        <v>6735.223522352236</v>
      </c>
      <c r="L104" s="131">
        <v>6496.291811714847</v>
      </c>
      <c r="M104" s="133" t="b">
        <f t="shared" si="8"/>
        <v>0</v>
      </c>
      <c r="N104" s="134">
        <v>21</v>
      </c>
      <c r="O104" s="134">
        <v>21</v>
      </c>
      <c r="P104" s="135">
        <f t="shared" si="9"/>
        <v>1</v>
      </c>
      <c r="Q104" s="136">
        <v>61.9720811652352</v>
      </c>
      <c r="R104" s="136">
        <v>59.01304594441293</v>
      </c>
      <c r="S104" s="135">
        <f t="shared" si="10"/>
        <v>1</v>
      </c>
      <c r="T104" s="137">
        <f t="shared" si="11"/>
        <v>2</v>
      </c>
      <c r="U104" s="52"/>
      <c r="V104" s="52"/>
      <c r="W104" s="118"/>
      <c r="X104"/>
      <c r="Y104" s="141"/>
      <c r="Z104" s="148"/>
      <c r="AA104" s="52"/>
      <c r="AB104" s="155"/>
    </row>
    <row r="105" spans="1:28" s="38" customFormat="1" ht="15">
      <c r="A105" s="52">
        <v>687</v>
      </c>
      <c r="B105" s="2" t="s">
        <v>81</v>
      </c>
      <c r="C105" s="142">
        <v>1735</v>
      </c>
      <c r="D105" s="107">
        <v>1723</v>
      </c>
      <c r="E105" s="80">
        <v>1394.812680115274</v>
      </c>
      <c r="F105" s="80">
        <v>1243.7608821822403</v>
      </c>
      <c r="G105" s="152" t="b">
        <f t="shared" si="6"/>
        <v>0</v>
      </c>
      <c r="H105" s="131">
        <v>734.8703170028818</v>
      </c>
      <c r="I105" s="80">
        <v>851.4219384793964</v>
      </c>
      <c r="J105" s="132" t="b">
        <f t="shared" si="7"/>
        <v>0</v>
      </c>
      <c r="K105" s="131">
        <v>8903.746397694524</v>
      </c>
      <c r="L105" s="131">
        <v>10739.988392338944</v>
      </c>
      <c r="M105" s="133" t="b">
        <f t="shared" si="8"/>
        <v>0</v>
      </c>
      <c r="N105" s="134">
        <v>21</v>
      </c>
      <c r="O105" s="134">
        <v>21</v>
      </c>
      <c r="P105" s="135">
        <f t="shared" si="9"/>
        <v>1</v>
      </c>
      <c r="Q105" s="136">
        <v>74.77294842685696</v>
      </c>
      <c r="R105" s="136">
        <v>87.78911426364782</v>
      </c>
      <c r="S105" s="135">
        <f t="shared" si="10"/>
        <v>1</v>
      </c>
      <c r="T105" s="137">
        <f t="shared" si="11"/>
        <v>2</v>
      </c>
      <c r="U105" s="85"/>
      <c r="V105" s="52"/>
      <c r="W105" s="118"/>
      <c r="X105"/>
      <c r="Y105" s="141"/>
      <c r="Z105" s="148"/>
      <c r="AA105" s="52"/>
      <c r="AB105" s="155"/>
    </row>
    <row r="106" spans="1:28" s="38" customFormat="1" ht="15">
      <c r="A106" s="52">
        <v>233</v>
      </c>
      <c r="B106" s="2" t="s">
        <v>108</v>
      </c>
      <c r="C106" s="142">
        <v>16784</v>
      </c>
      <c r="D106" s="107">
        <v>16599</v>
      </c>
      <c r="E106" s="80">
        <v>1043.7917063870352</v>
      </c>
      <c r="F106" s="80">
        <v>1317.127537803482</v>
      </c>
      <c r="G106" s="152" t="b">
        <f t="shared" si="6"/>
        <v>0</v>
      </c>
      <c r="H106" s="131">
        <v>758.758341277407</v>
      </c>
      <c r="I106" s="80">
        <v>778.1191638050485</v>
      </c>
      <c r="J106" s="132" t="b">
        <f t="shared" si="7"/>
        <v>0</v>
      </c>
      <c r="K106" s="131">
        <v>6178.682078169685</v>
      </c>
      <c r="L106" s="131">
        <v>6499.246942586903</v>
      </c>
      <c r="M106" s="133" t="b">
        <f t="shared" si="8"/>
        <v>0</v>
      </c>
      <c r="N106" s="134">
        <v>21.75</v>
      </c>
      <c r="O106" s="134">
        <v>21.75</v>
      </c>
      <c r="P106" s="135">
        <f t="shared" si="9"/>
        <v>1</v>
      </c>
      <c r="Q106" s="136">
        <v>60.89998983166788</v>
      </c>
      <c r="R106" s="136">
        <v>61.296510606872516</v>
      </c>
      <c r="S106" s="135">
        <f t="shared" si="10"/>
        <v>1</v>
      </c>
      <c r="T106" s="137">
        <f t="shared" si="11"/>
        <v>2</v>
      </c>
      <c r="U106" s="52"/>
      <c r="V106" s="52"/>
      <c r="W106" s="118"/>
      <c r="X106"/>
      <c r="Y106" s="141"/>
      <c r="Z106" s="148"/>
      <c r="AA106" s="52"/>
      <c r="AB106" s="155"/>
    </row>
    <row r="107" spans="1:28" s="38" customFormat="1" ht="15">
      <c r="A107" s="52">
        <v>275</v>
      </c>
      <c r="B107" s="2" t="s">
        <v>263</v>
      </c>
      <c r="C107" s="142">
        <v>2757</v>
      </c>
      <c r="D107" s="107">
        <v>2753</v>
      </c>
      <c r="E107" s="80">
        <v>1194.0515052593398</v>
      </c>
      <c r="F107" s="80">
        <v>1322.1939702143118</v>
      </c>
      <c r="G107" s="152" t="b">
        <f t="shared" si="6"/>
        <v>0</v>
      </c>
      <c r="H107" s="131">
        <v>704.3888284367066</v>
      </c>
      <c r="I107" s="80">
        <v>509.2626225935343</v>
      </c>
      <c r="J107" s="132" t="b">
        <f t="shared" si="7"/>
        <v>0</v>
      </c>
      <c r="K107" s="131">
        <v>5542.981501632209</v>
      </c>
      <c r="L107" s="131">
        <v>8525.971667272068</v>
      </c>
      <c r="M107" s="133" t="b">
        <f t="shared" si="8"/>
        <v>0</v>
      </c>
      <c r="N107" s="134">
        <v>21.5</v>
      </c>
      <c r="O107" s="134">
        <v>21.5</v>
      </c>
      <c r="P107" s="135">
        <f t="shared" si="9"/>
        <v>1</v>
      </c>
      <c r="Q107" s="136">
        <v>81.0555762775084</v>
      </c>
      <c r="R107" s="136">
        <v>100.63142702507668</v>
      </c>
      <c r="S107" s="135">
        <f t="shared" si="10"/>
        <v>1</v>
      </c>
      <c r="T107" s="137">
        <f t="shared" si="11"/>
        <v>2</v>
      </c>
      <c r="U107" s="52"/>
      <c r="V107" s="52"/>
      <c r="W107" s="118"/>
      <c r="X107"/>
      <c r="Y107" s="141"/>
      <c r="Z107" s="148"/>
      <c r="AA107" s="52"/>
      <c r="AB107" s="155"/>
    </row>
    <row r="108" spans="1:28" s="38" customFormat="1" ht="15">
      <c r="A108" s="52">
        <v>139</v>
      </c>
      <c r="B108" s="2" t="s">
        <v>8</v>
      </c>
      <c r="C108" s="142">
        <v>9663</v>
      </c>
      <c r="D108" s="107">
        <v>9628</v>
      </c>
      <c r="E108" s="80">
        <v>1242.5747697402462</v>
      </c>
      <c r="F108" s="80">
        <v>1380.4528458662235</v>
      </c>
      <c r="G108" s="152" t="b">
        <f t="shared" si="6"/>
        <v>0</v>
      </c>
      <c r="H108" s="131">
        <v>658.9051019352167</v>
      </c>
      <c r="I108" s="80">
        <v>711.9858745326131</v>
      </c>
      <c r="J108" s="132" t="b">
        <f t="shared" si="7"/>
        <v>0</v>
      </c>
      <c r="K108" s="131">
        <v>4478.0088999275595</v>
      </c>
      <c r="L108" s="131">
        <v>4622.143747403407</v>
      </c>
      <c r="M108" s="133" t="b">
        <f t="shared" si="8"/>
        <v>0</v>
      </c>
      <c r="N108" s="134">
        <v>21.25</v>
      </c>
      <c r="O108" s="134">
        <v>21.25</v>
      </c>
      <c r="P108" s="135">
        <f t="shared" si="9"/>
        <v>1</v>
      </c>
      <c r="Q108" s="136">
        <v>56.72090495278212</v>
      </c>
      <c r="R108" s="136">
        <v>56.01448558041312</v>
      </c>
      <c r="S108" s="135">
        <f t="shared" si="10"/>
        <v>1</v>
      </c>
      <c r="T108" s="137">
        <f t="shared" si="11"/>
        <v>2</v>
      </c>
      <c r="U108" s="52"/>
      <c r="V108" s="52"/>
      <c r="W108" s="118"/>
      <c r="X108"/>
      <c r="Y108" s="141"/>
      <c r="Z108" s="148"/>
      <c r="AA108" s="52"/>
      <c r="AB108" s="155"/>
    </row>
    <row r="109" spans="1:28" s="38" customFormat="1" ht="15">
      <c r="A109" s="52">
        <v>545</v>
      </c>
      <c r="B109" s="2" t="s">
        <v>120</v>
      </c>
      <c r="C109" s="142">
        <v>9387</v>
      </c>
      <c r="D109" s="107">
        <v>9439</v>
      </c>
      <c r="E109" s="80">
        <v>664.2164695855971</v>
      </c>
      <c r="F109" s="80">
        <v>1455.5567327047356</v>
      </c>
      <c r="G109" s="152" t="b">
        <f t="shared" si="6"/>
        <v>0</v>
      </c>
      <c r="H109" s="131">
        <v>593.0542239267071</v>
      </c>
      <c r="I109" s="80">
        <v>1008.8992478016738</v>
      </c>
      <c r="J109" s="132" t="b">
        <f t="shared" si="7"/>
        <v>0</v>
      </c>
      <c r="K109" s="131">
        <v>5083.732821987856</v>
      </c>
      <c r="L109" s="131">
        <v>5384.680580569976</v>
      </c>
      <c r="M109" s="133" t="b">
        <f t="shared" si="8"/>
        <v>0</v>
      </c>
      <c r="N109" s="134">
        <v>21</v>
      </c>
      <c r="O109" s="134">
        <v>21</v>
      </c>
      <c r="P109" s="135">
        <f t="shared" si="9"/>
        <v>1</v>
      </c>
      <c r="Q109" s="136">
        <v>71.31895599604721</v>
      </c>
      <c r="R109" s="136">
        <v>72.1765005199</v>
      </c>
      <c r="S109" s="135">
        <f t="shared" si="10"/>
        <v>1</v>
      </c>
      <c r="T109" s="137">
        <f t="shared" si="11"/>
        <v>2</v>
      </c>
      <c r="U109" s="52"/>
      <c r="V109" s="52"/>
      <c r="W109" s="118"/>
      <c r="X109"/>
      <c r="Y109" s="141"/>
      <c r="Z109" s="148"/>
      <c r="AA109" s="52"/>
      <c r="AB109" s="155"/>
    </row>
    <row r="110" spans="1:28" s="38" customFormat="1" ht="15">
      <c r="A110" s="52">
        <v>743</v>
      </c>
      <c r="B110" s="2" t="s">
        <v>146</v>
      </c>
      <c r="C110" s="142">
        <v>61530</v>
      </c>
      <c r="D110" s="107">
        <v>62052</v>
      </c>
      <c r="E110" s="80">
        <v>1207.2972533723387</v>
      </c>
      <c r="F110" s="80">
        <v>1500.7896602849223</v>
      </c>
      <c r="G110" s="152" t="b">
        <f t="shared" si="6"/>
        <v>0</v>
      </c>
      <c r="H110" s="131">
        <v>733.6583780269788</v>
      </c>
      <c r="I110" s="80">
        <v>1004.8830013537033</v>
      </c>
      <c r="J110" s="132" t="b">
        <f t="shared" si="7"/>
        <v>0</v>
      </c>
      <c r="K110" s="131">
        <v>7070.680968633187</v>
      </c>
      <c r="L110" s="131">
        <v>7780.087668407142</v>
      </c>
      <c r="M110" s="133" t="b">
        <f t="shared" si="8"/>
        <v>0</v>
      </c>
      <c r="N110" s="134">
        <v>21</v>
      </c>
      <c r="O110" s="134">
        <v>21</v>
      </c>
      <c r="P110" s="135">
        <f t="shared" si="9"/>
        <v>1</v>
      </c>
      <c r="Q110" s="136">
        <v>93.71301318295714</v>
      </c>
      <c r="R110" s="136">
        <v>98.8488830570932</v>
      </c>
      <c r="S110" s="135">
        <f t="shared" si="10"/>
        <v>1</v>
      </c>
      <c r="T110" s="137">
        <f t="shared" si="11"/>
        <v>2</v>
      </c>
      <c r="U110" s="52"/>
      <c r="V110" s="52"/>
      <c r="W110" s="118"/>
      <c r="X110"/>
      <c r="Y110" s="141"/>
      <c r="Z110" s="148"/>
      <c r="AA110" s="52"/>
      <c r="AB110" s="155"/>
    </row>
    <row r="111" spans="1:28" s="38" customFormat="1" ht="15">
      <c r="A111" s="52">
        <v>317</v>
      </c>
      <c r="B111" s="2" t="s">
        <v>106</v>
      </c>
      <c r="C111" s="142">
        <v>2658</v>
      </c>
      <c r="D111" s="107">
        <v>2655</v>
      </c>
      <c r="E111" s="80">
        <v>1564.3340857787812</v>
      </c>
      <c r="F111" s="80">
        <v>1868.1732580037665</v>
      </c>
      <c r="G111" s="152" t="b">
        <f t="shared" si="6"/>
        <v>0</v>
      </c>
      <c r="H111" s="131">
        <v>665.1617757712565</v>
      </c>
      <c r="I111" s="80">
        <v>877.2128060263653</v>
      </c>
      <c r="J111" s="132" t="b">
        <f t="shared" si="7"/>
        <v>0</v>
      </c>
      <c r="K111" s="131">
        <v>7117.757712565839</v>
      </c>
      <c r="L111" s="131">
        <v>6978.907721280602</v>
      </c>
      <c r="M111" s="133" t="b">
        <f t="shared" si="8"/>
        <v>0</v>
      </c>
      <c r="N111" s="134">
        <v>21.5</v>
      </c>
      <c r="O111" s="134">
        <v>21.5</v>
      </c>
      <c r="P111" s="135">
        <f t="shared" si="9"/>
        <v>1</v>
      </c>
      <c r="Q111" s="136">
        <v>86.46945381913355</v>
      </c>
      <c r="R111" s="136">
        <v>60.05462293692464</v>
      </c>
      <c r="S111" s="135">
        <f t="shared" si="10"/>
        <v>1</v>
      </c>
      <c r="T111" s="137">
        <f t="shared" si="11"/>
        <v>2</v>
      </c>
      <c r="U111" s="52"/>
      <c r="V111" s="52"/>
      <c r="W111" s="118"/>
      <c r="X111"/>
      <c r="Y111" s="141"/>
      <c r="Z111" s="148"/>
      <c r="AA111" s="52"/>
      <c r="AB111" s="155"/>
    </row>
    <row r="112" spans="1:28" s="38" customFormat="1" ht="15">
      <c r="A112" s="52">
        <v>211</v>
      </c>
      <c r="B112" s="2" t="s">
        <v>227</v>
      </c>
      <c r="C112" s="142">
        <v>30607</v>
      </c>
      <c r="D112" s="107">
        <v>31190</v>
      </c>
      <c r="E112" s="80">
        <v>1563.596562877773</v>
      </c>
      <c r="F112" s="80">
        <v>1917.0246873998076</v>
      </c>
      <c r="G112" s="152" t="b">
        <f t="shared" si="6"/>
        <v>0</v>
      </c>
      <c r="H112" s="131">
        <v>847.0611298069069</v>
      </c>
      <c r="I112" s="80">
        <v>940.6540557871112</v>
      </c>
      <c r="J112" s="132" t="b">
        <f t="shared" si="7"/>
        <v>0</v>
      </c>
      <c r="K112" s="131">
        <v>3751.984840069265</v>
      </c>
      <c r="L112" s="131">
        <v>3306.732927220263</v>
      </c>
      <c r="M112" s="133" t="b">
        <f t="shared" si="8"/>
        <v>0</v>
      </c>
      <c r="N112" s="134">
        <v>21</v>
      </c>
      <c r="O112" s="134">
        <v>21</v>
      </c>
      <c r="P112" s="135">
        <f t="shared" si="9"/>
        <v>1</v>
      </c>
      <c r="Q112" s="136">
        <v>60.70716194347221</v>
      </c>
      <c r="R112" s="136">
        <v>57.43184173930364</v>
      </c>
      <c r="S112" s="135">
        <f t="shared" si="10"/>
        <v>1</v>
      </c>
      <c r="T112" s="137">
        <f t="shared" si="11"/>
        <v>2</v>
      </c>
      <c r="U112" s="52"/>
      <c r="V112" s="52"/>
      <c r="W112" s="118"/>
      <c r="X112"/>
      <c r="Y112" s="141"/>
      <c r="Z112" s="148"/>
      <c r="AA112" s="52"/>
      <c r="AB112" s="155"/>
    </row>
    <row r="113" spans="1:28" s="38" customFormat="1" ht="15">
      <c r="A113" s="52">
        <v>849</v>
      </c>
      <c r="B113" s="2" t="s">
        <v>69</v>
      </c>
      <c r="C113" s="142">
        <v>3311</v>
      </c>
      <c r="D113" s="107">
        <v>3232</v>
      </c>
      <c r="E113" s="80">
        <v>1903.9565086076714</v>
      </c>
      <c r="F113" s="80">
        <v>1946.7821782178219</v>
      </c>
      <c r="G113" s="152" t="b">
        <f t="shared" si="6"/>
        <v>0</v>
      </c>
      <c r="H113" s="131">
        <v>1133.49441256418</v>
      </c>
      <c r="I113" s="80">
        <v>885.8292079207921</v>
      </c>
      <c r="J113" s="132" t="b">
        <f t="shared" si="7"/>
        <v>0</v>
      </c>
      <c r="K113" s="131">
        <v>9309.272123225612</v>
      </c>
      <c r="L113" s="131">
        <v>8394.183168316833</v>
      </c>
      <c r="M113" s="133" t="b">
        <f t="shared" si="8"/>
        <v>0</v>
      </c>
      <c r="N113" s="134">
        <v>21.5</v>
      </c>
      <c r="O113" s="134">
        <v>21.5</v>
      </c>
      <c r="P113" s="135">
        <f t="shared" si="9"/>
        <v>1</v>
      </c>
      <c r="Q113" s="136">
        <v>90.896519935469</v>
      </c>
      <c r="R113" s="136">
        <v>88.99876096073199</v>
      </c>
      <c r="S113" s="135">
        <f t="shared" si="10"/>
        <v>1</v>
      </c>
      <c r="T113" s="137">
        <f t="shared" si="11"/>
        <v>2</v>
      </c>
      <c r="U113" s="52"/>
      <c r="V113" s="52"/>
      <c r="W113" s="118"/>
      <c r="X113"/>
      <c r="Y113" s="141"/>
      <c r="Z113" s="148"/>
      <c r="AA113" s="52"/>
      <c r="AB113" s="155"/>
    </row>
    <row r="114" spans="1:28" s="38" customFormat="1" ht="15">
      <c r="A114" s="52">
        <v>698</v>
      </c>
      <c r="B114" s="2" t="s">
        <v>186</v>
      </c>
      <c r="C114" s="142">
        <v>61838</v>
      </c>
      <c r="D114" s="107">
        <v>62231</v>
      </c>
      <c r="E114" s="80">
        <v>1795.1098030337334</v>
      </c>
      <c r="F114" s="80">
        <v>2031.2063119667046</v>
      </c>
      <c r="G114" s="152" t="b">
        <f t="shared" si="6"/>
        <v>0</v>
      </c>
      <c r="H114" s="131">
        <v>644.4257576247616</v>
      </c>
      <c r="I114" s="80">
        <v>958.0434188748374</v>
      </c>
      <c r="J114" s="132" t="b">
        <f t="shared" si="7"/>
        <v>0</v>
      </c>
      <c r="K114" s="131">
        <v>3188.9614799961187</v>
      </c>
      <c r="L114" s="131">
        <v>3583.8247818611303</v>
      </c>
      <c r="M114" s="133" t="b">
        <f t="shared" si="8"/>
        <v>0</v>
      </c>
      <c r="N114" s="134">
        <v>21</v>
      </c>
      <c r="O114" s="134">
        <v>21</v>
      </c>
      <c r="P114" s="135">
        <f t="shared" si="9"/>
        <v>1</v>
      </c>
      <c r="Q114" s="136">
        <v>55.200013856772934</v>
      </c>
      <c r="R114" s="136">
        <v>53.758560239914935</v>
      </c>
      <c r="S114" s="135">
        <f t="shared" si="10"/>
        <v>1</v>
      </c>
      <c r="T114" s="137">
        <f t="shared" si="11"/>
        <v>2</v>
      </c>
      <c r="U114" s="52"/>
      <c r="V114" s="52"/>
      <c r="W114" s="118"/>
      <c r="X114"/>
      <c r="Y114" s="141"/>
      <c r="Z114" s="148"/>
      <c r="AA114" s="52"/>
      <c r="AB114" s="155"/>
    </row>
    <row r="115" spans="1:28" s="38" customFormat="1" ht="15">
      <c r="A115" s="52">
        <v>49</v>
      </c>
      <c r="B115" s="2" t="s">
        <v>282</v>
      </c>
      <c r="C115" s="142">
        <v>269800</v>
      </c>
      <c r="D115" s="107">
        <v>274583</v>
      </c>
      <c r="E115" s="80">
        <v>2071.478873239437</v>
      </c>
      <c r="F115" s="80">
        <v>2293.124483307415</v>
      </c>
      <c r="G115" s="152" t="b">
        <f t="shared" si="6"/>
        <v>0</v>
      </c>
      <c r="H115" s="131">
        <v>912.6278724981468</v>
      </c>
      <c r="I115" s="80">
        <v>1083.4611028359366</v>
      </c>
      <c r="J115" s="132" t="b">
        <f t="shared" si="7"/>
        <v>0</v>
      </c>
      <c r="K115" s="131">
        <v>10000.037064492217</v>
      </c>
      <c r="L115" s="131">
        <v>11605.51818575804</v>
      </c>
      <c r="M115" s="133">
        <f t="shared" si="8"/>
        <v>1</v>
      </c>
      <c r="N115" s="134">
        <v>18</v>
      </c>
      <c r="O115" s="134">
        <v>18</v>
      </c>
      <c r="P115" s="135" t="b">
        <f t="shared" si="9"/>
        <v>0</v>
      </c>
      <c r="Q115" s="136">
        <v>130.50532048272805</v>
      </c>
      <c r="R115" s="136">
        <v>140.2772277383321</v>
      </c>
      <c r="S115" s="135">
        <f t="shared" si="10"/>
        <v>1</v>
      </c>
      <c r="T115" s="137">
        <f t="shared" si="11"/>
        <v>2</v>
      </c>
      <c r="U115" s="52"/>
      <c r="V115" s="52"/>
      <c r="W115" s="118"/>
      <c r="X115"/>
      <c r="Y115" s="141"/>
      <c r="Z115" s="148"/>
      <c r="AA115" s="52"/>
      <c r="AB115" s="155"/>
    </row>
    <row r="116" spans="1:28" s="38" customFormat="1" ht="15">
      <c r="A116" s="52">
        <v>205</v>
      </c>
      <c r="B116" s="2" t="s">
        <v>54</v>
      </c>
      <c r="C116" s="142">
        <v>37622</v>
      </c>
      <c r="D116" s="107">
        <v>37521</v>
      </c>
      <c r="E116" s="80">
        <v>2008.0803785019405</v>
      </c>
      <c r="F116" s="80">
        <v>2298.4995069427787</v>
      </c>
      <c r="G116" s="152" t="b">
        <f t="shared" si="6"/>
        <v>0</v>
      </c>
      <c r="H116" s="131">
        <v>1122.9068098453033</v>
      </c>
      <c r="I116" s="80">
        <v>1144.532395192026</v>
      </c>
      <c r="J116" s="132" t="b">
        <f t="shared" si="7"/>
        <v>0</v>
      </c>
      <c r="K116" s="131">
        <v>8128.674711604912</v>
      </c>
      <c r="L116" s="131">
        <v>8717.598145038777</v>
      </c>
      <c r="M116" s="133" t="b">
        <f t="shared" si="8"/>
        <v>0</v>
      </c>
      <c r="N116" s="134">
        <v>21</v>
      </c>
      <c r="O116" s="134">
        <v>21</v>
      </c>
      <c r="P116" s="135">
        <f t="shared" si="9"/>
        <v>1</v>
      </c>
      <c r="Q116" s="136">
        <v>80.69971129261302</v>
      </c>
      <c r="R116" s="136">
        <v>84.62603035292359</v>
      </c>
      <c r="S116" s="135">
        <f t="shared" si="10"/>
        <v>1</v>
      </c>
      <c r="T116" s="137">
        <f t="shared" si="11"/>
        <v>2</v>
      </c>
      <c r="U116" s="52"/>
      <c r="V116" s="52"/>
      <c r="W116" s="118"/>
      <c r="X116"/>
      <c r="Y116" s="141"/>
      <c r="Z116" s="148"/>
      <c r="AA116" s="52"/>
      <c r="AB116" s="156"/>
    </row>
    <row r="117" spans="1:28" s="38" customFormat="1" ht="15">
      <c r="A117" s="52">
        <v>592</v>
      </c>
      <c r="B117" s="2" t="s">
        <v>284</v>
      </c>
      <c r="C117" s="142">
        <v>4008</v>
      </c>
      <c r="D117" s="107">
        <v>3981</v>
      </c>
      <c r="E117" s="80">
        <v>2427.1457085828347</v>
      </c>
      <c r="F117" s="80">
        <v>2306.9580507410196</v>
      </c>
      <c r="G117" s="152" t="b">
        <f t="shared" si="6"/>
        <v>0</v>
      </c>
      <c r="H117" s="131">
        <v>896.9560878243514</v>
      </c>
      <c r="I117" s="80">
        <v>379.55287616176844</v>
      </c>
      <c r="J117" s="132" t="b">
        <f t="shared" si="7"/>
        <v>0</v>
      </c>
      <c r="K117" s="131">
        <v>4269.211576846307</v>
      </c>
      <c r="L117" s="131">
        <v>4943.230344134639</v>
      </c>
      <c r="M117" s="133" t="b">
        <f t="shared" si="8"/>
        <v>0</v>
      </c>
      <c r="N117" s="134">
        <v>21.25</v>
      </c>
      <c r="O117" s="134">
        <v>21.25</v>
      </c>
      <c r="P117" s="135">
        <f t="shared" si="9"/>
        <v>1</v>
      </c>
      <c r="Q117" s="136">
        <v>62.54395094371466</v>
      </c>
      <c r="R117" s="136">
        <v>69.44118140627621</v>
      </c>
      <c r="S117" s="135">
        <f t="shared" si="10"/>
        <v>1</v>
      </c>
      <c r="T117" s="137">
        <f t="shared" si="11"/>
        <v>2</v>
      </c>
      <c r="U117" s="52"/>
      <c r="V117" s="52"/>
      <c r="W117" s="118"/>
      <c r="X117"/>
      <c r="Y117" s="141"/>
      <c r="Z117" s="148"/>
      <c r="AA117" s="52"/>
      <c r="AB117" s="155"/>
    </row>
    <row r="118" spans="1:28" s="38" customFormat="1" ht="15">
      <c r="A118" s="52">
        <v>422</v>
      </c>
      <c r="B118" s="2" t="s">
        <v>109</v>
      </c>
      <c r="C118" s="142">
        <v>11772</v>
      </c>
      <c r="D118" s="107">
        <v>11580</v>
      </c>
      <c r="E118" s="80">
        <v>2079.935440027183</v>
      </c>
      <c r="F118" s="80">
        <v>2362.435233160622</v>
      </c>
      <c r="G118" s="152" t="b">
        <f t="shared" si="6"/>
        <v>0</v>
      </c>
      <c r="H118" s="131">
        <v>819.571865443425</v>
      </c>
      <c r="I118" s="80">
        <v>737.7374784110535</v>
      </c>
      <c r="J118" s="132" t="b">
        <f t="shared" si="7"/>
        <v>0</v>
      </c>
      <c r="K118" s="131">
        <v>4252.208630648997</v>
      </c>
      <c r="L118" s="131">
        <v>4169.084628670121</v>
      </c>
      <c r="M118" s="133" t="b">
        <f t="shared" si="8"/>
        <v>0</v>
      </c>
      <c r="N118" s="134">
        <v>21</v>
      </c>
      <c r="O118" s="134">
        <v>21</v>
      </c>
      <c r="P118" s="135">
        <f t="shared" si="9"/>
        <v>1</v>
      </c>
      <c r="Q118" s="136">
        <v>53.80706578545355</v>
      </c>
      <c r="R118" s="136">
        <v>52.44774433056251</v>
      </c>
      <c r="S118" s="135">
        <f t="shared" si="10"/>
        <v>1</v>
      </c>
      <c r="T118" s="137">
        <f t="shared" si="11"/>
        <v>2</v>
      </c>
      <c r="U118" s="52"/>
      <c r="V118" s="52"/>
      <c r="W118" s="118"/>
      <c r="X118"/>
      <c r="Y118" s="141"/>
      <c r="Z118" s="148"/>
      <c r="AA118" s="52"/>
      <c r="AB118" s="155"/>
    </row>
    <row r="119" spans="1:28" s="38" customFormat="1" ht="15">
      <c r="A119" s="52">
        <v>92</v>
      </c>
      <c r="B119" s="2" t="s">
        <v>238</v>
      </c>
      <c r="C119" s="142">
        <v>214605</v>
      </c>
      <c r="D119" s="107">
        <v>219341</v>
      </c>
      <c r="E119" s="80">
        <v>2102.187740267002</v>
      </c>
      <c r="F119" s="80">
        <v>2502.1040297983504</v>
      </c>
      <c r="G119" s="152" t="b">
        <f t="shared" si="6"/>
        <v>0</v>
      </c>
      <c r="H119" s="131">
        <v>1091.5309522145337</v>
      </c>
      <c r="I119" s="80">
        <v>1428.278342854277</v>
      </c>
      <c r="J119" s="132" t="b">
        <f t="shared" si="7"/>
        <v>0</v>
      </c>
      <c r="K119" s="131">
        <v>9738.221383471959</v>
      </c>
      <c r="L119" s="139">
        <v>9297.568626020671</v>
      </c>
      <c r="M119" s="133">
        <f t="shared" si="8"/>
        <v>1</v>
      </c>
      <c r="N119" s="134">
        <v>19</v>
      </c>
      <c r="O119" s="134">
        <v>19</v>
      </c>
      <c r="P119" s="135" t="b">
        <f t="shared" si="9"/>
        <v>0</v>
      </c>
      <c r="Q119" s="136">
        <v>122.14323273187208</v>
      </c>
      <c r="R119" s="136">
        <v>112.11844391961142</v>
      </c>
      <c r="S119" s="135">
        <f t="shared" si="10"/>
        <v>1</v>
      </c>
      <c r="T119" s="137">
        <f t="shared" si="11"/>
        <v>2</v>
      </c>
      <c r="U119" s="52"/>
      <c r="V119" s="52"/>
      <c r="W119" s="118"/>
      <c r="X119"/>
      <c r="Y119" s="141"/>
      <c r="Z119" s="148"/>
      <c r="AA119" s="52"/>
      <c r="AB119" s="155"/>
    </row>
    <row r="120" spans="1:28" s="38" customFormat="1" ht="15">
      <c r="A120" s="52">
        <v>601</v>
      </c>
      <c r="B120" s="2" t="s">
        <v>101</v>
      </c>
      <c r="C120" s="142">
        <v>4221</v>
      </c>
      <c r="D120" s="107">
        <v>4202</v>
      </c>
      <c r="E120" s="80">
        <v>2143.5678749111585</v>
      </c>
      <c r="F120" s="80">
        <v>2504.045692527368</v>
      </c>
      <c r="G120" s="152" t="b">
        <f t="shared" si="6"/>
        <v>0</v>
      </c>
      <c r="H120" s="131">
        <v>953.3285951196399</v>
      </c>
      <c r="I120" s="80">
        <v>862.6844359828652</v>
      </c>
      <c r="J120" s="132" t="b">
        <f t="shared" si="7"/>
        <v>0</v>
      </c>
      <c r="K120" s="131">
        <v>5660.033167495854</v>
      </c>
      <c r="L120" s="131">
        <v>6556.639695383151</v>
      </c>
      <c r="M120" s="133" t="b">
        <f t="shared" si="8"/>
        <v>0</v>
      </c>
      <c r="N120" s="134">
        <v>21</v>
      </c>
      <c r="O120" s="134">
        <v>21</v>
      </c>
      <c r="P120" s="135">
        <f t="shared" si="9"/>
        <v>1</v>
      </c>
      <c r="Q120" s="136">
        <v>51.80416885619198</v>
      </c>
      <c r="R120" s="136">
        <v>57.15957316753698</v>
      </c>
      <c r="S120" s="135">
        <f t="shared" si="10"/>
        <v>1</v>
      </c>
      <c r="T120" s="137">
        <f t="shared" si="11"/>
        <v>2</v>
      </c>
      <c r="U120" s="52"/>
      <c r="V120" s="52"/>
      <c r="W120" s="118"/>
      <c r="X120"/>
      <c r="Y120" s="141"/>
      <c r="Z120" s="148"/>
      <c r="AA120" s="52"/>
      <c r="AB120" s="155"/>
    </row>
    <row r="121" spans="1:28" s="38" customFormat="1" ht="15">
      <c r="A121" s="52">
        <v>598</v>
      </c>
      <c r="B121" s="2" t="s">
        <v>229</v>
      </c>
      <c r="C121" s="142">
        <v>19436</v>
      </c>
      <c r="D121" s="107">
        <v>19377</v>
      </c>
      <c r="E121" s="80">
        <v>4423.441037250463</v>
      </c>
      <c r="F121" s="80">
        <v>4846.0546008154</v>
      </c>
      <c r="G121" s="152" t="b">
        <f t="shared" si="6"/>
        <v>0</v>
      </c>
      <c r="H121" s="131">
        <v>872.5560814982507</v>
      </c>
      <c r="I121" s="80">
        <v>743.1490942870413</v>
      </c>
      <c r="J121" s="132" t="b">
        <f t="shared" si="7"/>
        <v>0</v>
      </c>
      <c r="K121" s="131">
        <v>4928.586128833093</v>
      </c>
      <c r="L121" s="131">
        <v>4831.759302265573</v>
      </c>
      <c r="M121" s="133" t="b">
        <f t="shared" si="8"/>
        <v>0</v>
      </c>
      <c r="N121" s="134">
        <v>21.25</v>
      </c>
      <c r="O121" s="134">
        <v>21.25</v>
      </c>
      <c r="P121" s="135">
        <f t="shared" si="9"/>
        <v>1</v>
      </c>
      <c r="Q121" s="136">
        <v>54.821142594071794</v>
      </c>
      <c r="R121" s="136">
        <v>52.75418208348533</v>
      </c>
      <c r="S121" s="135">
        <f t="shared" si="10"/>
        <v>1</v>
      </c>
      <c r="T121" s="137">
        <f t="shared" si="11"/>
        <v>2</v>
      </c>
      <c r="U121" s="52"/>
      <c r="V121" s="52"/>
      <c r="W121" s="118"/>
      <c r="X121"/>
      <c r="Y121" s="141"/>
      <c r="Z121" s="148"/>
      <c r="AA121" s="52"/>
      <c r="AB121" s="155"/>
    </row>
    <row r="122" spans="1:28" s="38" customFormat="1" ht="15">
      <c r="A122" s="52">
        <v>216</v>
      </c>
      <c r="B122" s="2" t="s">
        <v>285</v>
      </c>
      <c r="C122" s="142">
        <v>1462</v>
      </c>
      <c r="D122" s="107">
        <v>1424</v>
      </c>
      <c r="E122" s="80">
        <v>7038.987688098495</v>
      </c>
      <c r="F122" s="80">
        <v>7978.9325842696635</v>
      </c>
      <c r="G122" s="152" t="b">
        <f t="shared" si="6"/>
        <v>0</v>
      </c>
      <c r="H122" s="131">
        <v>1219.5622435020518</v>
      </c>
      <c r="I122" s="80">
        <v>1657.3033707865168</v>
      </c>
      <c r="J122" s="132" t="b">
        <f t="shared" si="7"/>
        <v>0</v>
      </c>
      <c r="K122" s="131">
        <v>6870.0410396716825</v>
      </c>
      <c r="L122" s="131">
        <v>7220.505617977528</v>
      </c>
      <c r="M122" s="133" t="b">
        <f t="shared" si="8"/>
        <v>0</v>
      </c>
      <c r="N122" s="134">
        <v>21</v>
      </c>
      <c r="O122" s="134">
        <v>21</v>
      </c>
      <c r="P122" s="135">
        <f t="shared" si="9"/>
        <v>1</v>
      </c>
      <c r="Q122" s="136">
        <v>51.100972029359255</v>
      </c>
      <c r="R122" s="136">
        <v>50.951283353517994</v>
      </c>
      <c r="S122" s="135">
        <f t="shared" si="10"/>
        <v>1</v>
      </c>
      <c r="T122" s="137">
        <f t="shared" si="11"/>
        <v>2</v>
      </c>
      <c r="U122" s="52"/>
      <c r="V122" s="52"/>
      <c r="W122" s="118"/>
      <c r="X122"/>
      <c r="Y122" s="141"/>
      <c r="Z122" s="148"/>
      <c r="AA122" s="52"/>
      <c r="AB122" s="155"/>
    </row>
    <row r="123" spans="1:28" s="38" customFormat="1" ht="15">
      <c r="A123" s="52">
        <v>921</v>
      </c>
      <c r="B123" s="2" t="s">
        <v>37</v>
      </c>
      <c r="C123" s="142">
        <v>2191</v>
      </c>
      <c r="D123" s="107">
        <v>2148</v>
      </c>
      <c r="E123" s="80">
        <v>690.552259242355</v>
      </c>
      <c r="F123" s="80">
        <v>0</v>
      </c>
      <c r="G123" s="152" t="b">
        <f t="shared" si="6"/>
        <v>0</v>
      </c>
      <c r="H123" s="131">
        <v>594.705613874943</v>
      </c>
      <c r="I123" s="80">
        <v>0</v>
      </c>
      <c r="J123" s="132" t="b">
        <f t="shared" si="7"/>
        <v>0</v>
      </c>
      <c r="K123" s="131">
        <v>5508.90004564126</v>
      </c>
      <c r="L123" s="131">
        <v>0</v>
      </c>
      <c r="M123" s="133" t="b">
        <f t="shared" si="8"/>
        <v>0</v>
      </c>
      <c r="N123" s="134">
        <v>21</v>
      </c>
      <c r="O123" s="134">
        <v>21</v>
      </c>
      <c r="P123" s="135">
        <f t="shared" si="9"/>
        <v>1</v>
      </c>
      <c r="Q123" s="136">
        <v>56.317093311312966</v>
      </c>
      <c r="R123" s="136"/>
      <c r="S123" s="135" t="b">
        <f t="shared" si="10"/>
        <v>0</v>
      </c>
      <c r="T123" s="137">
        <f t="shared" si="11"/>
        <v>1</v>
      </c>
      <c r="U123" s="52"/>
      <c r="V123" s="52"/>
      <c r="W123" s="118"/>
      <c r="X123"/>
      <c r="Y123" s="141"/>
      <c r="Z123" s="148"/>
      <c r="AA123" s="52"/>
      <c r="AB123" s="155"/>
    </row>
    <row r="124" spans="1:28" s="38" customFormat="1" ht="15">
      <c r="A124" s="52">
        <v>171</v>
      </c>
      <c r="B124" s="2" t="s">
        <v>213</v>
      </c>
      <c r="C124" s="142">
        <v>5110</v>
      </c>
      <c r="D124" s="107">
        <v>5039</v>
      </c>
      <c r="E124" s="80">
        <v>-128.37573385518593</v>
      </c>
      <c r="F124" s="80">
        <v>27.783290335384002</v>
      </c>
      <c r="G124" s="152" t="b">
        <f t="shared" si="6"/>
        <v>0</v>
      </c>
      <c r="H124" s="131">
        <v>358.9041095890411</v>
      </c>
      <c r="I124" s="80">
        <v>308.3945227227625</v>
      </c>
      <c r="J124" s="132" t="b">
        <f t="shared" si="7"/>
        <v>0</v>
      </c>
      <c r="K124" s="131">
        <v>5035.812133072407</v>
      </c>
      <c r="L124" s="131">
        <v>4897.201825759079</v>
      </c>
      <c r="M124" s="133" t="b">
        <f t="shared" si="8"/>
        <v>0</v>
      </c>
      <c r="N124" s="134">
        <v>20.25</v>
      </c>
      <c r="O124" s="134">
        <v>20.25</v>
      </c>
      <c r="P124" s="135" t="b">
        <f t="shared" si="9"/>
        <v>0</v>
      </c>
      <c r="Q124" s="136">
        <v>67.82181549020927</v>
      </c>
      <c r="R124" s="136">
        <v>63.54660172680983</v>
      </c>
      <c r="S124" s="135">
        <f t="shared" si="10"/>
        <v>1</v>
      </c>
      <c r="T124" s="137">
        <f t="shared" si="11"/>
        <v>1</v>
      </c>
      <c r="U124" s="52"/>
      <c r="V124" s="52"/>
      <c r="W124" s="118"/>
      <c r="X124"/>
      <c r="Y124" s="141"/>
      <c r="Z124" s="148"/>
      <c r="AA124" s="52"/>
      <c r="AB124" s="155"/>
    </row>
    <row r="125" spans="1:28" s="38" customFormat="1" ht="15">
      <c r="A125" s="52">
        <v>179</v>
      </c>
      <c r="B125" s="2" t="s">
        <v>261</v>
      </c>
      <c r="C125" s="142">
        <v>137368</v>
      </c>
      <c r="D125" s="107">
        <v>138850</v>
      </c>
      <c r="E125" s="80">
        <v>-243.59385009609224</v>
      </c>
      <c r="F125" s="80">
        <v>30.025207057976232</v>
      </c>
      <c r="G125" s="152" t="b">
        <f t="shared" si="6"/>
        <v>0</v>
      </c>
      <c r="H125" s="131">
        <v>969.4106342088404</v>
      </c>
      <c r="I125" s="80">
        <v>1158.487576521426</v>
      </c>
      <c r="J125" s="132" t="b">
        <f t="shared" si="7"/>
        <v>0</v>
      </c>
      <c r="K125" s="131">
        <v>7869.168947644284</v>
      </c>
      <c r="L125" s="131">
        <v>7679.11415196255</v>
      </c>
      <c r="M125" s="133" t="b">
        <f t="shared" si="8"/>
        <v>0</v>
      </c>
      <c r="N125" s="134">
        <v>20</v>
      </c>
      <c r="O125" s="134">
        <v>20</v>
      </c>
      <c r="P125" s="135" t="b">
        <f t="shared" si="9"/>
        <v>0</v>
      </c>
      <c r="Q125" s="136">
        <v>102.70087695311747</v>
      </c>
      <c r="R125" s="136">
        <v>97.71341452044435</v>
      </c>
      <c r="S125" s="135">
        <f t="shared" si="10"/>
        <v>1</v>
      </c>
      <c r="T125" s="137">
        <f t="shared" si="11"/>
        <v>1</v>
      </c>
      <c r="U125" s="52"/>
      <c r="V125" s="52"/>
      <c r="W125" s="118"/>
      <c r="X125"/>
      <c r="Y125" s="141"/>
      <c r="Z125" s="148"/>
      <c r="AA125" s="52"/>
      <c r="AB125" s="155"/>
    </row>
    <row r="126" spans="1:28" s="38" customFormat="1" ht="15">
      <c r="A126" s="52">
        <v>316</v>
      </c>
      <c r="B126" s="2" t="s">
        <v>68</v>
      </c>
      <c r="C126" s="142">
        <v>4604</v>
      </c>
      <c r="D126" s="107">
        <v>4540</v>
      </c>
      <c r="E126" s="80">
        <v>-964.3788010425717</v>
      </c>
      <c r="F126" s="80">
        <v>73.34801762114537</v>
      </c>
      <c r="G126" s="152" t="b">
        <f t="shared" si="6"/>
        <v>0</v>
      </c>
      <c r="H126" s="131">
        <v>194.61337966985232</v>
      </c>
      <c r="I126" s="80">
        <v>352.2026431718062</v>
      </c>
      <c r="J126" s="132" t="b">
        <f t="shared" si="7"/>
        <v>0</v>
      </c>
      <c r="K126" s="131">
        <v>3755.8644656820156</v>
      </c>
      <c r="L126" s="131">
        <v>2327.533039647577</v>
      </c>
      <c r="M126" s="133" t="b">
        <f t="shared" si="8"/>
        <v>0</v>
      </c>
      <c r="N126" s="134">
        <v>21.75</v>
      </c>
      <c r="O126" s="134">
        <v>21.75</v>
      </c>
      <c r="P126" s="135">
        <f t="shared" si="9"/>
        <v>1</v>
      </c>
      <c r="Q126" s="136">
        <v>50.96090125911199</v>
      </c>
      <c r="R126" s="136">
        <v>37.342664023501875</v>
      </c>
      <c r="S126" s="135" t="b">
        <f t="shared" si="10"/>
        <v>0</v>
      </c>
      <c r="T126" s="137">
        <f t="shared" si="11"/>
        <v>1</v>
      </c>
      <c r="U126" s="52"/>
      <c r="V126" s="52"/>
      <c r="W126" s="118"/>
      <c r="X126"/>
      <c r="Y126" s="141"/>
      <c r="Z126" s="148"/>
      <c r="AA126" s="52"/>
      <c r="AB126" s="155"/>
    </row>
    <row r="127" spans="1:28" s="38" customFormat="1" ht="15">
      <c r="A127" s="52">
        <v>109</v>
      </c>
      <c r="B127" s="2" t="s">
        <v>138</v>
      </c>
      <c r="C127" s="142">
        <v>68011</v>
      </c>
      <c r="D127" s="107">
        <v>67850</v>
      </c>
      <c r="E127" s="80">
        <v>158.03325932569732</v>
      </c>
      <c r="F127" s="80">
        <v>77.05232129697863</v>
      </c>
      <c r="G127" s="152" t="b">
        <f t="shared" si="6"/>
        <v>0</v>
      </c>
      <c r="H127" s="131">
        <v>679.5224301951155</v>
      </c>
      <c r="I127" s="80">
        <v>496.38909358879886</v>
      </c>
      <c r="J127" s="132" t="b">
        <f t="shared" si="7"/>
        <v>0</v>
      </c>
      <c r="K127" s="131">
        <v>5657.114290335387</v>
      </c>
      <c r="L127" s="131">
        <v>6308.16507000737</v>
      </c>
      <c r="M127" s="133" t="b">
        <f t="shared" si="8"/>
        <v>0</v>
      </c>
      <c r="N127" s="134">
        <v>20.5</v>
      </c>
      <c r="O127" s="134">
        <v>20.5</v>
      </c>
      <c r="P127" s="135" t="b">
        <f t="shared" si="9"/>
        <v>0</v>
      </c>
      <c r="Q127" s="136">
        <v>80.65776381600183</v>
      </c>
      <c r="R127" s="136">
        <v>85.83162285257164</v>
      </c>
      <c r="S127" s="135">
        <f t="shared" si="10"/>
        <v>1</v>
      </c>
      <c r="T127" s="137">
        <f t="shared" si="11"/>
        <v>1</v>
      </c>
      <c r="U127" s="52"/>
      <c r="V127" s="52"/>
      <c r="W127" s="118"/>
      <c r="X127"/>
      <c r="Y127" s="141"/>
      <c r="Z127" s="148"/>
      <c r="AA127" s="52"/>
      <c r="AB127" s="155"/>
    </row>
    <row r="128" spans="1:28" s="38" customFormat="1" ht="15">
      <c r="A128" s="52">
        <v>142</v>
      </c>
      <c r="B128" s="2" t="s">
        <v>118</v>
      </c>
      <c r="C128" s="142">
        <v>6910</v>
      </c>
      <c r="D128" s="107">
        <v>6889</v>
      </c>
      <c r="E128" s="80">
        <v>100.57887120115774</v>
      </c>
      <c r="F128" s="80">
        <v>77.51487879227754</v>
      </c>
      <c r="G128" s="152" t="b">
        <f t="shared" si="6"/>
        <v>0</v>
      </c>
      <c r="H128" s="131">
        <v>580.7525325615051</v>
      </c>
      <c r="I128" s="80">
        <v>426.1866744084773</v>
      </c>
      <c r="J128" s="132" t="b">
        <f t="shared" si="7"/>
        <v>0</v>
      </c>
      <c r="K128" s="131">
        <v>3416.4978292329956</v>
      </c>
      <c r="L128" s="131">
        <v>3112.2078676150386</v>
      </c>
      <c r="M128" s="133" t="b">
        <f t="shared" si="8"/>
        <v>0</v>
      </c>
      <c r="N128" s="134">
        <v>20.25</v>
      </c>
      <c r="O128" s="134">
        <v>20.25</v>
      </c>
      <c r="P128" s="135" t="b">
        <f t="shared" si="9"/>
        <v>0</v>
      </c>
      <c r="Q128" s="136">
        <v>55.640756302521005</v>
      </c>
      <c r="R128" s="136">
        <v>50.98116505852714</v>
      </c>
      <c r="S128" s="135">
        <f t="shared" si="10"/>
        <v>1</v>
      </c>
      <c r="T128" s="137">
        <f t="shared" si="11"/>
        <v>1</v>
      </c>
      <c r="U128" s="52"/>
      <c r="V128" s="52"/>
      <c r="W128" s="118"/>
      <c r="X128"/>
      <c r="Y128" s="141"/>
      <c r="Z128" s="148"/>
      <c r="AA128" s="52"/>
      <c r="AB128" s="155"/>
    </row>
    <row r="129" spans="1:28" s="38" customFormat="1" ht="15">
      <c r="A129" s="52">
        <v>694</v>
      </c>
      <c r="B129" s="2" t="s">
        <v>206</v>
      </c>
      <c r="C129" s="142">
        <v>29269</v>
      </c>
      <c r="D129" s="107">
        <v>29160</v>
      </c>
      <c r="E129" s="80">
        <v>85.03877822952612</v>
      </c>
      <c r="F129" s="80">
        <v>106.65294924554183</v>
      </c>
      <c r="G129" s="152" t="b">
        <f t="shared" si="6"/>
        <v>0</v>
      </c>
      <c r="H129" s="131">
        <v>746.9677816119444</v>
      </c>
      <c r="I129" s="80">
        <v>598.4567901234568</v>
      </c>
      <c r="J129" s="132" t="b">
        <f t="shared" si="7"/>
        <v>0</v>
      </c>
      <c r="K129" s="131">
        <v>6099.149270559295</v>
      </c>
      <c r="L129" s="131">
        <v>6091.563786008231</v>
      </c>
      <c r="M129" s="133" t="b">
        <f t="shared" si="8"/>
        <v>0</v>
      </c>
      <c r="N129" s="134">
        <v>20.5</v>
      </c>
      <c r="O129" s="134">
        <v>20.5</v>
      </c>
      <c r="P129" s="135" t="b">
        <f t="shared" si="9"/>
        <v>0</v>
      </c>
      <c r="Q129" s="136">
        <v>87.61356073544859</v>
      </c>
      <c r="R129" s="136">
        <v>87.07661716968852</v>
      </c>
      <c r="S129" s="135">
        <f t="shared" si="10"/>
        <v>1</v>
      </c>
      <c r="T129" s="137">
        <f t="shared" si="11"/>
        <v>1</v>
      </c>
      <c r="U129" s="52"/>
      <c r="V129" s="52"/>
      <c r="W129" s="118"/>
      <c r="X129"/>
      <c r="Y129" s="141"/>
      <c r="Z129" s="148"/>
      <c r="AA129" s="52"/>
      <c r="AB129" s="155"/>
    </row>
    <row r="130" spans="1:28" s="38" customFormat="1" ht="15">
      <c r="A130" s="52">
        <v>9</v>
      </c>
      <c r="B130" s="2" t="s">
        <v>55</v>
      </c>
      <c r="C130" s="142">
        <v>2687</v>
      </c>
      <c r="D130" s="107">
        <v>2639</v>
      </c>
      <c r="E130" s="80">
        <v>-189.0584294752512</v>
      </c>
      <c r="F130" s="80">
        <v>124.6684350132626</v>
      </c>
      <c r="G130" s="152" t="b">
        <f t="shared" si="6"/>
        <v>0</v>
      </c>
      <c r="H130" s="131">
        <v>649.7953107554894</v>
      </c>
      <c r="I130" s="80">
        <v>632.4365289882531</v>
      </c>
      <c r="J130" s="132" t="b">
        <f t="shared" si="7"/>
        <v>0</v>
      </c>
      <c r="K130" s="131">
        <v>4856.717528842576</v>
      </c>
      <c r="L130" s="131">
        <v>4106.858658582796</v>
      </c>
      <c r="M130" s="133" t="b">
        <f t="shared" si="8"/>
        <v>0</v>
      </c>
      <c r="N130" s="134">
        <v>21.5</v>
      </c>
      <c r="O130" s="134">
        <v>21.5</v>
      </c>
      <c r="P130" s="135">
        <f t="shared" si="9"/>
        <v>1</v>
      </c>
      <c r="Q130" s="136">
        <v>49.53033385186072</v>
      </c>
      <c r="R130" s="136">
        <v>41.583249422496</v>
      </c>
      <c r="S130" s="135" t="b">
        <f t="shared" si="10"/>
        <v>0</v>
      </c>
      <c r="T130" s="137">
        <f t="shared" si="11"/>
        <v>1</v>
      </c>
      <c r="U130" s="52"/>
      <c r="V130" s="52"/>
      <c r="W130" s="118"/>
      <c r="X130"/>
      <c r="Y130" s="141"/>
      <c r="Z130" s="148"/>
      <c r="AA130" s="52"/>
      <c r="AB130" s="155"/>
    </row>
    <row r="131" spans="1:28" s="38" customFormat="1" ht="15">
      <c r="A131" s="52">
        <v>90</v>
      </c>
      <c r="B131" s="2" t="s">
        <v>236</v>
      </c>
      <c r="C131" s="142">
        <v>3574</v>
      </c>
      <c r="D131" s="107">
        <v>3514</v>
      </c>
      <c r="E131" s="80">
        <v>211.8074986010073</v>
      </c>
      <c r="F131" s="80">
        <v>170.74558907228229</v>
      </c>
      <c r="G131" s="152" t="b">
        <f t="shared" si="6"/>
        <v>0</v>
      </c>
      <c r="H131" s="139">
        <v>608.8416340235032</v>
      </c>
      <c r="I131" s="80">
        <v>570.0056915196358</v>
      </c>
      <c r="J131" s="132" t="b">
        <f t="shared" si="7"/>
        <v>0</v>
      </c>
      <c r="K131" s="139">
        <v>5890.039171796307</v>
      </c>
      <c r="L131" s="139">
        <v>6027.603870233352</v>
      </c>
      <c r="M131" s="133" t="b">
        <f t="shared" si="8"/>
        <v>0</v>
      </c>
      <c r="N131" s="134">
        <v>20.75</v>
      </c>
      <c r="O131" s="134">
        <v>20.75</v>
      </c>
      <c r="P131" s="135" t="b">
        <f t="shared" si="9"/>
        <v>0</v>
      </c>
      <c r="Q131" s="136">
        <v>67.47445404275922</v>
      </c>
      <c r="R131" s="136">
        <v>73.25062996704787</v>
      </c>
      <c r="S131" s="135">
        <f t="shared" si="10"/>
        <v>1</v>
      </c>
      <c r="T131" s="137">
        <f t="shared" si="11"/>
        <v>1</v>
      </c>
      <c r="U131" s="52"/>
      <c r="V131" s="52"/>
      <c r="W131" s="118"/>
      <c r="X131"/>
      <c r="Y131" s="141"/>
      <c r="Z131" s="148"/>
      <c r="AA131" s="52"/>
      <c r="AB131" s="155"/>
    </row>
    <row r="132" spans="1:28" s="38" customFormat="1" ht="15">
      <c r="A132" s="52">
        <v>165</v>
      </c>
      <c r="B132" s="2" t="s">
        <v>143</v>
      </c>
      <c r="C132" s="142">
        <v>16853</v>
      </c>
      <c r="D132" s="107">
        <v>16709</v>
      </c>
      <c r="E132" s="80">
        <v>113.03625467275856</v>
      </c>
      <c r="F132" s="80">
        <v>205.33844036148182</v>
      </c>
      <c r="G132" s="152" t="b">
        <f t="shared" si="6"/>
        <v>0</v>
      </c>
      <c r="H132" s="131">
        <v>438.4975968670267</v>
      </c>
      <c r="I132" s="80">
        <v>553.414327607876</v>
      </c>
      <c r="J132" s="132" t="b">
        <f t="shared" si="7"/>
        <v>0</v>
      </c>
      <c r="K132" s="131">
        <v>4248.739096896695</v>
      </c>
      <c r="L132" s="131">
        <v>4427.075228918547</v>
      </c>
      <c r="M132" s="133" t="b">
        <f t="shared" si="8"/>
        <v>0</v>
      </c>
      <c r="N132" s="134">
        <v>20.5</v>
      </c>
      <c r="O132" s="134">
        <v>20.5</v>
      </c>
      <c r="P132" s="135" t="b">
        <f t="shared" si="9"/>
        <v>0</v>
      </c>
      <c r="Q132" s="136">
        <v>66.3599614733524</v>
      </c>
      <c r="R132" s="136">
        <v>66.25392969419835</v>
      </c>
      <c r="S132" s="135">
        <f t="shared" si="10"/>
        <v>1</v>
      </c>
      <c r="T132" s="137">
        <f t="shared" si="11"/>
        <v>1</v>
      </c>
      <c r="U132" s="52"/>
      <c r="V132" s="52"/>
      <c r="W132" s="118"/>
      <c r="X132"/>
      <c r="Y132" s="141"/>
      <c r="Z132" s="148"/>
      <c r="AA132" s="52"/>
      <c r="AB132" s="155"/>
    </row>
    <row r="133" spans="1:28" s="38" customFormat="1" ht="15">
      <c r="A133" s="52">
        <v>416</v>
      </c>
      <c r="B133" s="2" t="s">
        <v>167</v>
      </c>
      <c r="C133" s="142">
        <v>3073</v>
      </c>
      <c r="D133" s="107">
        <v>3076</v>
      </c>
      <c r="E133" s="80">
        <v>25.707777416205662</v>
      </c>
      <c r="F133" s="80">
        <v>220.74122236671002</v>
      </c>
      <c r="G133" s="152" t="b">
        <f t="shared" si="6"/>
        <v>0</v>
      </c>
      <c r="H133" s="131">
        <v>425.3172795314025</v>
      </c>
      <c r="I133" s="80">
        <v>562.743823146944</v>
      </c>
      <c r="J133" s="132" t="b">
        <f t="shared" si="7"/>
        <v>0</v>
      </c>
      <c r="K133" s="131">
        <v>3427.5951838594206</v>
      </c>
      <c r="L133" s="131">
        <v>3183.029908972692</v>
      </c>
      <c r="M133" s="133" t="b">
        <f t="shared" si="8"/>
        <v>0</v>
      </c>
      <c r="N133" s="134">
        <v>21</v>
      </c>
      <c r="O133" s="134">
        <v>21</v>
      </c>
      <c r="P133" s="135">
        <f t="shared" si="9"/>
        <v>1</v>
      </c>
      <c r="Q133" s="136">
        <v>48.937576073726305</v>
      </c>
      <c r="R133" s="136">
        <v>43.612207567151245</v>
      </c>
      <c r="S133" s="135" t="b">
        <f t="shared" si="10"/>
        <v>0</v>
      </c>
      <c r="T133" s="137">
        <f t="shared" si="11"/>
        <v>1</v>
      </c>
      <c r="U133" s="52"/>
      <c r="V133" s="52"/>
      <c r="W133" s="118"/>
      <c r="X133"/>
      <c r="Y133" s="141"/>
      <c r="Z133" s="148"/>
      <c r="AA133" s="52"/>
      <c r="AB133" s="155"/>
    </row>
    <row r="134" spans="1:28" s="38" customFormat="1" ht="15">
      <c r="A134" s="52">
        <v>286</v>
      </c>
      <c r="B134" s="2" t="s">
        <v>185</v>
      </c>
      <c r="C134" s="142">
        <v>85855</v>
      </c>
      <c r="D134" s="107">
        <v>85306</v>
      </c>
      <c r="E134" s="80">
        <v>32.950905596645505</v>
      </c>
      <c r="F134" s="80">
        <v>223.55989027735447</v>
      </c>
      <c r="G134" s="152" t="b">
        <f t="shared" si="6"/>
        <v>0</v>
      </c>
      <c r="H134" s="131">
        <v>548.6226777706598</v>
      </c>
      <c r="I134" s="80">
        <v>652.0526106018334</v>
      </c>
      <c r="J134" s="132" t="b">
        <f t="shared" si="7"/>
        <v>0</v>
      </c>
      <c r="K134" s="131">
        <v>4049.082755809213</v>
      </c>
      <c r="L134" s="131">
        <v>3910.475230347221</v>
      </c>
      <c r="M134" s="133" t="b">
        <f t="shared" si="8"/>
        <v>0</v>
      </c>
      <c r="N134" s="134">
        <v>20.5</v>
      </c>
      <c r="O134" s="134">
        <v>20.75</v>
      </c>
      <c r="P134" s="135" t="b">
        <f t="shared" si="9"/>
        <v>0</v>
      </c>
      <c r="Q134" s="136">
        <v>62.45666346145364</v>
      </c>
      <c r="R134" s="136">
        <v>59.25817188996208</v>
      </c>
      <c r="S134" s="135">
        <f t="shared" si="10"/>
        <v>1</v>
      </c>
      <c r="T134" s="137">
        <f t="shared" si="11"/>
        <v>1</v>
      </c>
      <c r="U134" s="52"/>
      <c r="V134" s="52"/>
      <c r="W134" s="118"/>
      <c r="X134"/>
      <c r="Y134" s="141"/>
      <c r="Z134" s="148"/>
      <c r="AA134" s="52"/>
      <c r="AB134" s="155"/>
    </row>
    <row r="135" spans="1:28" s="38" customFormat="1" ht="15">
      <c r="A135" s="52">
        <v>848</v>
      </c>
      <c r="B135" s="2" t="s">
        <v>45</v>
      </c>
      <c r="C135" s="142">
        <v>4738</v>
      </c>
      <c r="D135" s="107">
        <v>4653</v>
      </c>
      <c r="E135" s="80">
        <v>802.8704094554664</v>
      </c>
      <c r="F135" s="80">
        <v>224.58628841607563</v>
      </c>
      <c r="G135" s="152" t="b">
        <f t="shared" si="6"/>
        <v>0</v>
      </c>
      <c r="H135" s="131">
        <v>531.8699873364288</v>
      </c>
      <c r="I135" s="80">
        <v>540.7264130668385</v>
      </c>
      <c r="J135" s="132" t="b">
        <f t="shared" si="7"/>
        <v>0</v>
      </c>
      <c r="K135" s="131">
        <v>2703.039257070494</v>
      </c>
      <c r="L135" s="131">
        <v>2643.885665162261</v>
      </c>
      <c r="M135" s="133" t="b">
        <f t="shared" si="8"/>
        <v>0</v>
      </c>
      <c r="N135" s="134">
        <v>21.75</v>
      </c>
      <c r="O135" s="134">
        <v>21.75</v>
      </c>
      <c r="P135" s="135">
        <f t="shared" si="9"/>
        <v>1</v>
      </c>
      <c r="Q135" s="136">
        <v>40.57383811531763</v>
      </c>
      <c r="R135" s="136">
        <v>38.651100101996214</v>
      </c>
      <c r="S135" s="135" t="b">
        <f t="shared" si="10"/>
        <v>0</v>
      </c>
      <c r="T135" s="137">
        <f t="shared" si="11"/>
        <v>1</v>
      </c>
      <c r="U135" s="52"/>
      <c r="V135" s="52"/>
      <c r="W135" s="118"/>
      <c r="X135"/>
      <c r="Y135" s="141"/>
      <c r="Z135" s="148"/>
      <c r="AA135" s="52"/>
      <c r="AB135" s="155"/>
    </row>
    <row r="136" spans="1:28" s="38" customFormat="1" ht="15">
      <c r="A136" s="52">
        <v>751</v>
      </c>
      <c r="B136" s="2" t="s">
        <v>72</v>
      </c>
      <c r="C136" s="142">
        <v>3238</v>
      </c>
      <c r="D136" s="107">
        <v>3170</v>
      </c>
      <c r="E136" s="80">
        <v>58.06053119209389</v>
      </c>
      <c r="F136" s="80">
        <v>243.21766561514195</v>
      </c>
      <c r="G136" s="152" t="b">
        <f t="shared" si="6"/>
        <v>0</v>
      </c>
      <c r="H136" s="131">
        <v>321.8035824583076</v>
      </c>
      <c r="I136" s="80">
        <v>672.5552050473186</v>
      </c>
      <c r="J136" s="132" t="b">
        <f t="shared" si="7"/>
        <v>0</v>
      </c>
      <c r="K136" s="131">
        <v>3448.733786287832</v>
      </c>
      <c r="L136" s="131">
        <v>3323.659305993691</v>
      </c>
      <c r="M136" s="133" t="b">
        <f t="shared" si="8"/>
        <v>0</v>
      </c>
      <c r="N136" s="134">
        <v>21.75</v>
      </c>
      <c r="O136" s="134">
        <v>22</v>
      </c>
      <c r="P136" s="135">
        <f t="shared" si="9"/>
        <v>1</v>
      </c>
      <c r="Q136" s="136">
        <v>39.86644251424302</v>
      </c>
      <c r="R136" s="136">
        <v>36.258950152779676</v>
      </c>
      <c r="S136" s="135" t="b">
        <f t="shared" si="10"/>
        <v>0</v>
      </c>
      <c r="T136" s="137">
        <f t="shared" si="11"/>
        <v>1</v>
      </c>
      <c r="U136" s="52"/>
      <c r="V136" s="52"/>
      <c r="W136" s="118"/>
      <c r="X136"/>
      <c r="Y136" s="141"/>
      <c r="Z136" s="148"/>
      <c r="AA136" s="52"/>
      <c r="AB136" s="155"/>
    </row>
    <row r="137" spans="1:28" s="38" customFormat="1" ht="15">
      <c r="A137" s="52">
        <v>263</v>
      </c>
      <c r="B137" s="2" t="s">
        <v>224</v>
      </c>
      <c r="C137" s="142">
        <v>8600</v>
      </c>
      <c r="D137" s="107">
        <v>8444</v>
      </c>
      <c r="E137" s="80">
        <v>242.32558139534885</v>
      </c>
      <c r="F137" s="80">
        <v>266.93510184746566</v>
      </c>
      <c r="G137" s="152" t="b">
        <f t="shared" si="6"/>
        <v>0</v>
      </c>
      <c r="H137" s="131">
        <v>731.1627906976744</v>
      </c>
      <c r="I137" s="80">
        <v>617.9535765040265</v>
      </c>
      <c r="J137" s="132" t="b">
        <f t="shared" si="7"/>
        <v>0</v>
      </c>
      <c r="K137" s="131">
        <v>7804.651162790698</v>
      </c>
      <c r="L137" s="131">
        <v>6461.629559450498</v>
      </c>
      <c r="M137" s="133" t="b">
        <f t="shared" si="8"/>
        <v>0</v>
      </c>
      <c r="N137" s="134">
        <v>20.75</v>
      </c>
      <c r="O137" s="134">
        <v>20.75</v>
      </c>
      <c r="P137" s="135" t="b">
        <f t="shared" si="9"/>
        <v>0</v>
      </c>
      <c r="Q137" s="136">
        <v>62.84232306871272</v>
      </c>
      <c r="R137" s="136">
        <v>62.30542860116766</v>
      </c>
      <c r="S137" s="135">
        <f t="shared" si="10"/>
        <v>1</v>
      </c>
      <c r="T137" s="137">
        <f t="shared" si="11"/>
        <v>1</v>
      </c>
      <c r="U137" s="52"/>
      <c r="V137" s="52"/>
      <c r="W137" s="118"/>
      <c r="X137"/>
      <c r="Y137" s="141"/>
      <c r="Z137" s="148"/>
      <c r="AA137" s="52"/>
      <c r="AB137" s="155"/>
    </row>
    <row r="138" spans="1:28" s="38" customFormat="1" ht="15">
      <c r="A138" s="52">
        <v>224</v>
      </c>
      <c r="B138" s="2" t="s">
        <v>163</v>
      </c>
      <c r="C138" s="142">
        <v>8969</v>
      </c>
      <c r="D138" s="107">
        <v>8911</v>
      </c>
      <c r="E138" s="80">
        <v>171.8140260898651</v>
      </c>
      <c r="F138" s="80">
        <v>276.17551341039166</v>
      </c>
      <c r="G138" s="152" t="b">
        <f aca="true" t="shared" si="12" ref="G138:G201">IF(E138&lt;-500,IF(F138&lt;-1000,1))</f>
        <v>0</v>
      </c>
      <c r="H138" s="131">
        <v>566.5068569517226</v>
      </c>
      <c r="I138" s="80">
        <v>507.91156996970034</v>
      </c>
      <c r="J138" s="132" t="b">
        <f aca="true" t="shared" si="13" ref="J138:J201">IF(H138&lt;0,IF(I138&lt;0,1))</f>
        <v>0</v>
      </c>
      <c r="K138" s="131">
        <v>5985.17114505519</v>
      </c>
      <c r="L138" s="131">
        <v>6864.998316687241</v>
      </c>
      <c r="M138" s="133" t="b">
        <f aca="true" t="shared" si="14" ref="M138:M201">IF(K138&gt;8984,IF(L138&gt;9237,1))</f>
        <v>0</v>
      </c>
      <c r="N138" s="134">
        <v>20.75</v>
      </c>
      <c r="O138" s="134">
        <v>20.75</v>
      </c>
      <c r="P138" s="135" t="b">
        <f aca="true" t="shared" si="15" ref="P138:P201">IF(N138&gt;20.85,IF(O138&gt;20.89,1))</f>
        <v>0</v>
      </c>
      <c r="Q138" s="136">
        <v>62.65830881412307</v>
      </c>
      <c r="R138" s="136">
        <v>69.73484510311579</v>
      </c>
      <c r="S138" s="135">
        <f aca="true" t="shared" si="16" ref="S138:S201">IF(Q138&gt;50,IF(R138&gt;50,1))</f>
        <v>1</v>
      </c>
      <c r="T138" s="137">
        <f aca="true" t="shared" si="17" ref="T138:T201">J138+M138+P138+S138</f>
        <v>1</v>
      </c>
      <c r="U138" s="52"/>
      <c r="V138" s="52"/>
      <c r="W138" s="118"/>
      <c r="X138"/>
      <c r="Y138" s="141"/>
      <c r="Z138" s="148"/>
      <c r="AA138" s="52"/>
      <c r="AB138" s="155"/>
    </row>
    <row r="139" spans="1:28" s="38" customFormat="1" ht="15">
      <c r="A139" s="52">
        <v>759</v>
      </c>
      <c r="B139" s="2" t="s">
        <v>275</v>
      </c>
      <c r="C139" s="142">
        <v>2224</v>
      </c>
      <c r="D139" s="107">
        <v>2186</v>
      </c>
      <c r="E139" s="80">
        <v>143.88489208633092</v>
      </c>
      <c r="F139" s="80">
        <v>301.0064043915828</v>
      </c>
      <c r="G139" s="152" t="b">
        <f t="shared" si="12"/>
        <v>0</v>
      </c>
      <c r="H139" s="131">
        <v>779.6762589928057</v>
      </c>
      <c r="I139" s="80">
        <v>611.1619396157365</v>
      </c>
      <c r="J139" s="132" t="b">
        <f t="shared" si="13"/>
        <v>0</v>
      </c>
      <c r="K139" s="131">
        <v>6016.187050359712</v>
      </c>
      <c r="L139" s="131">
        <v>5924.062214089662</v>
      </c>
      <c r="M139" s="133" t="b">
        <f t="shared" si="14"/>
        <v>0</v>
      </c>
      <c r="N139" s="134">
        <v>21.5</v>
      </c>
      <c r="O139" s="134">
        <v>21.75</v>
      </c>
      <c r="P139" s="135">
        <f t="shared" si="15"/>
        <v>1</v>
      </c>
      <c r="Q139" s="136">
        <v>47.60988934414806</v>
      </c>
      <c r="R139" s="136">
        <v>47.450892607308745</v>
      </c>
      <c r="S139" s="135" t="b">
        <f t="shared" si="16"/>
        <v>0</v>
      </c>
      <c r="T139" s="137">
        <f t="shared" si="17"/>
        <v>1</v>
      </c>
      <c r="U139" s="52"/>
      <c r="V139" s="52"/>
      <c r="W139" s="118"/>
      <c r="X139"/>
      <c r="Y139" s="141"/>
      <c r="Z139" s="148"/>
      <c r="AA139" s="52"/>
      <c r="AB139" s="155"/>
    </row>
    <row r="140" spans="1:28" s="38" customFormat="1" ht="15">
      <c r="A140" s="52">
        <v>47</v>
      </c>
      <c r="B140" s="2" t="s">
        <v>16</v>
      </c>
      <c r="C140" s="142">
        <v>1861</v>
      </c>
      <c r="D140" s="107">
        <v>1872</v>
      </c>
      <c r="E140" s="80">
        <v>-57.49596990865126</v>
      </c>
      <c r="F140" s="80">
        <v>307.69230769230774</v>
      </c>
      <c r="G140" s="152" t="b">
        <f t="shared" si="12"/>
        <v>0</v>
      </c>
      <c r="H140" s="139">
        <v>677.5926921010209</v>
      </c>
      <c r="I140" s="80">
        <v>729.7008547008546</v>
      </c>
      <c r="J140" s="132" t="b">
        <f t="shared" si="13"/>
        <v>0</v>
      </c>
      <c r="K140" s="139">
        <v>6450.832885545406</v>
      </c>
      <c r="L140" s="139">
        <v>6236.645299145299</v>
      </c>
      <c r="M140" s="133" t="b">
        <f t="shared" si="14"/>
        <v>0</v>
      </c>
      <c r="N140" s="134">
        <v>20.75</v>
      </c>
      <c r="O140" s="134">
        <v>21.25</v>
      </c>
      <c r="P140" s="135" t="b">
        <f t="shared" si="15"/>
        <v>0</v>
      </c>
      <c r="Q140" s="136">
        <v>94.72455902306649</v>
      </c>
      <c r="R140" s="136">
        <v>99.92231716790589</v>
      </c>
      <c r="S140" s="135">
        <f t="shared" si="16"/>
        <v>1</v>
      </c>
      <c r="T140" s="137">
        <f t="shared" si="17"/>
        <v>1</v>
      </c>
      <c r="U140" s="52"/>
      <c r="V140" s="52" t="s">
        <v>307</v>
      </c>
      <c r="W140" s="118"/>
      <c r="X140"/>
      <c r="Y140" s="141"/>
      <c r="Z140" s="148"/>
      <c r="AA140" s="52"/>
      <c r="AB140" s="155"/>
    </row>
    <row r="141" spans="1:28" s="38" customFormat="1" ht="15">
      <c r="A141" s="52">
        <v>631</v>
      </c>
      <c r="B141" s="2" t="s">
        <v>43</v>
      </c>
      <c r="C141" s="142">
        <v>2136</v>
      </c>
      <c r="D141" s="107">
        <v>2075</v>
      </c>
      <c r="E141" s="80">
        <v>660.1123595505618</v>
      </c>
      <c r="F141" s="80">
        <v>307.9518072289157</v>
      </c>
      <c r="G141" s="152" t="b">
        <f t="shared" si="12"/>
        <v>0</v>
      </c>
      <c r="H141" s="131">
        <v>316.94756554307116</v>
      </c>
      <c r="I141" s="80">
        <v>11.566265060240964</v>
      </c>
      <c r="J141" s="132" t="b">
        <f t="shared" si="13"/>
        <v>0</v>
      </c>
      <c r="K141" s="131">
        <v>1791.6666666666667</v>
      </c>
      <c r="L141" s="131">
        <v>2132.5301204819275</v>
      </c>
      <c r="M141" s="133" t="b">
        <f t="shared" si="14"/>
        <v>0</v>
      </c>
      <c r="N141" s="134">
        <v>21</v>
      </c>
      <c r="O141" s="134">
        <v>21</v>
      </c>
      <c r="P141" s="135">
        <f t="shared" si="15"/>
        <v>1</v>
      </c>
      <c r="Q141" s="136">
        <v>38.890565582181445</v>
      </c>
      <c r="R141" s="136">
        <v>42.782671220564445</v>
      </c>
      <c r="S141" s="135" t="b">
        <f t="shared" si="16"/>
        <v>0</v>
      </c>
      <c r="T141" s="137">
        <f t="shared" si="17"/>
        <v>1</v>
      </c>
      <c r="U141" s="52"/>
      <c r="V141" s="52"/>
      <c r="W141" s="118"/>
      <c r="X141"/>
      <c r="Y141" s="141"/>
      <c r="Z141" s="148"/>
      <c r="AA141" s="52"/>
      <c r="AB141" s="155"/>
    </row>
    <row r="142" spans="1:28" s="38" customFormat="1" ht="15">
      <c r="A142" s="52">
        <v>50</v>
      </c>
      <c r="B142" s="2" t="s">
        <v>168</v>
      </c>
      <c r="C142" s="142">
        <v>12128</v>
      </c>
      <c r="D142" s="107">
        <v>12004</v>
      </c>
      <c r="E142" s="80">
        <v>308.1299472295515</v>
      </c>
      <c r="F142" s="80">
        <v>333.5554815061646</v>
      </c>
      <c r="G142" s="152" t="b">
        <f t="shared" si="12"/>
        <v>0</v>
      </c>
      <c r="H142" s="131">
        <v>491.83707124010556</v>
      </c>
      <c r="I142" s="80">
        <v>520.4931689436854</v>
      </c>
      <c r="J142" s="132" t="b">
        <f t="shared" si="13"/>
        <v>0</v>
      </c>
      <c r="K142" s="131">
        <v>4393.96437994723</v>
      </c>
      <c r="L142" s="131">
        <v>4501.416194601799</v>
      </c>
      <c r="M142" s="133" t="b">
        <f t="shared" si="14"/>
        <v>0</v>
      </c>
      <c r="N142" s="134">
        <v>20.5</v>
      </c>
      <c r="O142" s="134">
        <v>20.5</v>
      </c>
      <c r="P142" s="135" t="b">
        <f t="shared" si="15"/>
        <v>0</v>
      </c>
      <c r="Q142" s="136">
        <v>66.61245159919046</v>
      </c>
      <c r="R142" s="136">
        <v>67.05498074163583</v>
      </c>
      <c r="S142" s="135">
        <f t="shared" si="16"/>
        <v>1</v>
      </c>
      <c r="T142" s="137">
        <f t="shared" si="17"/>
        <v>1</v>
      </c>
      <c r="U142" s="52" t="s">
        <v>308</v>
      </c>
      <c r="V142" s="52"/>
      <c r="W142" s="118"/>
      <c r="X142"/>
      <c r="Y142" s="141"/>
      <c r="Z142" s="148"/>
      <c r="AA142" s="52"/>
      <c r="AB142" s="155"/>
    </row>
    <row r="143" spans="1:28" s="38" customFormat="1" ht="15">
      <c r="A143" s="52">
        <v>494</v>
      </c>
      <c r="B143" s="2" t="s">
        <v>79</v>
      </c>
      <c r="C143" s="142">
        <v>9063</v>
      </c>
      <c r="D143" s="107">
        <v>8995</v>
      </c>
      <c r="E143" s="80">
        <v>12.468277612269667</v>
      </c>
      <c r="F143" s="80">
        <v>358.7548638132296</v>
      </c>
      <c r="G143" s="152" t="b">
        <f t="shared" si="12"/>
        <v>0</v>
      </c>
      <c r="H143" s="131">
        <v>400.41928721174</v>
      </c>
      <c r="I143" s="80">
        <v>744.9694274596999</v>
      </c>
      <c r="J143" s="132" t="b">
        <f t="shared" si="13"/>
        <v>0</v>
      </c>
      <c r="K143" s="131">
        <v>4790.246055390048</v>
      </c>
      <c r="L143" s="131">
        <v>5060.589216231239</v>
      </c>
      <c r="M143" s="133" t="b">
        <f t="shared" si="14"/>
        <v>0</v>
      </c>
      <c r="N143" s="134">
        <v>20.5</v>
      </c>
      <c r="O143" s="134">
        <v>20.5</v>
      </c>
      <c r="P143" s="135" t="b">
        <f t="shared" si="15"/>
        <v>0</v>
      </c>
      <c r="Q143" s="136">
        <v>66.37299771167048</v>
      </c>
      <c r="R143" s="136">
        <v>65.49127087580914</v>
      </c>
      <c r="S143" s="135">
        <f t="shared" si="16"/>
        <v>1</v>
      </c>
      <c r="T143" s="137">
        <f t="shared" si="17"/>
        <v>1</v>
      </c>
      <c r="U143" s="52"/>
      <c r="V143" s="52"/>
      <c r="W143" s="118"/>
      <c r="X143"/>
      <c r="Y143" s="141"/>
      <c r="Z143" s="148"/>
      <c r="AA143" s="52"/>
      <c r="AB143" s="155"/>
    </row>
    <row r="144" spans="1:28" s="38" customFormat="1" ht="15">
      <c r="A144" s="52">
        <v>444</v>
      </c>
      <c r="B144" s="2" t="s">
        <v>226</v>
      </c>
      <c r="C144" s="142">
        <v>47353</v>
      </c>
      <c r="D144" s="107">
        <v>47149</v>
      </c>
      <c r="E144" s="80">
        <v>419.97339133740206</v>
      </c>
      <c r="F144" s="80">
        <v>359.09563299327664</v>
      </c>
      <c r="G144" s="152" t="b">
        <f t="shared" si="12"/>
        <v>0</v>
      </c>
      <c r="H144" s="131">
        <v>478.4913310666695</v>
      </c>
      <c r="I144" s="80">
        <v>511.42123905066916</v>
      </c>
      <c r="J144" s="132" t="b">
        <f t="shared" si="13"/>
        <v>0</v>
      </c>
      <c r="K144" s="131">
        <v>3456.4441534855237</v>
      </c>
      <c r="L144" s="131">
        <v>3825.6590807864427</v>
      </c>
      <c r="M144" s="133" t="b">
        <f t="shared" si="14"/>
        <v>0</v>
      </c>
      <c r="N144" s="134">
        <v>20.5</v>
      </c>
      <c r="O144" s="134">
        <v>20.5</v>
      </c>
      <c r="P144" s="135" t="b">
        <f t="shared" si="15"/>
        <v>0</v>
      </c>
      <c r="Q144" s="136">
        <v>53.97515454254221</v>
      </c>
      <c r="R144" s="136">
        <v>57.73136853518783</v>
      </c>
      <c r="S144" s="135">
        <f t="shared" si="16"/>
        <v>1</v>
      </c>
      <c r="T144" s="137">
        <f t="shared" si="17"/>
        <v>1</v>
      </c>
      <c r="U144" s="52"/>
      <c r="V144" s="52"/>
      <c r="W144" s="118"/>
      <c r="X144"/>
      <c r="Y144" s="141"/>
      <c r="Z144" s="148"/>
      <c r="AA144" s="52"/>
      <c r="AB144" s="155"/>
    </row>
    <row r="145" spans="1:28" s="38" customFormat="1" ht="15">
      <c r="A145" s="52">
        <v>500</v>
      </c>
      <c r="B145" s="2" t="s">
        <v>202</v>
      </c>
      <c r="C145" s="142">
        <v>9791</v>
      </c>
      <c r="D145" s="107">
        <v>9941</v>
      </c>
      <c r="E145" s="80">
        <v>257.0728219793688</v>
      </c>
      <c r="F145" s="80">
        <v>360.6277034503571</v>
      </c>
      <c r="G145" s="152" t="b">
        <f t="shared" si="12"/>
        <v>0</v>
      </c>
      <c r="H145" s="131">
        <v>554.182412419569</v>
      </c>
      <c r="I145" s="80">
        <v>655.4672568152098</v>
      </c>
      <c r="J145" s="132" t="b">
        <f t="shared" si="13"/>
        <v>0</v>
      </c>
      <c r="K145" s="131">
        <v>5197.221938514963</v>
      </c>
      <c r="L145" s="131">
        <v>4974.751031083392</v>
      </c>
      <c r="M145" s="133" t="b">
        <f t="shared" si="14"/>
        <v>0</v>
      </c>
      <c r="N145" s="134">
        <v>19.5</v>
      </c>
      <c r="O145" s="134">
        <v>19.5</v>
      </c>
      <c r="P145" s="135" t="b">
        <f t="shared" si="15"/>
        <v>0</v>
      </c>
      <c r="Q145" s="136">
        <v>89.12530552847596</v>
      </c>
      <c r="R145" s="136">
        <v>84.86777603180359</v>
      </c>
      <c r="S145" s="135">
        <f t="shared" si="16"/>
        <v>1</v>
      </c>
      <c r="T145" s="137">
        <f t="shared" si="17"/>
        <v>1</v>
      </c>
      <c r="U145" s="53"/>
      <c r="V145" s="52"/>
      <c r="W145" s="118"/>
      <c r="X145"/>
      <c r="Y145" s="141"/>
      <c r="Z145" s="148"/>
      <c r="AA145" s="52"/>
      <c r="AB145" s="155"/>
    </row>
    <row r="146" spans="1:28" s="38" customFormat="1" ht="15">
      <c r="A146" s="52">
        <v>831</v>
      </c>
      <c r="B146" s="2" t="s">
        <v>231</v>
      </c>
      <c r="C146" s="142">
        <v>4815</v>
      </c>
      <c r="D146" s="107">
        <v>4832</v>
      </c>
      <c r="E146" s="80">
        <v>824.2990654205607</v>
      </c>
      <c r="F146" s="80">
        <v>362.5827814569537</v>
      </c>
      <c r="G146" s="152" t="b">
        <f t="shared" si="12"/>
        <v>0</v>
      </c>
      <c r="H146" s="131">
        <v>281.61993769470405</v>
      </c>
      <c r="I146" s="80">
        <v>156.87086092715234</v>
      </c>
      <c r="J146" s="132" t="b">
        <f t="shared" si="13"/>
        <v>0</v>
      </c>
      <c r="K146" s="131">
        <v>3844.859813084112</v>
      </c>
      <c r="L146" s="131">
        <v>4999.3791390728475</v>
      </c>
      <c r="M146" s="133" t="b">
        <f t="shared" si="14"/>
        <v>0</v>
      </c>
      <c r="N146" s="134">
        <v>20</v>
      </c>
      <c r="O146" s="134">
        <v>20</v>
      </c>
      <c r="P146" s="135" t="b">
        <f t="shared" si="15"/>
        <v>0</v>
      </c>
      <c r="Q146" s="136">
        <v>56.8485469085235</v>
      </c>
      <c r="R146" s="136">
        <v>66.08701676596924</v>
      </c>
      <c r="S146" s="135">
        <f t="shared" si="16"/>
        <v>1</v>
      </c>
      <c r="T146" s="137">
        <f t="shared" si="17"/>
        <v>1</v>
      </c>
      <c r="U146" s="52"/>
      <c r="V146" s="52"/>
      <c r="W146" s="118"/>
      <c r="X146"/>
      <c r="Y146" s="141"/>
      <c r="Z146" s="148"/>
      <c r="AA146" s="52"/>
      <c r="AB146" s="155"/>
    </row>
    <row r="147" spans="1:28" s="38" customFormat="1" ht="15">
      <c r="A147" s="52">
        <v>578</v>
      </c>
      <c r="B147" s="2" t="s">
        <v>171</v>
      </c>
      <c r="C147" s="142">
        <v>3488</v>
      </c>
      <c r="D147" s="107">
        <v>3491</v>
      </c>
      <c r="E147" s="80">
        <v>306.19266055045875</v>
      </c>
      <c r="F147" s="80">
        <v>403.32283013463194</v>
      </c>
      <c r="G147" s="152" t="b">
        <f t="shared" si="12"/>
        <v>0</v>
      </c>
      <c r="H147" s="131">
        <v>708.1422018348625</v>
      </c>
      <c r="I147" s="80">
        <v>711.543970209109</v>
      </c>
      <c r="J147" s="132" t="b">
        <f t="shared" si="13"/>
        <v>0</v>
      </c>
      <c r="K147" s="131">
        <v>4448.967889908257</v>
      </c>
      <c r="L147" s="131">
        <v>4837.009452878831</v>
      </c>
      <c r="M147" s="133" t="b">
        <f t="shared" si="14"/>
        <v>0</v>
      </c>
      <c r="N147" s="134">
        <v>22</v>
      </c>
      <c r="O147" s="134">
        <v>22</v>
      </c>
      <c r="P147" s="135">
        <f t="shared" si="15"/>
        <v>1</v>
      </c>
      <c r="Q147" s="136">
        <v>43.48052489064778</v>
      </c>
      <c r="R147" s="136">
        <v>44.896740585171</v>
      </c>
      <c r="S147" s="135" t="b">
        <f t="shared" si="16"/>
        <v>0</v>
      </c>
      <c r="T147" s="137">
        <f t="shared" si="17"/>
        <v>1</v>
      </c>
      <c r="U147" s="52"/>
      <c r="V147" s="52"/>
      <c r="W147" s="118"/>
      <c r="X147"/>
      <c r="Y147" s="141"/>
      <c r="Z147" s="148"/>
      <c r="AA147" s="52"/>
      <c r="AB147" s="156"/>
    </row>
    <row r="148" spans="1:28" s="38" customFormat="1" ht="15">
      <c r="A148" s="52">
        <v>418</v>
      </c>
      <c r="B148" s="2" t="s">
        <v>237</v>
      </c>
      <c r="C148" s="142">
        <v>22536</v>
      </c>
      <c r="D148" s="107">
        <v>22745</v>
      </c>
      <c r="E148" s="80">
        <v>209.8420305289315</v>
      </c>
      <c r="F148" s="80">
        <v>403.95691360738624</v>
      </c>
      <c r="G148" s="152" t="b">
        <f t="shared" si="12"/>
        <v>0</v>
      </c>
      <c r="H148" s="131">
        <v>416.4004259850905</v>
      </c>
      <c r="I148" s="80">
        <v>808.4414156957573</v>
      </c>
      <c r="J148" s="132" t="b">
        <f t="shared" si="13"/>
        <v>0</v>
      </c>
      <c r="K148" s="131">
        <v>5163.782392616258</v>
      </c>
      <c r="L148" s="131">
        <v>4954.275664981315</v>
      </c>
      <c r="M148" s="133" t="b">
        <f t="shared" si="14"/>
        <v>0</v>
      </c>
      <c r="N148" s="134">
        <v>20.5</v>
      </c>
      <c r="O148" s="134">
        <v>20.5</v>
      </c>
      <c r="P148" s="135" t="b">
        <f t="shared" si="15"/>
        <v>0</v>
      </c>
      <c r="Q148" s="136">
        <v>83.89298036288403</v>
      </c>
      <c r="R148" s="136">
        <v>78.3162289289492</v>
      </c>
      <c r="S148" s="135">
        <f t="shared" si="16"/>
        <v>1</v>
      </c>
      <c r="T148" s="137">
        <f t="shared" si="17"/>
        <v>1</v>
      </c>
      <c r="U148" s="53"/>
      <c r="V148" s="52"/>
      <c r="W148" s="118"/>
      <c r="X148"/>
      <c r="Y148" s="141"/>
      <c r="Z148" s="148"/>
      <c r="AA148" s="52"/>
      <c r="AB148" s="155"/>
    </row>
    <row r="149" spans="1:28" s="38" customFormat="1" ht="15">
      <c r="A149" s="52">
        <v>536</v>
      </c>
      <c r="B149" s="2" t="s">
        <v>217</v>
      </c>
      <c r="C149" s="142">
        <v>33162</v>
      </c>
      <c r="D149" s="107">
        <v>33210</v>
      </c>
      <c r="E149" s="80">
        <v>500.4523249502443</v>
      </c>
      <c r="F149" s="80">
        <v>424.63113520024086</v>
      </c>
      <c r="G149" s="152" t="b">
        <f t="shared" si="12"/>
        <v>0</v>
      </c>
      <c r="H149" s="131">
        <v>468.27694348953617</v>
      </c>
      <c r="I149" s="80">
        <v>607.5278530563083</v>
      </c>
      <c r="J149" s="132" t="b">
        <f t="shared" si="13"/>
        <v>0</v>
      </c>
      <c r="K149" s="131">
        <v>3158.2835775888066</v>
      </c>
      <c r="L149" s="131">
        <v>3853.7488708220417</v>
      </c>
      <c r="M149" s="133" t="b">
        <f t="shared" si="14"/>
        <v>0</v>
      </c>
      <c r="N149" s="134">
        <v>19.75</v>
      </c>
      <c r="O149" s="134">
        <v>19.75</v>
      </c>
      <c r="P149" s="135" t="b">
        <f t="shared" si="15"/>
        <v>0</v>
      </c>
      <c r="Q149" s="136">
        <v>58.56451632462498</v>
      </c>
      <c r="R149" s="136">
        <v>66.84674205371816</v>
      </c>
      <c r="S149" s="135">
        <f t="shared" si="16"/>
        <v>1</v>
      </c>
      <c r="T149" s="137">
        <f t="shared" si="17"/>
        <v>1</v>
      </c>
      <c r="U149" s="52"/>
      <c r="V149" s="52"/>
      <c r="W149" s="118"/>
      <c r="X149"/>
      <c r="Y149" s="141"/>
      <c r="Z149" s="148"/>
      <c r="AA149" s="52"/>
      <c r="AB149" s="155"/>
    </row>
    <row r="150" spans="1:28" s="38" customFormat="1" ht="15">
      <c r="A150" s="52">
        <v>423</v>
      </c>
      <c r="B150" s="2" t="s">
        <v>219</v>
      </c>
      <c r="C150" s="142">
        <v>19263</v>
      </c>
      <c r="D150" s="107">
        <v>19418</v>
      </c>
      <c r="E150" s="80">
        <v>284.48320614649845</v>
      </c>
      <c r="F150" s="80">
        <v>435.2662478113091</v>
      </c>
      <c r="G150" s="152" t="b">
        <f t="shared" si="12"/>
        <v>0</v>
      </c>
      <c r="H150" s="131">
        <v>413.2793438197581</v>
      </c>
      <c r="I150" s="80">
        <v>524.5648367494078</v>
      </c>
      <c r="J150" s="132" t="b">
        <f t="shared" si="13"/>
        <v>0</v>
      </c>
      <c r="K150" s="131">
        <v>3490.9411825779994</v>
      </c>
      <c r="L150" s="131">
        <v>3919.1471830260584</v>
      </c>
      <c r="M150" s="133" t="b">
        <f t="shared" si="14"/>
        <v>0</v>
      </c>
      <c r="N150" s="134">
        <v>19.5</v>
      </c>
      <c r="O150" s="134">
        <v>19.5</v>
      </c>
      <c r="P150" s="135" t="b">
        <f t="shared" si="15"/>
        <v>0</v>
      </c>
      <c r="Q150" s="136">
        <v>60.88525873680439</v>
      </c>
      <c r="R150" s="136">
        <v>65.65901711876427</v>
      </c>
      <c r="S150" s="135">
        <f t="shared" si="16"/>
        <v>1</v>
      </c>
      <c r="T150" s="137">
        <f t="shared" si="17"/>
        <v>1</v>
      </c>
      <c r="U150" s="52"/>
      <c r="V150" s="52"/>
      <c r="W150" s="118"/>
      <c r="X150"/>
      <c r="Y150" s="141"/>
      <c r="Z150" s="148"/>
      <c r="AA150" s="52"/>
      <c r="AB150" s="155"/>
    </row>
    <row r="151" spans="1:28" s="38" customFormat="1" ht="15">
      <c r="A151" s="52">
        <v>499</v>
      </c>
      <c r="B151" s="2" t="s">
        <v>214</v>
      </c>
      <c r="C151" s="142">
        <v>19302</v>
      </c>
      <c r="D151" s="107">
        <v>19380</v>
      </c>
      <c r="E151" s="80">
        <v>272.25158014713503</v>
      </c>
      <c r="F151" s="80">
        <v>458.8235294117647</v>
      </c>
      <c r="G151" s="152" t="b">
        <f t="shared" si="12"/>
        <v>0</v>
      </c>
      <c r="H151" s="131">
        <v>384.8305875038856</v>
      </c>
      <c r="I151" s="80">
        <v>620.4334365325077</v>
      </c>
      <c r="J151" s="132" t="b">
        <f t="shared" si="13"/>
        <v>0</v>
      </c>
      <c r="K151" s="131">
        <v>3981.8671640244534</v>
      </c>
      <c r="L151" s="131">
        <v>3995.459236326109</v>
      </c>
      <c r="M151" s="133" t="b">
        <f t="shared" si="14"/>
        <v>0</v>
      </c>
      <c r="N151" s="134">
        <v>20.75</v>
      </c>
      <c r="O151" s="134">
        <v>20.75</v>
      </c>
      <c r="P151" s="135" t="b">
        <f t="shared" si="15"/>
        <v>0</v>
      </c>
      <c r="Q151" s="136">
        <v>65.59076510873784</v>
      </c>
      <c r="R151" s="136">
        <v>64.10585375435839</v>
      </c>
      <c r="S151" s="135">
        <f t="shared" si="16"/>
        <v>1</v>
      </c>
      <c r="T151" s="137">
        <f t="shared" si="17"/>
        <v>1</v>
      </c>
      <c r="U151" s="52"/>
      <c r="V151" s="52"/>
      <c r="W151" s="118"/>
      <c r="X151"/>
      <c r="Y151" s="141"/>
      <c r="Z151" s="148"/>
      <c r="AA151" s="52"/>
      <c r="AB151" s="155"/>
    </row>
    <row r="152" spans="1:28" s="38" customFormat="1" ht="15">
      <c r="A152" s="52">
        <v>436</v>
      </c>
      <c r="B152" s="2" t="s">
        <v>160</v>
      </c>
      <c r="C152" s="142">
        <v>2076</v>
      </c>
      <c r="D152" s="107">
        <v>2105</v>
      </c>
      <c r="E152" s="80">
        <v>531.3102119460501</v>
      </c>
      <c r="F152" s="80">
        <v>478.38479809976246</v>
      </c>
      <c r="G152" s="152" t="b">
        <f t="shared" si="12"/>
        <v>0</v>
      </c>
      <c r="H152" s="131">
        <v>466.28131021194605</v>
      </c>
      <c r="I152" s="80">
        <v>510.21377672209024</v>
      </c>
      <c r="J152" s="132" t="b">
        <f t="shared" si="13"/>
        <v>0</v>
      </c>
      <c r="K152" s="131">
        <v>3941.7148362235066</v>
      </c>
      <c r="L152" s="131">
        <v>3616.627078384798</v>
      </c>
      <c r="M152" s="133" t="b">
        <f t="shared" si="14"/>
        <v>0</v>
      </c>
      <c r="N152" s="134">
        <v>20.5</v>
      </c>
      <c r="O152" s="134">
        <v>20.75</v>
      </c>
      <c r="P152" s="135" t="b">
        <f t="shared" si="15"/>
        <v>0</v>
      </c>
      <c r="Q152" s="136">
        <v>64.52851496329757</v>
      </c>
      <c r="R152" s="136">
        <v>61.0386690647482</v>
      </c>
      <c r="S152" s="135">
        <f t="shared" si="16"/>
        <v>1</v>
      </c>
      <c r="T152" s="137">
        <f t="shared" si="17"/>
        <v>1</v>
      </c>
      <c r="U152" s="52"/>
      <c r="V152" s="52"/>
      <c r="W152" s="118"/>
      <c r="X152"/>
      <c r="Y152" s="141"/>
      <c r="Z152" s="148"/>
      <c r="AA152" s="52"/>
      <c r="AB152" s="155"/>
    </row>
    <row r="153" spans="1:28" s="38" customFormat="1" ht="15">
      <c r="A153" s="52">
        <v>609</v>
      </c>
      <c r="B153" s="2" t="s">
        <v>121</v>
      </c>
      <c r="C153" s="142">
        <v>85363</v>
      </c>
      <c r="D153" s="107">
        <v>85059</v>
      </c>
      <c r="E153" s="80">
        <v>181.9055094127432</v>
      </c>
      <c r="F153" s="80">
        <v>482.94713081508127</v>
      </c>
      <c r="G153" s="152" t="b">
        <f t="shared" si="12"/>
        <v>0</v>
      </c>
      <c r="H153" s="131">
        <v>800.0187434837108</v>
      </c>
      <c r="I153" s="80">
        <v>1024.665232368121</v>
      </c>
      <c r="J153" s="132" t="b">
        <f t="shared" si="13"/>
        <v>0</v>
      </c>
      <c r="K153" s="131">
        <v>5482.843855066013</v>
      </c>
      <c r="L153" s="131">
        <v>5301.790521873053</v>
      </c>
      <c r="M153" s="133" t="b">
        <f t="shared" si="14"/>
        <v>0</v>
      </c>
      <c r="N153" s="134">
        <v>19.75</v>
      </c>
      <c r="O153" s="134">
        <v>19.75</v>
      </c>
      <c r="P153" s="135" t="b">
        <f t="shared" si="15"/>
        <v>0</v>
      </c>
      <c r="Q153" s="136">
        <v>66.20909206143386</v>
      </c>
      <c r="R153" s="136">
        <v>64.61930379713579</v>
      </c>
      <c r="S153" s="135">
        <f t="shared" si="16"/>
        <v>1</v>
      </c>
      <c r="T153" s="137">
        <f t="shared" si="17"/>
        <v>1</v>
      </c>
      <c r="U153" s="52"/>
      <c r="V153" s="52"/>
      <c r="W153" s="118"/>
      <c r="X153"/>
      <c r="Y153" s="141"/>
      <c r="Z153" s="148"/>
      <c r="AA153" s="52"/>
      <c r="AB153" s="155"/>
    </row>
    <row r="154" spans="1:28" s="38" customFormat="1" ht="15">
      <c r="A154" s="52">
        <v>178</v>
      </c>
      <c r="B154" s="2" t="s">
        <v>117</v>
      </c>
      <c r="C154" s="142">
        <v>6548</v>
      </c>
      <c r="D154" s="107">
        <v>6421</v>
      </c>
      <c r="E154" s="80">
        <v>243.4331093463653</v>
      </c>
      <c r="F154" s="80">
        <v>489.7990967139075</v>
      </c>
      <c r="G154" s="152" t="b">
        <f t="shared" si="12"/>
        <v>0</v>
      </c>
      <c r="H154" s="131">
        <v>553.7568723274283</v>
      </c>
      <c r="I154" s="80">
        <v>771.9981311322224</v>
      </c>
      <c r="J154" s="132" t="b">
        <f t="shared" si="13"/>
        <v>0</v>
      </c>
      <c r="K154" s="131">
        <v>4220.6780696395845</v>
      </c>
      <c r="L154" s="131">
        <v>4322.223952655349</v>
      </c>
      <c r="M154" s="133" t="b">
        <f t="shared" si="14"/>
        <v>0</v>
      </c>
      <c r="N154" s="134">
        <v>19.75</v>
      </c>
      <c r="O154" s="134">
        <v>19.75</v>
      </c>
      <c r="P154" s="135" t="b">
        <f t="shared" si="15"/>
        <v>0</v>
      </c>
      <c r="Q154" s="136">
        <v>58.22572042732694</v>
      </c>
      <c r="R154" s="136">
        <v>56.20889445662387</v>
      </c>
      <c r="S154" s="135">
        <f t="shared" si="16"/>
        <v>1</v>
      </c>
      <c r="T154" s="137">
        <f t="shared" si="17"/>
        <v>1</v>
      </c>
      <c r="U154" s="52"/>
      <c r="V154" s="52"/>
      <c r="W154" s="118"/>
      <c r="X154"/>
      <c r="Y154" s="141"/>
      <c r="Z154" s="148"/>
      <c r="AA154" s="52"/>
      <c r="AB154" s="155"/>
    </row>
    <row r="155" spans="1:28" s="38" customFormat="1" ht="15">
      <c r="A155" s="52">
        <v>495</v>
      </c>
      <c r="B155" s="2" t="s">
        <v>36</v>
      </c>
      <c r="C155" s="142">
        <v>1710</v>
      </c>
      <c r="D155" s="107">
        <v>1663</v>
      </c>
      <c r="E155" s="80">
        <v>124.56140350877193</v>
      </c>
      <c r="F155" s="80">
        <v>517.7390258568852</v>
      </c>
      <c r="G155" s="152" t="b">
        <f t="shared" si="12"/>
        <v>0</v>
      </c>
      <c r="H155" s="131">
        <v>590.0584795321637</v>
      </c>
      <c r="I155" s="80">
        <v>764.8827420324715</v>
      </c>
      <c r="J155" s="132" t="b">
        <f t="shared" si="13"/>
        <v>0</v>
      </c>
      <c r="K155" s="131">
        <v>1588.8888888888887</v>
      </c>
      <c r="L155" s="131">
        <v>1803.3674082982564</v>
      </c>
      <c r="M155" s="133" t="b">
        <f t="shared" si="14"/>
        <v>0</v>
      </c>
      <c r="N155" s="134">
        <v>21</v>
      </c>
      <c r="O155" s="134">
        <v>21.75</v>
      </c>
      <c r="P155" s="135">
        <f t="shared" si="15"/>
        <v>1</v>
      </c>
      <c r="Q155" s="136">
        <v>33.104214399777824</v>
      </c>
      <c r="R155" s="136">
        <v>35.954902630679875</v>
      </c>
      <c r="S155" s="135" t="b">
        <f t="shared" si="16"/>
        <v>0</v>
      </c>
      <c r="T155" s="137">
        <f t="shared" si="17"/>
        <v>1</v>
      </c>
      <c r="U155" s="52"/>
      <c r="V155" s="52"/>
      <c r="W155" s="118"/>
      <c r="X155"/>
      <c r="Y155" s="141"/>
      <c r="Z155" s="148"/>
      <c r="AA155" s="52"/>
      <c r="AB155" s="155"/>
    </row>
    <row r="156" spans="1:28" s="38" customFormat="1" ht="15">
      <c r="A156" s="52">
        <v>887</v>
      </c>
      <c r="B156" s="2" t="s">
        <v>161</v>
      </c>
      <c r="C156" s="142">
        <v>4928</v>
      </c>
      <c r="D156" s="107">
        <v>4858</v>
      </c>
      <c r="E156" s="80">
        <v>314.3262987012987</v>
      </c>
      <c r="F156" s="80">
        <v>522.0255249073693</v>
      </c>
      <c r="G156" s="152" t="b">
        <f t="shared" si="12"/>
        <v>0</v>
      </c>
      <c r="H156" s="131">
        <v>795.0487012987013</v>
      </c>
      <c r="I156" s="80">
        <v>516.0559901193907</v>
      </c>
      <c r="J156" s="132" t="b">
        <f t="shared" si="13"/>
        <v>0</v>
      </c>
      <c r="K156" s="131">
        <v>3082.386363636364</v>
      </c>
      <c r="L156" s="131">
        <v>4060.1070399341293</v>
      </c>
      <c r="M156" s="133" t="b">
        <f t="shared" si="14"/>
        <v>0</v>
      </c>
      <c r="N156" s="134">
        <v>22</v>
      </c>
      <c r="O156" s="134">
        <v>22</v>
      </c>
      <c r="P156" s="135">
        <f t="shared" si="15"/>
        <v>1</v>
      </c>
      <c r="Q156" s="136">
        <v>44.94443833204973</v>
      </c>
      <c r="R156" s="136">
        <v>56.28874715668346</v>
      </c>
      <c r="S156" s="135" t="b">
        <f t="shared" si="16"/>
        <v>0</v>
      </c>
      <c r="T156" s="137">
        <f t="shared" si="17"/>
        <v>1</v>
      </c>
      <c r="U156" s="52"/>
      <c r="V156" s="52"/>
      <c r="W156" s="118"/>
      <c r="X156"/>
      <c r="Y156" s="141"/>
      <c r="Z156" s="148"/>
      <c r="AA156" s="52"/>
      <c r="AB156" s="155"/>
    </row>
    <row r="157" spans="1:28" s="38" customFormat="1" ht="15">
      <c r="A157" s="52">
        <v>5</v>
      </c>
      <c r="B157" s="2" t="s">
        <v>73</v>
      </c>
      <c r="C157" s="142">
        <v>10006</v>
      </c>
      <c r="D157" s="107">
        <v>9899</v>
      </c>
      <c r="E157" s="80">
        <v>-78.25304817109733</v>
      </c>
      <c r="F157" s="80">
        <v>581.8769572684109</v>
      </c>
      <c r="G157" s="152" t="b">
        <f t="shared" si="12"/>
        <v>0</v>
      </c>
      <c r="H157" s="131">
        <v>741.5550669598241</v>
      </c>
      <c r="I157" s="80">
        <v>1191.433478129104</v>
      </c>
      <c r="J157" s="132" t="b">
        <f t="shared" si="13"/>
        <v>0</v>
      </c>
      <c r="K157" s="131">
        <v>4146.3122126723965</v>
      </c>
      <c r="L157" s="131">
        <v>3901.4041822406302</v>
      </c>
      <c r="M157" s="133" t="b">
        <f t="shared" si="14"/>
        <v>0</v>
      </c>
      <c r="N157" s="134">
        <v>21.5</v>
      </c>
      <c r="O157" s="134">
        <v>22</v>
      </c>
      <c r="P157" s="135">
        <f t="shared" si="15"/>
        <v>1</v>
      </c>
      <c r="Q157" s="136">
        <v>43.968399584524285</v>
      </c>
      <c r="R157" s="136">
        <v>41.824732200982425</v>
      </c>
      <c r="S157" s="135" t="b">
        <f t="shared" si="16"/>
        <v>0</v>
      </c>
      <c r="T157" s="137">
        <f t="shared" si="17"/>
        <v>1</v>
      </c>
      <c r="U157" s="52"/>
      <c r="V157" s="58"/>
      <c r="W157" s="118"/>
      <c r="X157"/>
      <c r="Y157" s="141"/>
      <c r="Z157" s="148"/>
      <c r="AA157" s="52"/>
      <c r="AB157" s="155"/>
    </row>
    <row r="158" spans="1:28" s="38" customFormat="1" ht="15">
      <c r="A158" s="52">
        <v>182</v>
      </c>
      <c r="B158" s="2" t="s">
        <v>85</v>
      </c>
      <c r="C158" s="142">
        <v>21542</v>
      </c>
      <c r="D158" s="107">
        <v>21259</v>
      </c>
      <c r="E158" s="80">
        <v>625.4758146875871</v>
      </c>
      <c r="F158" s="80">
        <v>585.8224751869797</v>
      </c>
      <c r="G158" s="152" t="b">
        <f t="shared" si="12"/>
        <v>0</v>
      </c>
      <c r="H158" s="131">
        <v>804.4285581654442</v>
      </c>
      <c r="I158" s="80">
        <v>626.8403970083258</v>
      </c>
      <c r="J158" s="132" t="b">
        <f t="shared" si="13"/>
        <v>0</v>
      </c>
      <c r="K158" s="131">
        <v>2801.7361433478786</v>
      </c>
      <c r="L158" s="131">
        <v>3081.518415729808</v>
      </c>
      <c r="M158" s="133" t="b">
        <f t="shared" si="14"/>
        <v>0</v>
      </c>
      <c r="N158" s="134">
        <v>21</v>
      </c>
      <c r="O158" s="134">
        <v>21</v>
      </c>
      <c r="P158" s="135">
        <f t="shared" si="15"/>
        <v>1</v>
      </c>
      <c r="Q158" s="136">
        <v>42.22664295075828</v>
      </c>
      <c r="R158" s="136">
        <v>42.456780340505745</v>
      </c>
      <c r="S158" s="135" t="b">
        <f t="shared" si="16"/>
        <v>0</v>
      </c>
      <c r="T158" s="137">
        <f t="shared" si="17"/>
        <v>1</v>
      </c>
      <c r="U158" s="52"/>
      <c r="V158" s="52"/>
      <c r="W158" s="118"/>
      <c r="X158"/>
      <c r="Y158" s="141"/>
      <c r="Z158" s="148"/>
      <c r="AA158" s="52"/>
      <c r="AB158" s="155"/>
    </row>
    <row r="159" spans="1:28" s="38" customFormat="1" ht="15">
      <c r="A159" s="52">
        <v>680</v>
      </c>
      <c r="B159" s="2" t="s">
        <v>215</v>
      </c>
      <c r="C159" s="142">
        <v>24290</v>
      </c>
      <c r="D159" s="107">
        <v>24283</v>
      </c>
      <c r="E159" s="80">
        <v>500.494030465212</v>
      </c>
      <c r="F159" s="80">
        <v>610.056418070255</v>
      </c>
      <c r="G159" s="152" t="b">
        <f t="shared" si="12"/>
        <v>0</v>
      </c>
      <c r="H159" s="131">
        <v>551.0086455331412</v>
      </c>
      <c r="I159" s="80">
        <v>601.737841288144</v>
      </c>
      <c r="J159" s="132" t="b">
        <f t="shared" si="13"/>
        <v>0</v>
      </c>
      <c r="K159" s="131">
        <v>3756.1136270069987</v>
      </c>
      <c r="L159" s="131">
        <v>3677.511015937075</v>
      </c>
      <c r="M159" s="133" t="b">
        <f t="shared" si="14"/>
        <v>0</v>
      </c>
      <c r="N159" s="134">
        <v>19.75</v>
      </c>
      <c r="O159" s="134">
        <v>19.75</v>
      </c>
      <c r="P159" s="135" t="b">
        <f t="shared" si="15"/>
        <v>0</v>
      </c>
      <c r="Q159" s="136">
        <v>55.27622674523325</v>
      </c>
      <c r="R159" s="136">
        <v>54.06980218729457</v>
      </c>
      <c r="S159" s="135">
        <f t="shared" si="16"/>
        <v>1</v>
      </c>
      <c r="T159" s="137">
        <f t="shared" si="17"/>
        <v>1</v>
      </c>
      <c r="U159" s="52"/>
      <c r="V159" s="52"/>
      <c r="W159" s="118"/>
      <c r="X159"/>
      <c r="Y159" s="141"/>
      <c r="Z159" s="148"/>
      <c r="AA159" s="52"/>
      <c r="AB159" s="155"/>
    </row>
    <row r="160" spans="1:28" s="38" customFormat="1" ht="15">
      <c r="A160" s="52">
        <v>239</v>
      </c>
      <c r="B160" s="2" t="s">
        <v>86</v>
      </c>
      <c r="C160" s="142">
        <v>2379</v>
      </c>
      <c r="D160" s="107">
        <v>2346</v>
      </c>
      <c r="E160" s="80">
        <v>477.9319041614123</v>
      </c>
      <c r="F160" s="80">
        <v>621.0571184995738</v>
      </c>
      <c r="G160" s="152" t="b">
        <f t="shared" si="12"/>
        <v>0</v>
      </c>
      <c r="H160" s="131">
        <v>474.1488020176545</v>
      </c>
      <c r="I160" s="80">
        <v>531.9693094629157</v>
      </c>
      <c r="J160" s="132" t="b">
        <f t="shared" si="13"/>
        <v>0</v>
      </c>
      <c r="K160" s="131">
        <v>6169.8192517864645</v>
      </c>
      <c r="L160" s="131">
        <v>6431.372549019608</v>
      </c>
      <c r="M160" s="133" t="b">
        <f t="shared" si="14"/>
        <v>0</v>
      </c>
      <c r="N160" s="134">
        <v>19.5</v>
      </c>
      <c r="O160" s="134">
        <v>19.5</v>
      </c>
      <c r="P160" s="135" t="b">
        <f t="shared" si="15"/>
        <v>0</v>
      </c>
      <c r="Q160" s="136">
        <v>69.84900725240756</v>
      </c>
      <c r="R160" s="136">
        <v>67.16825738916256</v>
      </c>
      <c r="S160" s="135">
        <f t="shared" si="16"/>
        <v>1</v>
      </c>
      <c r="T160" s="137">
        <f t="shared" si="17"/>
        <v>1</v>
      </c>
      <c r="U160" s="53"/>
      <c r="V160" s="52"/>
      <c r="W160" s="118"/>
      <c r="X160"/>
      <c r="Y160" s="141"/>
      <c r="Z160" s="148"/>
      <c r="AA160" s="52"/>
      <c r="AB160" s="155"/>
    </row>
    <row r="161" spans="1:28" s="38" customFormat="1" ht="15">
      <c r="A161" s="52">
        <v>257</v>
      </c>
      <c r="B161" s="2" t="s">
        <v>199</v>
      </c>
      <c r="C161" s="142">
        <v>38649</v>
      </c>
      <c r="D161" s="107">
        <v>39033</v>
      </c>
      <c r="E161" s="80">
        <v>560.1438588320525</v>
      </c>
      <c r="F161" s="80">
        <v>642.4307637127558</v>
      </c>
      <c r="G161" s="152" t="b">
        <f t="shared" si="12"/>
        <v>0</v>
      </c>
      <c r="H161" s="131">
        <v>503.2471732774457</v>
      </c>
      <c r="I161" s="80">
        <v>603.514974508749</v>
      </c>
      <c r="J161" s="132" t="b">
        <f t="shared" si="13"/>
        <v>0</v>
      </c>
      <c r="K161" s="131">
        <v>3818.158296463039</v>
      </c>
      <c r="L161" s="131">
        <v>4187.508006046167</v>
      </c>
      <c r="M161" s="133" t="b">
        <f t="shared" si="14"/>
        <v>0</v>
      </c>
      <c r="N161" s="134">
        <v>19.5</v>
      </c>
      <c r="O161" s="134">
        <v>19.5</v>
      </c>
      <c r="P161" s="135" t="b">
        <f t="shared" si="15"/>
        <v>0</v>
      </c>
      <c r="Q161" s="136">
        <v>65.20096645028023</v>
      </c>
      <c r="R161" s="136">
        <v>65.24464873806973</v>
      </c>
      <c r="S161" s="135">
        <f t="shared" si="16"/>
        <v>1</v>
      </c>
      <c r="T161" s="137">
        <f t="shared" si="17"/>
        <v>1</v>
      </c>
      <c r="U161" s="52"/>
      <c r="V161" s="52"/>
      <c r="W161" s="118"/>
      <c r="X161"/>
      <c r="Y161" s="141"/>
      <c r="Z161" s="148"/>
      <c r="AA161" s="52"/>
      <c r="AB161" s="155"/>
    </row>
    <row r="162" spans="1:28" s="38" customFormat="1" ht="15">
      <c r="A162" s="52">
        <v>145</v>
      </c>
      <c r="B162" s="2" t="s">
        <v>247</v>
      </c>
      <c r="C162" s="142">
        <v>12159</v>
      </c>
      <c r="D162" s="107">
        <v>12167</v>
      </c>
      <c r="E162" s="80">
        <v>530.8824738876552</v>
      </c>
      <c r="F162" s="80">
        <v>643.2974439056464</v>
      </c>
      <c r="G162" s="152" t="b">
        <f t="shared" si="12"/>
        <v>0</v>
      </c>
      <c r="H162" s="131">
        <v>430.5452751048606</v>
      </c>
      <c r="I162" s="80">
        <v>522.8075943124845</v>
      </c>
      <c r="J162" s="132" t="b">
        <f t="shared" si="13"/>
        <v>0</v>
      </c>
      <c r="K162" s="131">
        <v>5683.6088494119585</v>
      </c>
      <c r="L162" s="131">
        <v>5573.27196515164</v>
      </c>
      <c r="M162" s="133" t="b">
        <f t="shared" si="14"/>
        <v>0</v>
      </c>
      <c r="N162" s="134">
        <v>20.25</v>
      </c>
      <c r="O162" s="134">
        <v>20.25</v>
      </c>
      <c r="P162" s="135" t="b">
        <f t="shared" si="15"/>
        <v>0</v>
      </c>
      <c r="Q162" s="136">
        <v>67.38665996418361</v>
      </c>
      <c r="R162" s="136">
        <v>65.27795879877024</v>
      </c>
      <c r="S162" s="135">
        <f t="shared" si="16"/>
        <v>1</v>
      </c>
      <c r="T162" s="137">
        <f t="shared" si="17"/>
        <v>1</v>
      </c>
      <c r="U162" s="52"/>
      <c r="V162" s="52"/>
      <c r="W162" s="118"/>
      <c r="X162"/>
      <c r="Y162" s="141"/>
      <c r="Z162" s="148"/>
      <c r="AA162" s="52"/>
      <c r="AB162" s="155"/>
    </row>
    <row r="163" spans="1:28" s="38" customFormat="1" ht="15">
      <c r="A163" s="52">
        <v>301</v>
      </c>
      <c r="B163" s="2" t="s">
        <v>287</v>
      </c>
      <c r="C163" s="142">
        <v>13958</v>
      </c>
      <c r="D163" s="107">
        <v>21501</v>
      </c>
      <c r="E163" s="80">
        <v>2161.4844533600804</v>
      </c>
      <c r="F163" s="80">
        <v>645.3653318450304</v>
      </c>
      <c r="G163" s="152" t="b">
        <f t="shared" si="12"/>
        <v>0</v>
      </c>
      <c r="H163" s="131">
        <v>635.6211491617711</v>
      </c>
      <c r="I163" s="80">
        <v>624.7616389935353</v>
      </c>
      <c r="J163" s="132" t="b">
        <f t="shared" si="13"/>
        <v>0</v>
      </c>
      <c r="K163" s="131">
        <v>5264.077948130104</v>
      </c>
      <c r="L163" s="131">
        <v>6144.0863215664385</v>
      </c>
      <c r="M163" s="133" t="b">
        <f t="shared" si="14"/>
        <v>0</v>
      </c>
      <c r="N163" s="134">
        <v>19</v>
      </c>
      <c r="O163" s="134">
        <v>19</v>
      </c>
      <c r="P163" s="135" t="b">
        <f t="shared" si="15"/>
        <v>0</v>
      </c>
      <c r="Q163" s="136">
        <v>68.91266502248658</v>
      </c>
      <c r="R163" s="136">
        <v>74.74671569087909</v>
      </c>
      <c r="S163" s="135">
        <f t="shared" si="16"/>
        <v>1</v>
      </c>
      <c r="T163" s="137">
        <f t="shared" si="17"/>
        <v>1</v>
      </c>
      <c r="U163" s="52" t="s">
        <v>306</v>
      </c>
      <c r="V163" s="52"/>
      <c r="W163" s="118"/>
      <c r="X163"/>
      <c r="Y163" s="141"/>
      <c r="Z163" s="148"/>
      <c r="AA163" s="52"/>
      <c r="AB163" s="155"/>
    </row>
    <row r="164" spans="1:28" s="38" customFormat="1" ht="15">
      <c r="A164" s="52">
        <v>86</v>
      </c>
      <c r="B164" s="2" t="s">
        <v>131</v>
      </c>
      <c r="C164" s="142">
        <v>8729</v>
      </c>
      <c r="D164" s="107">
        <v>8641</v>
      </c>
      <c r="E164" s="80">
        <v>421.23954633978695</v>
      </c>
      <c r="F164" s="80">
        <v>658.7200555491263</v>
      </c>
      <c r="G164" s="152" t="b">
        <f t="shared" si="12"/>
        <v>0</v>
      </c>
      <c r="H164" s="139">
        <v>473.8228892198419</v>
      </c>
      <c r="I164" s="80">
        <v>574.3548200439765</v>
      </c>
      <c r="J164" s="132" t="b">
        <f t="shared" si="13"/>
        <v>0</v>
      </c>
      <c r="K164" s="139">
        <v>3682.437850842021</v>
      </c>
      <c r="L164" s="139">
        <v>3119.893530841338</v>
      </c>
      <c r="M164" s="133" t="b">
        <f t="shared" si="14"/>
        <v>0</v>
      </c>
      <c r="N164" s="134">
        <v>21</v>
      </c>
      <c r="O164" s="134">
        <v>21.5</v>
      </c>
      <c r="P164" s="135">
        <f t="shared" si="15"/>
        <v>1</v>
      </c>
      <c r="Q164" s="136">
        <v>58.31193982795118</v>
      </c>
      <c r="R164" s="136">
        <v>48.82221671212497</v>
      </c>
      <c r="S164" s="135" t="b">
        <f t="shared" si="16"/>
        <v>0</v>
      </c>
      <c r="T164" s="137">
        <f t="shared" si="17"/>
        <v>1</v>
      </c>
      <c r="U164" s="52"/>
      <c r="V164" s="52"/>
      <c r="W164" s="118"/>
      <c r="X164"/>
      <c r="Y164" s="141"/>
      <c r="Z164" s="148"/>
      <c r="AA164" s="52"/>
      <c r="AB164" s="155"/>
    </row>
    <row r="165" spans="1:28" s="38" customFormat="1" ht="15">
      <c r="A165" s="52">
        <v>151</v>
      </c>
      <c r="B165" s="2" t="s">
        <v>209</v>
      </c>
      <c r="C165" s="142">
        <v>2123</v>
      </c>
      <c r="D165" s="107">
        <v>2079</v>
      </c>
      <c r="E165" s="80">
        <v>387.1879415920867</v>
      </c>
      <c r="F165" s="80">
        <v>706.5897065897066</v>
      </c>
      <c r="G165" s="152" t="b">
        <f t="shared" si="12"/>
        <v>0</v>
      </c>
      <c r="H165" s="131">
        <v>639.6608572774376</v>
      </c>
      <c r="I165" s="80">
        <v>736.8927368927369</v>
      </c>
      <c r="J165" s="132" t="b">
        <f t="shared" si="13"/>
        <v>0</v>
      </c>
      <c r="K165" s="131">
        <v>1767.781441356571</v>
      </c>
      <c r="L165" s="131">
        <v>1698.893698893699</v>
      </c>
      <c r="M165" s="133" t="b">
        <f t="shared" si="14"/>
        <v>0</v>
      </c>
      <c r="N165" s="134">
        <v>22</v>
      </c>
      <c r="O165" s="134">
        <v>22</v>
      </c>
      <c r="P165" s="135">
        <f t="shared" si="15"/>
        <v>1</v>
      </c>
      <c r="Q165" s="136">
        <v>22.949126803340928</v>
      </c>
      <c r="R165" s="136">
        <v>22.86053635056573</v>
      </c>
      <c r="S165" s="135" t="b">
        <f t="shared" si="16"/>
        <v>0</v>
      </c>
      <c r="T165" s="137">
        <f t="shared" si="17"/>
        <v>1</v>
      </c>
      <c r="U165" s="52"/>
      <c r="V165" s="52"/>
      <c r="W165" s="118"/>
      <c r="X165"/>
      <c r="Y165" s="141"/>
      <c r="Z165" s="148"/>
      <c r="AA165" s="52"/>
      <c r="AB165" s="155"/>
    </row>
    <row r="166" spans="1:28" s="38" customFormat="1" ht="15">
      <c r="A166" s="52">
        <v>218</v>
      </c>
      <c r="B166" s="2" t="s">
        <v>174</v>
      </c>
      <c r="C166" s="142">
        <v>1369</v>
      </c>
      <c r="D166" s="107">
        <v>1349</v>
      </c>
      <c r="E166" s="80">
        <v>368.1519357195033</v>
      </c>
      <c r="F166" s="80">
        <v>711.6382505559674</v>
      </c>
      <c r="G166" s="152" t="b">
        <f t="shared" si="12"/>
        <v>0</v>
      </c>
      <c r="H166" s="131">
        <v>517.1658144631117</v>
      </c>
      <c r="I166" s="80">
        <v>678.2802075611563</v>
      </c>
      <c r="J166" s="132" t="b">
        <f t="shared" si="13"/>
        <v>0</v>
      </c>
      <c r="K166" s="131">
        <v>2471.1468224981736</v>
      </c>
      <c r="L166" s="131">
        <v>2289.8443291326907</v>
      </c>
      <c r="M166" s="133" t="b">
        <f t="shared" si="14"/>
        <v>0</v>
      </c>
      <c r="N166" s="134">
        <v>22</v>
      </c>
      <c r="O166" s="134">
        <v>22</v>
      </c>
      <c r="P166" s="135">
        <f t="shared" si="15"/>
        <v>1</v>
      </c>
      <c r="Q166" s="136">
        <v>28.920733006605584</v>
      </c>
      <c r="R166" s="136">
        <v>27.894821057123046</v>
      </c>
      <c r="S166" s="135" t="b">
        <f t="shared" si="16"/>
        <v>0</v>
      </c>
      <c r="T166" s="137">
        <f t="shared" si="17"/>
        <v>1</v>
      </c>
      <c r="U166" s="52"/>
      <c r="V166" s="52"/>
      <c r="W166" s="118"/>
      <c r="X166"/>
      <c r="Y166" s="141"/>
      <c r="Z166" s="148"/>
      <c r="AA166" s="52"/>
      <c r="AB166" s="155"/>
    </row>
    <row r="167" spans="1:28" s="38" customFormat="1" ht="15">
      <c r="A167" s="52">
        <v>638</v>
      </c>
      <c r="B167" s="2" t="s">
        <v>243</v>
      </c>
      <c r="C167" s="142">
        <v>49928</v>
      </c>
      <c r="D167" s="107">
        <v>50144</v>
      </c>
      <c r="E167" s="80">
        <v>535.5111360358917</v>
      </c>
      <c r="F167" s="80">
        <v>729.8580089342694</v>
      </c>
      <c r="G167" s="152" t="b">
        <f t="shared" si="12"/>
        <v>0</v>
      </c>
      <c r="H167" s="131">
        <v>908.7886556641563</v>
      </c>
      <c r="I167" s="80">
        <v>1179.5030312699425</v>
      </c>
      <c r="J167" s="132" t="b">
        <f t="shared" si="13"/>
        <v>0</v>
      </c>
      <c r="K167" s="131">
        <v>5606.112802435507</v>
      </c>
      <c r="L167" s="131">
        <v>5872.846202935546</v>
      </c>
      <c r="M167" s="133" t="b">
        <f t="shared" si="14"/>
        <v>0</v>
      </c>
      <c r="N167" s="134">
        <v>19.75</v>
      </c>
      <c r="O167" s="134">
        <v>19.75</v>
      </c>
      <c r="P167" s="135" t="b">
        <f t="shared" si="15"/>
        <v>0</v>
      </c>
      <c r="Q167" s="136">
        <v>77.77379419193184</v>
      </c>
      <c r="R167" s="136">
        <v>76.3182742523073</v>
      </c>
      <c r="S167" s="135">
        <f t="shared" si="16"/>
        <v>1</v>
      </c>
      <c r="T167" s="137">
        <f t="shared" si="17"/>
        <v>1</v>
      </c>
      <c r="U167" s="52"/>
      <c r="V167" s="52"/>
      <c r="W167" s="118"/>
      <c r="X167"/>
      <c r="Y167" s="141"/>
      <c r="Z167" s="148"/>
      <c r="AA167" s="52"/>
      <c r="AB167" s="155"/>
    </row>
    <row r="168" spans="1:28" s="38" customFormat="1" ht="15">
      <c r="A168" s="52">
        <v>300</v>
      </c>
      <c r="B168" s="2" t="s">
        <v>256</v>
      </c>
      <c r="C168" s="142">
        <v>3715</v>
      </c>
      <c r="D168" s="107">
        <v>3690</v>
      </c>
      <c r="E168" s="80">
        <v>326.2449528936743</v>
      </c>
      <c r="F168" s="80">
        <v>730.6233062330624</v>
      </c>
      <c r="G168" s="152" t="b">
        <f t="shared" si="12"/>
        <v>0</v>
      </c>
      <c r="H168" s="131">
        <v>528.9367429340512</v>
      </c>
      <c r="I168" s="80">
        <v>872.0867208672087</v>
      </c>
      <c r="J168" s="132" t="b">
        <f t="shared" si="13"/>
        <v>0</v>
      </c>
      <c r="K168" s="131">
        <v>3940.5114401076717</v>
      </c>
      <c r="L168" s="131">
        <v>4151.761517615176</v>
      </c>
      <c r="M168" s="133" t="b">
        <f t="shared" si="14"/>
        <v>0</v>
      </c>
      <c r="N168" s="134">
        <v>21</v>
      </c>
      <c r="O168" s="134">
        <v>21</v>
      </c>
      <c r="P168" s="135">
        <f t="shared" si="15"/>
        <v>1</v>
      </c>
      <c r="Q168" s="136">
        <v>48.63338656298456</v>
      </c>
      <c r="R168" s="136">
        <v>37.47126862905019</v>
      </c>
      <c r="S168" s="135" t="b">
        <f t="shared" si="16"/>
        <v>0</v>
      </c>
      <c r="T168" s="137">
        <f t="shared" si="17"/>
        <v>1</v>
      </c>
      <c r="U168" s="85"/>
      <c r="V168" s="52"/>
      <c r="W168" s="118"/>
      <c r="X168"/>
      <c r="Y168" s="141"/>
      <c r="Z168" s="148"/>
      <c r="AA168" s="52"/>
      <c r="AB168" s="155"/>
    </row>
    <row r="169" spans="1:28" s="38" customFormat="1" ht="15">
      <c r="A169" s="52">
        <v>320</v>
      </c>
      <c r="B169" s="2" t="s">
        <v>42</v>
      </c>
      <c r="C169" s="142">
        <v>7766</v>
      </c>
      <c r="D169" s="107">
        <v>7661</v>
      </c>
      <c r="E169" s="80">
        <v>570.3064640741694</v>
      </c>
      <c r="F169" s="80">
        <v>751.0768829134578</v>
      </c>
      <c r="G169" s="152" t="b">
        <f t="shared" si="12"/>
        <v>0</v>
      </c>
      <c r="H169" s="131">
        <v>893.5101725469997</v>
      </c>
      <c r="I169" s="80">
        <v>1254.405430100509</v>
      </c>
      <c r="J169" s="132" t="b">
        <f t="shared" si="13"/>
        <v>0</v>
      </c>
      <c r="K169" s="131">
        <v>8879.603399433428</v>
      </c>
      <c r="L169" s="131">
        <v>8775.355697689596</v>
      </c>
      <c r="M169" s="133" t="b">
        <f t="shared" si="14"/>
        <v>0</v>
      </c>
      <c r="N169" s="134">
        <v>20.5</v>
      </c>
      <c r="O169" s="134">
        <v>21</v>
      </c>
      <c r="P169" s="135" t="b">
        <f t="shared" si="15"/>
        <v>0</v>
      </c>
      <c r="Q169" s="136">
        <v>99.97414493610106</v>
      </c>
      <c r="R169" s="136">
        <v>95.87532542929453</v>
      </c>
      <c r="S169" s="135">
        <f t="shared" si="16"/>
        <v>1</v>
      </c>
      <c r="T169" s="137">
        <f t="shared" si="17"/>
        <v>1</v>
      </c>
      <c r="U169" s="52"/>
      <c r="V169" s="52"/>
      <c r="W169" s="118"/>
      <c r="X169"/>
      <c r="Y169" s="141"/>
      <c r="Z169" s="148"/>
      <c r="AA169" s="52"/>
      <c r="AB169" s="155"/>
    </row>
    <row r="170" spans="1:28" s="38" customFormat="1" ht="15">
      <c r="A170" s="52">
        <v>98</v>
      </c>
      <c r="B170" s="2" t="s">
        <v>172</v>
      </c>
      <c r="C170" s="142">
        <v>21813</v>
      </c>
      <c r="D170" s="107">
        <v>23791</v>
      </c>
      <c r="E170" s="80">
        <v>528.3088066749186</v>
      </c>
      <c r="F170" s="80">
        <v>764.7850027321256</v>
      </c>
      <c r="G170" s="152" t="b">
        <f t="shared" si="12"/>
        <v>0</v>
      </c>
      <c r="H170" s="131">
        <v>434.4198413789942</v>
      </c>
      <c r="I170" s="80">
        <v>683.4517254423941</v>
      </c>
      <c r="J170" s="132" t="b">
        <f t="shared" si="13"/>
        <v>0</v>
      </c>
      <c r="K170" s="131">
        <v>3235.5017650025216</v>
      </c>
      <c r="L170" s="131">
        <v>3357.5301584632844</v>
      </c>
      <c r="M170" s="133" t="b">
        <f t="shared" si="14"/>
        <v>0</v>
      </c>
      <c r="N170" s="134">
        <v>21</v>
      </c>
      <c r="O170" s="134">
        <v>21</v>
      </c>
      <c r="P170" s="135">
        <f t="shared" si="15"/>
        <v>1</v>
      </c>
      <c r="Q170" s="136">
        <v>44.2497008220038</v>
      </c>
      <c r="R170" s="136">
        <v>46.39061323423083</v>
      </c>
      <c r="S170" s="135" t="b">
        <f t="shared" si="16"/>
        <v>0</v>
      </c>
      <c r="T170" s="137">
        <f t="shared" si="17"/>
        <v>1</v>
      </c>
      <c r="U170" s="52" t="s">
        <v>309</v>
      </c>
      <c r="V170" s="52"/>
      <c r="W170" s="118"/>
      <c r="X170"/>
      <c r="Y170" s="141"/>
      <c r="Z170" s="148"/>
      <c r="AA170" s="52"/>
      <c r="AB170" s="155"/>
    </row>
    <row r="171" spans="1:28" s="38" customFormat="1" ht="15">
      <c r="A171" s="52">
        <v>202</v>
      </c>
      <c r="B171" s="2" t="s">
        <v>170</v>
      </c>
      <c r="C171" s="142">
        <v>32590</v>
      </c>
      <c r="D171" s="107">
        <v>32738</v>
      </c>
      <c r="E171" s="80">
        <v>628.413623810985</v>
      </c>
      <c r="F171" s="80">
        <v>772.2218828272955</v>
      </c>
      <c r="G171" s="152" t="b">
        <f t="shared" si="12"/>
        <v>0</v>
      </c>
      <c r="H171" s="131">
        <v>349.64713102178587</v>
      </c>
      <c r="I171" s="80">
        <v>570.31584091881</v>
      </c>
      <c r="J171" s="132" t="b">
        <f t="shared" si="13"/>
        <v>0</v>
      </c>
      <c r="K171" s="131">
        <v>3231.1752071187484</v>
      </c>
      <c r="L171" s="131">
        <v>3248.3658134278207</v>
      </c>
      <c r="M171" s="133" t="b">
        <f t="shared" si="14"/>
        <v>0</v>
      </c>
      <c r="N171" s="134">
        <v>19.25</v>
      </c>
      <c r="O171" s="134">
        <v>19.25</v>
      </c>
      <c r="P171" s="135" t="b">
        <f t="shared" si="15"/>
        <v>0</v>
      </c>
      <c r="Q171" s="136">
        <v>61.70864855747673</v>
      </c>
      <c r="R171" s="136">
        <v>59.85712876171682</v>
      </c>
      <c r="S171" s="135">
        <f t="shared" si="16"/>
        <v>1</v>
      </c>
      <c r="T171" s="137">
        <f t="shared" si="17"/>
        <v>1</v>
      </c>
      <c r="U171" s="52"/>
      <c r="V171" s="52"/>
      <c r="W171" s="118"/>
      <c r="X171"/>
      <c r="Y171" s="141"/>
      <c r="Z171" s="148"/>
      <c r="AA171" s="52"/>
      <c r="AB171" s="155"/>
    </row>
    <row r="172" spans="1:28" s="38" customFormat="1" ht="15">
      <c r="A172" s="52">
        <v>82</v>
      </c>
      <c r="B172" s="2" t="s">
        <v>268</v>
      </c>
      <c r="C172" s="142">
        <v>9747</v>
      </c>
      <c r="D172" s="107">
        <v>9682</v>
      </c>
      <c r="E172" s="80">
        <v>779.0089258233303</v>
      </c>
      <c r="F172" s="80">
        <v>798.1821937616195</v>
      </c>
      <c r="G172" s="152" t="b">
        <f t="shared" si="12"/>
        <v>0</v>
      </c>
      <c r="H172" s="139">
        <v>469.68297937827026</v>
      </c>
      <c r="I172" s="80">
        <v>336.29415410039246</v>
      </c>
      <c r="J172" s="132" t="b">
        <f t="shared" si="13"/>
        <v>0</v>
      </c>
      <c r="K172" s="139">
        <v>3970.555042577203</v>
      </c>
      <c r="L172" s="139">
        <v>4665.0485436893205</v>
      </c>
      <c r="M172" s="133" t="b">
        <f t="shared" si="14"/>
        <v>0</v>
      </c>
      <c r="N172" s="134">
        <v>20</v>
      </c>
      <c r="O172" s="134">
        <v>20</v>
      </c>
      <c r="P172" s="135" t="b">
        <f t="shared" si="15"/>
        <v>0</v>
      </c>
      <c r="Q172" s="136">
        <v>66.06972569697649</v>
      </c>
      <c r="R172" s="136">
        <v>74.80302946235366</v>
      </c>
      <c r="S172" s="135">
        <f t="shared" si="16"/>
        <v>1</v>
      </c>
      <c r="T172" s="137">
        <f t="shared" si="17"/>
        <v>1</v>
      </c>
      <c r="U172" s="52"/>
      <c r="V172" s="52"/>
      <c r="W172" s="118"/>
      <c r="X172"/>
      <c r="Y172" s="141"/>
      <c r="Z172" s="148"/>
      <c r="AA172" s="52"/>
      <c r="AB172" s="155"/>
    </row>
    <row r="173" spans="1:28" s="38" customFormat="1" ht="15">
      <c r="A173" s="52">
        <v>765</v>
      </c>
      <c r="B173" s="2" t="s">
        <v>142</v>
      </c>
      <c r="C173" s="142">
        <v>10523</v>
      </c>
      <c r="D173" s="107">
        <v>10471</v>
      </c>
      <c r="E173" s="80">
        <v>926.5418606861161</v>
      </c>
      <c r="F173" s="80">
        <v>813.0073536433961</v>
      </c>
      <c r="G173" s="152" t="b">
        <f t="shared" si="12"/>
        <v>0</v>
      </c>
      <c r="H173" s="131">
        <v>137.31825525040387</v>
      </c>
      <c r="I173" s="80">
        <v>320.59975169515803</v>
      </c>
      <c r="J173" s="132" t="b">
        <f t="shared" si="13"/>
        <v>0</v>
      </c>
      <c r="K173" s="131">
        <v>3371.4720136843102</v>
      </c>
      <c r="L173" s="131">
        <v>4282.685512367491</v>
      </c>
      <c r="M173" s="133" t="b">
        <f t="shared" si="14"/>
        <v>0</v>
      </c>
      <c r="N173" s="134">
        <v>21.25</v>
      </c>
      <c r="O173" s="134">
        <v>21.25</v>
      </c>
      <c r="P173" s="135">
        <f t="shared" si="15"/>
        <v>1</v>
      </c>
      <c r="Q173" s="136">
        <v>43.767841849842995</v>
      </c>
      <c r="R173" s="136">
        <v>49.86768802228412</v>
      </c>
      <c r="S173" s="135" t="b">
        <f t="shared" si="16"/>
        <v>0</v>
      </c>
      <c r="T173" s="137">
        <f t="shared" si="17"/>
        <v>1</v>
      </c>
      <c r="U173" s="52"/>
      <c r="V173" s="52"/>
      <c r="W173" s="118"/>
      <c r="X173"/>
      <c r="Y173" s="141"/>
      <c r="Z173" s="148"/>
      <c r="AA173" s="52"/>
      <c r="AB173" s="155"/>
    </row>
    <row r="174" spans="1:28" s="38" customFormat="1" ht="15">
      <c r="A174" s="52">
        <v>739</v>
      </c>
      <c r="B174" s="2" t="s">
        <v>232</v>
      </c>
      <c r="C174" s="142">
        <v>3613</v>
      </c>
      <c r="D174" s="107">
        <v>3534</v>
      </c>
      <c r="E174" s="80">
        <v>1007.7497924162747</v>
      </c>
      <c r="F174" s="80">
        <v>816.3554046406339</v>
      </c>
      <c r="G174" s="152" t="b">
        <f t="shared" si="12"/>
        <v>0</v>
      </c>
      <c r="H174" s="131">
        <v>560.4760586769996</v>
      </c>
      <c r="I174" s="80">
        <v>261.74306734578386</v>
      </c>
      <c r="J174" s="132" t="b">
        <f t="shared" si="13"/>
        <v>0</v>
      </c>
      <c r="K174" s="131">
        <v>3068.9177968447275</v>
      </c>
      <c r="L174" s="131">
        <v>2867.006225240521</v>
      </c>
      <c r="M174" s="133" t="b">
        <f t="shared" si="14"/>
        <v>0</v>
      </c>
      <c r="N174" s="134">
        <v>21</v>
      </c>
      <c r="O174" s="134">
        <v>21</v>
      </c>
      <c r="P174" s="135">
        <f t="shared" si="15"/>
        <v>1</v>
      </c>
      <c r="Q174" s="136">
        <v>34.910263481692056</v>
      </c>
      <c r="R174" s="136">
        <v>31.407839220562156</v>
      </c>
      <c r="S174" s="135" t="b">
        <f t="shared" si="16"/>
        <v>0</v>
      </c>
      <c r="T174" s="137">
        <f t="shared" si="17"/>
        <v>1</v>
      </c>
      <c r="U174" s="52"/>
      <c r="V174" s="52"/>
      <c r="W174" s="118"/>
      <c r="X174"/>
      <c r="Y174" s="141"/>
      <c r="Z174" s="148"/>
      <c r="AA174" s="52"/>
      <c r="AB174" s="155"/>
    </row>
    <row r="175" spans="1:28" s="38" customFormat="1" ht="15">
      <c r="A175" s="52">
        <v>925</v>
      </c>
      <c r="B175" s="2" t="s">
        <v>62</v>
      </c>
      <c r="C175" s="142">
        <v>3757</v>
      </c>
      <c r="D175" s="107">
        <v>3721</v>
      </c>
      <c r="E175" s="80">
        <v>309.2893265903647</v>
      </c>
      <c r="F175" s="80">
        <v>818.0596613813491</v>
      </c>
      <c r="G175" s="152" t="b">
        <f t="shared" si="12"/>
        <v>0</v>
      </c>
      <c r="H175" s="131">
        <v>988.0223582645727</v>
      </c>
      <c r="I175" s="80">
        <v>1086.8046224133298</v>
      </c>
      <c r="J175" s="132" t="b">
        <f t="shared" si="13"/>
        <v>0</v>
      </c>
      <c r="K175" s="131">
        <v>7938.248602608464</v>
      </c>
      <c r="L175" s="131">
        <v>8272.77613544746</v>
      </c>
      <c r="M175" s="133" t="b">
        <f t="shared" si="14"/>
        <v>0</v>
      </c>
      <c r="N175" s="134">
        <v>20.75</v>
      </c>
      <c r="O175" s="134">
        <v>21</v>
      </c>
      <c r="P175" s="135" t="b">
        <f t="shared" si="15"/>
        <v>0</v>
      </c>
      <c r="Q175" s="136">
        <v>73.24364442607242</v>
      </c>
      <c r="R175" s="136">
        <v>72.79386904091062</v>
      </c>
      <c r="S175" s="135">
        <f t="shared" si="16"/>
        <v>1</v>
      </c>
      <c r="T175" s="137">
        <f t="shared" si="17"/>
        <v>1</v>
      </c>
      <c r="U175" s="52"/>
      <c r="V175" s="52"/>
      <c r="W175" s="118"/>
      <c r="X175"/>
      <c r="Y175" s="141"/>
      <c r="Z175" s="148"/>
      <c r="AA175" s="52"/>
      <c r="AB175" s="155"/>
    </row>
    <row r="176" spans="1:28" s="38" customFormat="1" ht="15">
      <c r="A176" s="52">
        <v>981</v>
      </c>
      <c r="B176" s="2" t="s">
        <v>265</v>
      </c>
      <c r="C176" s="142">
        <v>2411</v>
      </c>
      <c r="D176" s="107">
        <v>2382</v>
      </c>
      <c r="E176" s="80">
        <v>821.2360016590626</v>
      </c>
      <c r="F176" s="80">
        <v>832.0738874895046</v>
      </c>
      <c r="G176" s="152" t="b">
        <f t="shared" si="12"/>
        <v>0</v>
      </c>
      <c r="H176" s="131">
        <v>400.24885939444215</v>
      </c>
      <c r="I176" s="80">
        <v>392.10747271200677</v>
      </c>
      <c r="J176" s="132" t="b">
        <f t="shared" si="13"/>
        <v>0</v>
      </c>
      <c r="K176" s="131">
        <v>2034.8403152218996</v>
      </c>
      <c r="L176" s="131">
        <v>1905.1217464315703</v>
      </c>
      <c r="M176" s="133" t="b">
        <f t="shared" si="14"/>
        <v>0</v>
      </c>
      <c r="N176" s="134">
        <v>21</v>
      </c>
      <c r="O176" s="134">
        <v>21</v>
      </c>
      <c r="P176" s="135">
        <f t="shared" si="15"/>
        <v>1</v>
      </c>
      <c r="Q176" s="136">
        <v>32.752030578117534</v>
      </c>
      <c r="R176" s="136">
        <v>31.423334395919667</v>
      </c>
      <c r="S176" s="135" t="b">
        <f t="shared" si="16"/>
        <v>0</v>
      </c>
      <c r="T176" s="137">
        <f t="shared" si="17"/>
        <v>1</v>
      </c>
      <c r="U176" s="52"/>
      <c r="V176" s="58"/>
      <c r="W176" s="118"/>
      <c r="X176"/>
      <c r="Y176" s="141"/>
      <c r="Z176" s="148"/>
      <c r="AA176" s="52"/>
      <c r="AB176" s="155"/>
    </row>
    <row r="177" spans="1:28" s="38" customFormat="1" ht="15">
      <c r="A177" s="52">
        <v>290</v>
      </c>
      <c r="B177" s="2" t="s">
        <v>89</v>
      </c>
      <c r="C177" s="142">
        <v>8806</v>
      </c>
      <c r="D177" s="107">
        <v>8647</v>
      </c>
      <c r="E177" s="80">
        <v>723.3704292527822</v>
      </c>
      <c r="F177" s="80">
        <v>839.4819012374234</v>
      </c>
      <c r="G177" s="152" t="b">
        <f t="shared" si="12"/>
        <v>0</v>
      </c>
      <c r="H177" s="131">
        <v>522.825346354758</v>
      </c>
      <c r="I177" s="80">
        <v>580.4325199491153</v>
      </c>
      <c r="J177" s="132" t="b">
        <f t="shared" si="13"/>
        <v>0</v>
      </c>
      <c r="K177" s="131">
        <v>3136.952078128549</v>
      </c>
      <c r="L177" s="131">
        <v>3925.7545969700477</v>
      </c>
      <c r="M177" s="133" t="b">
        <f t="shared" si="14"/>
        <v>0</v>
      </c>
      <c r="N177" s="134">
        <v>21.5</v>
      </c>
      <c r="O177" s="134">
        <v>21.5</v>
      </c>
      <c r="P177" s="135">
        <f t="shared" si="15"/>
        <v>1</v>
      </c>
      <c r="Q177" s="136">
        <v>36.50610864206416</v>
      </c>
      <c r="R177" s="136">
        <v>41.526170848973436</v>
      </c>
      <c r="S177" s="135" t="b">
        <f t="shared" si="16"/>
        <v>0</v>
      </c>
      <c r="T177" s="137">
        <f t="shared" si="17"/>
        <v>1</v>
      </c>
      <c r="U177" s="52"/>
      <c r="V177" s="52"/>
      <c r="W177" s="118"/>
      <c r="X177"/>
      <c r="Y177" s="141"/>
      <c r="Z177" s="148"/>
      <c r="AA177" s="52"/>
      <c r="AB177" s="155"/>
    </row>
    <row r="178" spans="1:28" s="38" customFormat="1" ht="15">
      <c r="A178" s="52">
        <v>167</v>
      </c>
      <c r="B178" s="2" t="s">
        <v>173</v>
      </c>
      <c r="C178" s="142">
        <v>75514</v>
      </c>
      <c r="D178" s="107">
        <v>75848</v>
      </c>
      <c r="E178" s="80">
        <v>798.7393066186403</v>
      </c>
      <c r="F178" s="80">
        <v>841.7097352599937</v>
      </c>
      <c r="G178" s="152" t="b">
        <f t="shared" si="12"/>
        <v>0</v>
      </c>
      <c r="H178" s="131">
        <v>748.7883041555208</v>
      </c>
      <c r="I178" s="80">
        <v>771.5035333825546</v>
      </c>
      <c r="J178" s="132" t="b">
        <f t="shared" si="13"/>
        <v>0</v>
      </c>
      <c r="K178" s="131">
        <v>5150.117858940064</v>
      </c>
      <c r="L178" s="131">
        <v>5563.785465668179</v>
      </c>
      <c r="M178" s="133" t="b">
        <f t="shared" si="14"/>
        <v>0</v>
      </c>
      <c r="N178" s="134">
        <v>20.5</v>
      </c>
      <c r="O178" s="134">
        <v>20.5</v>
      </c>
      <c r="P178" s="135" t="b">
        <f t="shared" si="15"/>
        <v>0</v>
      </c>
      <c r="Q178" s="136">
        <v>67.38897083959048</v>
      </c>
      <c r="R178" s="136">
        <v>70.23005210084253</v>
      </c>
      <c r="S178" s="135">
        <f t="shared" si="16"/>
        <v>1</v>
      </c>
      <c r="T178" s="137">
        <f t="shared" si="17"/>
        <v>1</v>
      </c>
      <c r="U178" s="52"/>
      <c r="V178" s="52"/>
      <c r="W178" s="118"/>
      <c r="X178"/>
      <c r="Y178" s="141"/>
      <c r="Z178" s="148"/>
      <c r="AA178" s="52"/>
      <c r="AB178" s="155"/>
    </row>
    <row r="179" spans="1:28" s="38" customFormat="1" ht="15">
      <c r="A179" s="52">
        <v>504</v>
      </c>
      <c r="B179" s="2" t="s">
        <v>134</v>
      </c>
      <c r="C179" s="142">
        <v>1969</v>
      </c>
      <c r="D179" s="107">
        <v>1986</v>
      </c>
      <c r="E179" s="80">
        <v>1003.0472320975115</v>
      </c>
      <c r="F179" s="80">
        <v>845.9214501510573</v>
      </c>
      <c r="G179" s="152" t="b">
        <f t="shared" si="12"/>
        <v>0</v>
      </c>
      <c r="H179" s="131">
        <v>553.072625698324</v>
      </c>
      <c r="I179" s="80">
        <v>214.5015105740181</v>
      </c>
      <c r="J179" s="132" t="b">
        <f t="shared" si="13"/>
        <v>0</v>
      </c>
      <c r="K179" s="131">
        <v>1848.6541391569324</v>
      </c>
      <c r="L179" s="131">
        <v>1774.9244712990937</v>
      </c>
      <c r="M179" s="133" t="b">
        <f t="shared" si="14"/>
        <v>0</v>
      </c>
      <c r="N179" s="134">
        <v>21.5</v>
      </c>
      <c r="O179" s="134">
        <v>21.5</v>
      </c>
      <c r="P179" s="135">
        <f t="shared" si="15"/>
        <v>1</v>
      </c>
      <c r="Q179" s="136">
        <v>38.34203409019435</v>
      </c>
      <c r="R179" s="136">
        <v>39.581903276131044</v>
      </c>
      <c r="S179" s="135" t="b">
        <f t="shared" si="16"/>
        <v>0</v>
      </c>
      <c r="T179" s="137">
        <f t="shared" si="17"/>
        <v>1</v>
      </c>
      <c r="U179" s="52"/>
      <c r="V179" s="52"/>
      <c r="W179" s="118"/>
      <c r="X179"/>
      <c r="Y179" s="141"/>
      <c r="Z179" s="148"/>
      <c r="AA179" s="52"/>
      <c r="AB179" s="155"/>
    </row>
    <row r="180" spans="1:28" s="38" customFormat="1" ht="15">
      <c r="A180" s="52">
        <v>768</v>
      </c>
      <c r="B180" s="2" t="s">
        <v>57</v>
      </c>
      <c r="C180" s="142">
        <v>2724</v>
      </c>
      <c r="D180" s="107">
        <v>2661</v>
      </c>
      <c r="E180" s="80">
        <v>808.7371512481644</v>
      </c>
      <c r="F180" s="80">
        <v>888.3878241262682</v>
      </c>
      <c r="G180" s="152" t="b">
        <f t="shared" si="12"/>
        <v>0</v>
      </c>
      <c r="H180" s="131">
        <v>418.50220264317176</v>
      </c>
      <c r="I180" s="80">
        <v>438.1811349116873</v>
      </c>
      <c r="J180" s="132" t="b">
        <f t="shared" si="13"/>
        <v>0</v>
      </c>
      <c r="K180" s="131">
        <v>2781.9383259911892</v>
      </c>
      <c r="L180" s="131">
        <v>2857.196542653138</v>
      </c>
      <c r="M180" s="133" t="b">
        <f t="shared" si="14"/>
        <v>0</v>
      </c>
      <c r="N180" s="134">
        <v>21.5</v>
      </c>
      <c r="O180" s="134">
        <v>21.5</v>
      </c>
      <c r="P180" s="135">
        <f t="shared" si="15"/>
        <v>1</v>
      </c>
      <c r="Q180" s="136">
        <v>33.67607184085479</v>
      </c>
      <c r="R180" s="136">
        <v>33.466828265795435</v>
      </c>
      <c r="S180" s="135" t="b">
        <f t="shared" si="16"/>
        <v>0</v>
      </c>
      <c r="T180" s="137">
        <f t="shared" si="17"/>
        <v>1</v>
      </c>
      <c r="U180" s="52"/>
      <c r="V180" s="52"/>
      <c r="W180" s="118"/>
      <c r="X180"/>
      <c r="Y180" s="141"/>
      <c r="Z180" s="148"/>
      <c r="AA180" s="52"/>
      <c r="AB180" s="155"/>
    </row>
    <row r="181" spans="1:28" s="38" customFormat="1" ht="15">
      <c r="A181" s="52">
        <v>927</v>
      </c>
      <c r="B181" s="2" t="s">
        <v>119</v>
      </c>
      <c r="C181" s="142">
        <v>28921</v>
      </c>
      <c r="D181" s="107">
        <v>28967</v>
      </c>
      <c r="E181" s="80">
        <v>671.2077728985857</v>
      </c>
      <c r="F181" s="80">
        <v>897.469534297649</v>
      </c>
      <c r="G181" s="152" t="b">
        <f t="shared" si="12"/>
        <v>0</v>
      </c>
      <c r="H181" s="131">
        <v>451.85159572628885</v>
      </c>
      <c r="I181" s="80">
        <v>663.6172195947112</v>
      </c>
      <c r="J181" s="132" t="b">
        <f t="shared" si="13"/>
        <v>0</v>
      </c>
      <c r="K181" s="131">
        <v>3083.537913626776</v>
      </c>
      <c r="L181" s="131">
        <v>3133.8764801325647</v>
      </c>
      <c r="M181" s="133" t="b">
        <f t="shared" si="14"/>
        <v>0</v>
      </c>
      <c r="N181" s="134">
        <v>20.5</v>
      </c>
      <c r="O181" s="134">
        <v>20.5</v>
      </c>
      <c r="P181" s="135" t="b">
        <f t="shared" si="15"/>
        <v>0</v>
      </c>
      <c r="Q181" s="136">
        <v>53.38834450747808</v>
      </c>
      <c r="R181" s="136">
        <v>51.49505715796754</v>
      </c>
      <c r="S181" s="135">
        <f t="shared" si="16"/>
        <v>1</v>
      </c>
      <c r="T181" s="137">
        <f t="shared" si="17"/>
        <v>1</v>
      </c>
      <c r="U181" s="52"/>
      <c r="V181" s="52"/>
      <c r="W181" s="118"/>
      <c r="X181"/>
      <c r="Y181" s="141"/>
      <c r="Z181" s="148"/>
      <c r="AA181" s="52"/>
      <c r="AB181" s="155"/>
    </row>
    <row r="182" spans="1:28" s="38" customFormat="1" ht="15">
      <c r="A182" s="52">
        <v>560</v>
      </c>
      <c r="B182" s="2" t="s">
        <v>52</v>
      </c>
      <c r="C182" s="142">
        <v>16326</v>
      </c>
      <c r="D182" s="107">
        <v>16279</v>
      </c>
      <c r="E182" s="80">
        <v>724.6723018498101</v>
      </c>
      <c r="F182" s="80">
        <v>906.3824559248111</v>
      </c>
      <c r="G182" s="152" t="b">
        <f t="shared" si="12"/>
        <v>0</v>
      </c>
      <c r="H182" s="131">
        <v>523.1532524807056</v>
      </c>
      <c r="I182" s="80">
        <v>681.6757786104798</v>
      </c>
      <c r="J182" s="132" t="b">
        <f t="shared" si="13"/>
        <v>0</v>
      </c>
      <c r="K182" s="131">
        <v>3436.665441626853</v>
      </c>
      <c r="L182" s="131">
        <v>3256.772529025124</v>
      </c>
      <c r="M182" s="133" t="b">
        <f t="shared" si="14"/>
        <v>0</v>
      </c>
      <c r="N182" s="134">
        <v>20.5</v>
      </c>
      <c r="O182" s="134">
        <v>20.75</v>
      </c>
      <c r="P182" s="135" t="b">
        <f t="shared" si="15"/>
        <v>0</v>
      </c>
      <c r="Q182" s="136">
        <v>55.948593968698304</v>
      </c>
      <c r="R182" s="136">
        <v>51.120006469351445</v>
      </c>
      <c r="S182" s="135">
        <f t="shared" si="16"/>
        <v>1</v>
      </c>
      <c r="T182" s="137">
        <f t="shared" si="17"/>
        <v>1</v>
      </c>
      <c r="U182" s="52"/>
      <c r="V182" s="52"/>
      <c r="W182" s="118"/>
      <c r="X182"/>
      <c r="Y182" s="141"/>
      <c r="Z182" s="148"/>
      <c r="AA182" s="52"/>
      <c r="AB182" s="155"/>
    </row>
    <row r="183" spans="1:28" s="38" customFormat="1" ht="15">
      <c r="A183" s="52">
        <v>785</v>
      </c>
      <c r="B183" s="2" t="s">
        <v>27</v>
      </c>
      <c r="C183" s="142">
        <v>3074</v>
      </c>
      <c r="D183" s="107">
        <v>3040</v>
      </c>
      <c r="E183" s="80">
        <v>790.1756668835394</v>
      </c>
      <c r="F183" s="80">
        <v>926.6447368421052</v>
      </c>
      <c r="G183" s="152" t="b">
        <f t="shared" si="12"/>
        <v>0</v>
      </c>
      <c r="H183" s="131">
        <v>1037.085230969421</v>
      </c>
      <c r="I183" s="80">
        <v>898.0263157894736</v>
      </c>
      <c r="J183" s="132" t="b">
        <f t="shared" si="13"/>
        <v>0</v>
      </c>
      <c r="K183" s="131">
        <v>5360.442420299284</v>
      </c>
      <c r="L183" s="131">
        <v>5067.105263157894</v>
      </c>
      <c r="M183" s="133" t="b">
        <f t="shared" si="14"/>
        <v>0</v>
      </c>
      <c r="N183" s="134">
        <v>21.5</v>
      </c>
      <c r="O183" s="134">
        <v>21.5</v>
      </c>
      <c r="P183" s="135">
        <f t="shared" si="15"/>
        <v>1</v>
      </c>
      <c r="Q183" s="136">
        <v>43.273989077502414</v>
      </c>
      <c r="R183" s="136">
        <v>42.1103788806594</v>
      </c>
      <c r="S183" s="135" t="b">
        <f t="shared" si="16"/>
        <v>0</v>
      </c>
      <c r="T183" s="137">
        <f t="shared" si="17"/>
        <v>1</v>
      </c>
      <c r="U183" s="52"/>
      <c r="V183" s="52" t="s">
        <v>307</v>
      </c>
      <c r="W183" s="118"/>
      <c r="X183"/>
      <c r="Y183" s="141"/>
      <c r="Z183" s="148"/>
      <c r="AA183" s="52"/>
      <c r="AB183" s="155"/>
    </row>
    <row r="184" spans="1:28" s="38" customFormat="1" ht="15">
      <c r="A184" s="52">
        <v>226</v>
      </c>
      <c r="B184" s="2" t="s">
        <v>71</v>
      </c>
      <c r="C184" s="142">
        <v>4268</v>
      </c>
      <c r="D184" s="107">
        <v>4232</v>
      </c>
      <c r="E184" s="80">
        <v>939.5501405810685</v>
      </c>
      <c r="F184" s="80">
        <v>987.9489603024575</v>
      </c>
      <c r="G184" s="152" t="b">
        <f t="shared" si="12"/>
        <v>0</v>
      </c>
      <c r="H184" s="131">
        <v>911.199625117151</v>
      </c>
      <c r="I184" s="80">
        <v>774.5746691871456</v>
      </c>
      <c r="J184" s="132" t="b">
        <f t="shared" si="13"/>
        <v>0</v>
      </c>
      <c r="K184" s="131">
        <v>4964.151827553889</v>
      </c>
      <c r="L184" s="131">
        <v>4866.020793950851</v>
      </c>
      <c r="M184" s="133" t="b">
        <f t="shared" si="14"/>
        <v>0</v>
      </c>
      <c r="N184" s="134">
        <v>20</v>
      </c>
      <c r="O184" s="134">
        <v>20</v>
      </c>
      <c r="P184" s="135" t="b">
        <f t="shared" si="15"/>
        <v>0</v>
      </c>
      <c r="Q184" s="136">
        <v>53.38104201441915</v>
      </c>
      <c r="R184" s="136">
        <v>53.34451780495725</v>
      </c>
      <c r="S184" s="135">
        <f t="shared" si="16"/>
        <v>1</v>
      </c>
      <c r="T184" s="137">
        <f t="shared" si="17"/>
        <v>1</v>
      </c>
      <c r="U184" s="52"/>
      <c r="V184" s="52"/>
      <c r="W184" s="118"/>
      <c r="X184"/>
      <c r="Y184" s="141"/>
      <c r="Z184" s="148"/>
      <c r="AA184" s="52"/>
      <c r="AB184" s="155"/>
    </row>
    <row r="185" spans="1:28" s="38" customFormat="1" ht="15">
      <c r="A185" s="52">
        <v>702</v>
      </c>
      <c r="B185" s="2" t="s">
        <v>147</v>
      </c>
      <c r="C185" s="142">
        <v>4623</v>
      </c>
      <c r="D185" s="107">
        <v>4565</v>
      </c>
      <c r="E185" s="80">
        <v>456.4135842526498</v>
      </c>
      <c r="F185" s="80">
        <v>989.7042716319825</v>
      </c>
      <c r="G185" s="152" t="b">
        <f t="shared" si="12"/>
        <v>0</v>
      </c>
      <c r="H185" s="131">
        <v>797.9666882976421</v>
      </c>
      <c r="I185" s="80">
        <v>949.3975903614457</v>
      </c>
      <c r="J185" s="132" t="b">
        <f t="shared" si="13"/>
        <v>0</v>
      </c>
      <c r="K185" s="131">
        <v>2250.486696950032</v>
      </c>
      <c r="L185" s="131">
        <v>1897.261774370208</v>
      </c>
      <c r="M185" s="133" t="b">
        <f t="shared" si="14"/>
        <v>0</v>
      </c>
      <c r="N185" s="134">
        <v>22.25</v>
      </c>
      <c r="O185" s="134">
        <v>22.25</v>
      </c>
      <c r="P185" s="135">
        <f t="shared" si="15"/>
        <v>1</v>
      </c>
      <c r="Q185" s="136">
        <v>32.61995846540606</v>
      </c>
      <c r="R185" s="136">
        <v>28.624766645924083</v>
      </c>
      <c r="S185" s="135" t="b">
        <f t="shared" si="16"/>
        <v>0</v>
      </c>
      <c r="T185" s="137">
        <f t="shared" si="17"/>
        <v>1</v>
      </c>
      <c r="U185" s="53"/>
      <c r="V185" s="52"/>
      <c r="W185" s="118"/>
      <c r="X185"/>
      <c r="Y185" s="141"/>
      <c r="Z185" s="148"/>
      <c r="AA185" s="52"/>
      <c r="AB185" s="155"/>
    </row>
    <row r="186" spans="1:28" s="38" customFormat="1" ht="15">
      <c r="A186" s="52">
        <v>935</v>
      </c>
      <c r="B186" s="2" t="s">
        <v>99</v>
      </c>
      <c r="C186" s="142">
        <v>3347</v>
      </c>
      <c r="D186" s="107">
        <v>3267</v>
      </c>
      <c r="E186" s="80">
        <v>739.1694054377053</v>
      </c>
      <c r="F186" s="80">
        <v>1017.7532904805632</v>
      </c>
      <c r="G186" s="152" t="b">
        <f t="shared" si="12"/>
        <v>0</v>
      </c>
      <c r="H186" s="131">
        <v>660.29279952196</v>
      </c>
      <c r="I186" s="80">
        <v>912.7640036730946</v>
      </c>
      <c r="J186" s="132" t="b">
        <f t="shared" si="13"/>
        <v>0</v>
      </c>
      <c r="K186" s="131">
        <v>6732.297579922318</v>
      </c>
      <c r="L186" s="131">
        <v>7461.891643709825</v>
      </c>
      <c r="M186" s="133" t="b">
        <f t="shared" si="14"/>
        <v>0</v>
      </c>
      <c r="N186" s="134">
        <v>20</v>
      </c>
      <c r="O186" s="134">
        <v>20</v>
      </c>
      <c r="P186" s="135" t="b">
        <f t="shared" si="15"/>
        <v>0</v>
      </c>
      <c r="Q186" s="136">
        <v>83.71232486795914</v>
      </c>
      <c r="R186" s="136">
        <v>86.44623927309439</v>
      </c>
      <c r="S186" s="135">
        <f t="shared" si="16"/>
        <v>1</v>
      </c>
      <c r="T186" s="137">
        <f t="shared" si="17"/>
        <v>1</v>
      </c>
      <c r="U186" s="52"/>
      <c r="V186" s="52"/>
      <c r="W186" s="118"/>
      <c r="X186"/>
      <c r="Y186" s="141"/>
      <c r="Z186" s="148"/>
      <c r="AA186" s="52"/>
      <c r="AB186" s="155"/>
    </row>
    <row r="187" spans="1:28" s="38" customFormat="1" ht="15">
      <c r="A187" s="52">
        <v>747</v>
      </c>
      <c r="B187" s="2" t="s">
        <v>253</v>
      </c>
      <c r="C187" s="142">
        <v>1527</v>
      </c>
      <c r="D187" s="107">
        <v>1494</v>
      </c>
      <c r="E187" s="80">
        <v>797.6424361493124</v>
      </c>
      <c r="F187" s="80">
        <v>1020.7496653279786</v>
      </c>
      <c r="G187" s="152" t="b">
        <f t="shared" si="12"/>
        <v>0</v>
      </c>
      <c r="H187" s="131">
        <v>593.9751146037983</v>
      </c>
      <c r="I187" s="80">
        <v>633.8688085676038</v>
      </c>
      <c r="J187" s="132" t="b">
        <f t="shared" si="13"/>
        <v>0</v>
      </c>
      <c r="K187" s="131">
        <v>1713.1630648330058</v>
      </c>
      <c r="L187" s="131">
        <v>1661.9812583668006</v>
      </c>
      <c r="M187" s="133" t="b">
        <f t="shared" si="14"/>
        <v>0</v>
      </c>
      <c r="N187" s="134">
        <v>21</v>
      </c>
      <c r="O187" s="134">
        <v>21</v>
      </c>
      <c r="P187" s="135">
        <f t="shared" si="15"/>
        <v>1</v>
      </c>
      <c r="Q187" s="136">
        <v>27.220909931190306</v>
      </c>
      <c r="R187" s="136">
        <v>25.279440589076653</v>
      </c>
      <c r="S187" s="135" t="b">
        <f t="shared" si="16"/>
        <v>0</v>
      </c>
      <c r="T187" s="137">
        <f t="shared" si="17"/>
        <v>1</v>
      </c>
      <c r="U187" s="52"/>
      <c r="V187" s="52"/>
      <c r="W187" s="118"/>
      <c r="X187"/>
      <c r="Y187" s="141"/>
      <c r="Z187" s="148"/>
      <c r="AA187" s="52"/>
      <c r="AB187" s="155"/>
    </row>
    <row r="188" spans="1:28" s="38" customFormat="1" ht="15">
      <c r="A188" s="52">
        <v>908</v>
      </c>
      <c r="B188" s="2" t="s">
        <v>140</v>
      </c>
      <c r="C188" s="142">
        <v>21332</v>
      </c>
      <c r="D188" s="107">
        <v>21346</v>
      </c>
      <c r="E188" s="80">
        <v>908.353647102944</v>
      </c>
      <c r="F188" s="80">
        <v>1033.7299728286332</v>
      </c>
      <c r="G188" s="152" t="b">
        <f t="shared" si="12"/>
        <v>0</v>
      </c>
      <c r="H188" s="131">
        <v>633.5083442715169</v>
      </c>
      <c r="I188" s="80">
        <v>906.539866953996</v>
      </c>
      <c r="J188" s="132" t="b">
        <f t="shared" si="13"/>
        <v>0</v>
      </c>
      <c r="K188" s="131">
        <v>3937.8398649915616</v>
      </c>
      <c r="L188" s="131">
        <v>4309.566195071677</v>
      </c>
      <c r="M188" s="133" t="b">
        <f t="shared" si="14"/>
        <v>0</v>
      </c>
      <c r="N188" s="134">
        <v>19.75</v>
      </c>
      <c r="O188" s="134">
        <v>19.75</v>
      </c>
      <c r="P188" s="135" t="b">
        <f t="shared" si="15"/>
        <v>0</v>
      </c>
      <c r="Q188" s="136">
        <v>56.19056139566093</v>
      </c>
      <c r="R188" s="136">
        <v>58.882761090078645</v>
      </c>
      <c r="S188" s="135">
        <f t="shared" si="16"/>
        <v>1</v>
      </c>
      <c r="T188" s="137">
        <f t="shared" si="17"/>
        <v>1</v>
      </c>
      <c r="U188" s="52"/>
      <c r="V188" s="52"/>
      <c r="W188" s="118"/>
      <c r="X188"/>
      <c r="Y188" s="141"/>
      <c r="Z188" s="148"/>
      <c r="AA188" s="52"/>
      <c r="AB188" s="155"/>
    </row>
    <row r="189" spans="1:28" s="38" customFormat="1" ht="15">
      <c r="A189" s="52">
        <v>186</v>
      </c>
      <c r="B189" s="2" t="s">
        <v>235</v>
      </c>
      <c r="C189" s="142">
        <v>40900</v>
      </c>
      <c r="D189" s="107">
        <v>41529</v>
      </c>
      <c r="E189" s="80">
        <v>1043.9119804400978</v>
      </c>
      <c r="F189" s="80">
        <v>1053.2880637626718</v>
      </c>
      <c r="G189" s="152" t="b">
        <f t="shared" si="12"/>
        <v>0</v>
      </c>
      <c r="H189" s="131">
        <v>518.1418092909536</v>
      </c>
      <c r="I189" s="80">
        <v>627.5133039562714</v>
      </c>
      <c r="J189" s="132" t="b">
        <f t="shared" si="13"/>
        <v>0</v>
      </c>
      <c r="K189" s="131">
        <v>6168.38630806846</v>
      </c>
      <c r="L189" s="131">
        <v>6732.957692215079</v>
      </c>
      <c r="M189" s="133" t="b">
        <f t="shared" si="14"/>
        <v>0</v>
      </c>
      <c r="N189" s="134">
        <v>19.75</v>
      </c>
      <c r="O189" s="134">
        <v>19.75</v>
      </c>
      <c r="P189" s="135" t="b">
        <f t="shared" si="15"/>
        <v>0</v>
      </c>
      <c r="Q189" s="136">
        <v>91.79509136604779</v>
      </c>
      <c r="R189" s="136">
        <v>94.95646349631615</v>
      </c>
      <c r="S189" s="135">
        <f t="shared" si="16"/>
        <v>1</v>
      </c>
      <c r="T189" s="137">
        <f t="shared" si="17"/>
        <v>1</v>
      </c>
      <c r="U189" s="52"/>
      <c r="V189" s="52"/>
      <c r="W189" s="118"/>
      <c r="X189"/>
      <c r="Y189" s="141"/>
      <c r="Z189" s="148"/>
      <c r="AA189" s="52"/>
      <c r="AB189" s="155"/>
    </row>
    <row r="190" spans="1:28" s="38" customFormat="1" ht="15">
      <c r="A190" s="52">
        <v>10</v>
      </c>
      <c r="B190" s="2" t="s">
        <v>204</v>
      </c>
      <c r="C190" s="142">
        <v>12050</v>
      </c>
      <c r="D190" s="107">
        <v>11907</v>
      </c>
      <c r="E190" s="80">
        <v>787.8008298755187</v>
      </c>
      <c r="F190" s="80">
        <v>1053.5819265977998</v>
      </c>
      <c r="G190" s="152" t="b">
        <f t="shared" si="12"/>
        <v>0</v>
      </c>
      <c r="H190" s="131">
        <v>404.9792531120332</v>
      </c>
      <c r="I190" s="80">
        <v>725.5395985554716</v>
      </c>
      <c r="J190" s="132" t="b">
        <f t="shared" si="13"/>
        <v>0</v>
      </c>
      <c r="K190" s="131">
        <v>5038.755186721992</v>
      </c>
      <c r="L190" s="139">
        <v>5864.197530864198</v>
      </c>
      <c r="M190" s="133" t="b">
        <f t="shared" si="14"/>
        <v>0</v>
      </c>
      <c r="N190" s="134">
        <v>20.75</v>
      </c>
      <c r="O190" s="134">
        <v>21.25</v>
      </c>
      <c r="P190" s="135" t="b">
        <f t="shared" si="15"/>
        <v>0</v>
      </c>
      <c r="Q190" s="136">
        <v>64.57440667355053</v>
      </c>
      <c r="R190" s="136">
        <v>60.311737578640255</v>
      </c>
      <c r="S190" s="135">
        <f t="shared" si="16"/>
        <v>1</v>
      </c>
      <c r="T190" s="137">
        <f t="shared" si="17"/>
        <v>1</v>
      </c>
      <c r="U190" s="52"/>
      <c r="V190" s="58"/>
      <c r="W190" s="118"/>
      <c r="X190"/>
      <c r="Y190" s="141"/>
      <c r="Z190" s="148"/>
      <c r="AA190" s="52"/>
      <c r="AB190" s="155"/>
    </row>
    <row r="191" spans="1:28" s="38" customFormat="1" ht="15">
      <c r="A191" s="52">
        <v>106</v>
      </c>
      <c r="B191" s="2" t="s">
        <v>178</v>
      </c>
      <c r="C191" s="142">
        <v>46463</v>
      </c>
      <c r="D191" s="107">
        <v>46596</v>
      </c>
      <c r="E191" s="80">
        <v>904.6122721305125</v>
      </c>
      <c r="F191" s="80">
        <v>1061.7864194351448</v>
      </c>
      <c r="G191" s="152" t="b">
        <f t="shared" si="12"/>
        <v>0</v>
      </c>
      <c r="H191" s="131">
        <v>640.4235628349439</v>
      </c>
      <c r="I191" s="80">
        <v>852.4336852948751</v>
      </c>
      <c r="J191" s="132" t="b">
        <f t="shared" si="13"/>
        <v>0</v>
      </c>
      <c r="K191" s="131">
        <v>4326.238081914641</v>
      </c>
      <c r="L191" s="131">
        <v>4833.762554725728</v>
      </c>
      <c r="M191" s="133" t="b">
        <f t="shared" si="14"/>
        <v>0</v>
      </c>
      <c r="N191" s="134">
        <v>19.75</v>
      </c>
      <c r="O191" s="134">
        <v>19.75</v>
      </c>
      <c r="P191" s="135" t="b">
        <f t="shared" si="15"/>
        <v>0</v>
      </c>
      <c r="Q191" s="136">
        <v>67.5265812431843</v>
      </c>
      <c r="R191" s="136">
        <v>70.18691433231804</v>
      </c>
      <c r="S191" s="135">
        <f t="shared" si="16"/>
        <v>1</v>
      </c>
      <c r="T191" s="137">
        <f t="shared" si="17"/>
        <v>1</v>
      </c>
      <c r="U191" s="52"/>
      <c r="V191" s="52"/>
      <c r="W191" s="118"/>
      <c r="X191"/>
      <c r="Y191" s="141"/>
      <c r="Z191" s="148"/>
      <c r="AA191" s="52"/>
      <c r="AB191" s="155"/>
    </row>
    <row r="192" spans="1:28" s="38" customFormat="1" ht="15">
      <c r="A192" s="52">
        <v>400</v>
      </c>
      <c r="B192" s="2" t="s">
        <v>103</v>
      </c>
      <c r="C192" s="142">
        <v>8520</v>
      </c>
      <c r="D192" s="107">
        <v>8520</v>
      </c>
      <c r="E192" s="80">
        <v>871.7136150234742</v>
      </c>
      <c r="F192" s="80">
        <v>1090.6103286384975</v>
      </c>
      <c r="G192" s="152" t="b">
        <f t="shared" si="12"/>
        <v>0</v>
      </c>
      <c r="H192" s="131">
        <v>551.8779342723004</v>
      </c>
      <c r="I192" s="80">
        <v>680.3990610328639</v>
      </c>
      <c r="J192" s="132" t="b">
        <f t="shared" si="13"/>
        <v>0</v>
      </c>
      <c r="K192" s="131">
        <v>3697.8873239436616</v>
      </c>
      <c r="L192" s="131">
        <v>3819.366197183099</v>
      </c>
      <c r="M192" s="133" t="b">
        <f t="shared" si="14"/>
        <v>0</v>
      </c>
      <c r="N192" s="134">
        <v>20.75</v>
      </c>
      <c r="O192" s="134">
        <v>20.75</v>
      </c>
      <c r="P192" s="135" t="b">
        <f t="shared" si="15"/>
        <v>0</v>
      </c>
      <c r="Q192" s="136">
        <v>54.78644202924038</v>
      </c>
      <c r="R192" s="136">
        <v>54.88197671743432</v>
      </c>
      <c r="S192" s="135">
        <f t="shared" si="16"/>
        <v>1</v>
      </c>
      <c r="T192" s="137">
        <f t="shared" si="17"/>
        <v>1</v>
      </c>
      <c r="U192" s="52"/>
      <c r="V192" s="52"/>
      <c r="W192" s="118"/>
      <c r="X192"/>
      <c r="Y192" s="141"/>
      <c r="Z192" s="148"/>
      <c r="AA192" s="52"/>
      <c r="AB192" s="155"/>
    </row>
    <row r="193" spans="1:28" s="38" customFormat="1" ht="15">
      <c r="A193" s="52">
        <v>249</v>
      </c>
      <c r="B193" s="2" t="s">
        <v>98</v>
      </c>
      <c r="C193" s="142">
        <v>10117</v>
      </c>
      <c r="D193" s="107">
        <v>9992</v>
      </c>
      <c r="E193" s="80">
        <v>559.8497578333498</v>
      </c>
      <c r="F193" s="80">
        <v>1096.1769415532426</v>
      </c>
      <c r="G193" s="152" t="b">
        <f t="shared" si="12"/>
        <v>0</v>
      </c>
      <c r="H193" s="131">
        <v>967.7770089947612</v>
      </c>
      <c r="I193" s="80">
        <v>1025.82065652522</v>
      </c>
      <c r="J193" s="132" t="b">
        <f t="shared" si="13"/>
        <v>0</v>
      </c>
      <c r="K193" s="131">
        <v>8499.555204111892</v>
      </c>
      <c r="L193" s="131">
        <v>9534.227381905524</v>
      </c>
      <c r="M193" s="133" t="b">
        <f t="shared" si="14"/>
        <v>0</v>
      </c>
      <c r="N193" s="134">
        <v>20.5</v>
      </c>
      <c r="O193" s="134">
        <v>20.5</v>
      </c>
      <c r="P193" s="135" t="b">
        <f t="shared" si="15"/>
        <v>0</v>
      </c>
      <c r="Q193" s="136">
        <v>101.33846604163526</v>
      </c>
      <c r="R193" s="136">
        <v>112.6927544713717</v>
      </c>
      <c r="S193" s="135">
        <f t="shared" si="16"/>
        <v>1</v>
      </c>
      <c r="T193" s="137">
        <f t="shared" si="17"/>
        <v>1</v>
      </c>
      <c r="U193" s="52"/>
      <c r="V193" s="52"/>
      <c r="W193" s="118"/>
      <c r="X193"/>
      <c r="Y193" s="141"/>
      <c r="Z193" s="148"/>
      <c r="AA193" s="52"/>
      <c r="AB193" s="155"/>
    </row>
    <row r="194" spans="1:28" s="38" customFormat="1" ht="15">
      <c r="A194" s="52">
        <v>686</v>
      </c>
      <c r="B194" s="2" t="s">
        <v>93</v>
      </c>
      <c r="C194" s="142">
        <v>3303</v>
      </c>
      <c r="D194" s="107">
        <v>3288</v>
      </c>
      <c r="E194" s="80">
        <v>596.7302452316077</v>
      </c>
      <c r="F194" s="80">
        <v>1098.2360097323601</v>
      </c>
      <c r="G194" s="152" t="b">
        <f t="shared" si="12"/>
        <v>0</v>
      </c>
      <c r="H194" s="131">
        <v>1157.735392067817</v>
      </c>
      <c r="I194" s="80">
        <v>968.6739659367397</v>
      </c>
      <c r="J194" s="132" t="b">
        <f t="shared" si="13"/>
        <v>0</v>
      </c>
      <c r="K194" s="131">
        <v>5464.426279140175</v>
      </c>
      <c r="L194" s="131">
        <v>5122.262773722628</v>
      </c>
      <c r="M194" s="133" t="b">
        <f t="shared" si="14"/>
        <v>0</v>
      </c>
      <c r="N194" s="134">
        <v>22</v>
      </c>
      <c r="O194" s="134">
        <v>22</v>
      </c>
      <c r="P194" s="135">
        <f t="shared" si="15"/>
        <v>1</v>
      </c>
      <c r="Q194" s="136">
        <v>54.02981624869987</v>
      </c>
      <c r="R194" s="136">
        <v>49.83188087559185</v>
      </c>
      <c r="S194" s="135" t="b">
        <f t="shared" si="16"/>
        <v>0</v>
      </c>
      <c r="T194" s="137">
        <f t="shared" si="17"/>
        <v>1</v>
      </c>
      <c r="U194" s="52"/>
      <c r="V194" s="52"/>
      <c r="W194" s="118"/>
      <c r="X194"/>
      <c r="Y194" s="141"/>
      <c r="Z194" s="148"/>
      <c r="AA194" s="52"/>
      <c r="AB194" s="155"/>
    </row>
    <row r="195" spans="1:28" s="38" customFormat="1" ht="15">
      <c r="A195" s="52">
        <v>288</v>
      </c>
      <c r="B195" s="2" t="s">
        <v>137</v>
      </c>
      <c r="C195" s="142">
        <v>6682</v>
      </c>
      <c r="D195" s="107">
        <v>6620</v>
      </c>
      <c r="E195" s="80">
        <v>1020.8021550434001</v>
      </c>
      <c r="F195" s="80">
        <v>1099.093655589124</v>
      </c>
      <c r="G195" s="152" t="b">
        <f t="shared" si="12"/>
        <v>0</v>
      </c>
      <c r="H195" s="131">
        <v>363.6635737803053</v>
      </c>
      <c r="I195" s="80">
        <v>443.5045317220544</v>
      </c>
      <c r="J195" s="132" t="b">
        <f t="shared" si="13"/>
        <v>0</v>
      </c>
      <c r="K195" s="131">
        <v>3635.4384914696197</v>
      </c>
      <c r="L195" s="131">
        <v>3722.356495468278</v>
      </c>
      <c r="M195" s="133" t="b">
        <f t="shared" si="14"/>
        <v>0</v>
      </c>
      <c r="N195" s="134">
        <v>20.75</v>
      </c>
      <c r="O195" s="134">
        <v>20.75</v>
      </c>
      <c r="P195" s="135" t="b">
        <f t="shared" si="15"/>
        <v>0</v>
      </c>
      <c r="Q195" s="136">
        <v>57.030809453016865</v>
      </c>
      <c r="R195" s="136">
        <v>60.354523022174476</v>
      </c>
      <c r="S195" s="135">
        <f t="shared" si="16"/>
        <v>1</v>
      </c>
      <c r="T195" s="137">
        <f t="shared" si="17"/>
        <v>1</v>
      </c>
      <c r="U195" s="52"/>
      <c r="V195" s="52"/>
      <c r="W195" s="118"/>
      <c r="X195"/>
      <c r="Y195" s="141"/>
      <c r="Z195" s="148"/>
      <c r="AA195" s="52"/>
      <c r="AB195" s="155"/>
    </row>
    <row r="196" spans="1:28" s="38" customFormat="1" ht="15">
      <c r="A196" s="52">
        <v>620</v>
      </c>
      <c r="B196" s="2" t="s">
        <v>18</v>
      </c>
      <c r="C196" s="142">
        <v>2776</v>
      </c>
      <c r="D196" s="107">
        <v>2735</v>
      </c>
      <c r="E196" s="80">
        <v>979.8270893371757</v>
      </c>
      <c r="F196" s="80">
        <v>1102.0109689213896</v>
      </c>
      <c r="G196" s="152" t="b">
        <f t="shared" si="12"/>
        <v>0</v>
      </c>
      <c r="H196" s="131">
        <v>648.7752161383286</v>
      </c>
      <c r="I196" s="80">
        <v>708.2266910420475</v>
      </c>
      <c r="J196" s="132" t="b">
        <f t="shared" si="13"/>
        <v>0</v>
      </c>
      <c r="K196" s="131">
        <v>3591.8587896253603</v>
      </c>
      <c r="L196" s="131">
        <v>3508.2266910420476</v>
      </c>
      <c r="M196" s="133" t="b">
        <f t="shared" si="14"/>
        <v>0</v>
      </c>
      <c r="N196" s="134">
        <v>21.5</v>
      </c>
      <c r="O196" s="134">
        <v>21.5</v>
      </c>
      <c r="P196" s="135">
        <f t="shared" si="15"/>
        <v>1</v>
      </c>
      <c r="Q196" s="136">
        <v>35.97799200129459</v>
      </c>
      <c r="R196" s="136">
        <v>32.00404068232431</v>
      </c>
      <c r="S196" s="135" t="b">
        <f t="shared" si="16"/>
        <v>0</v>
      </c>
      <c r="T196" s="137">
        <f t="shared" si="17"/>
        <v>1</v>
      </c>
      <c r="U196" s="52"/>
      <c r="V196" s="52" t="s">
        <v>307</v>
      </c>
      <c r="W196" s="118"/>
      <c r="X196"/>
      <c r="Y196" s="141"/>
      <c r="Z196" s="148"/>
      <c r="AA196" s="52"/>
      <c r="AB196" s="156"/>
    </row>
    <row r="197" spans="1:28" s="38" customFormat="1" ht="15">
      <c r="A197" s="52">
        <v>398</v>
      </c>
      <c r="B197" s="2" t="s">
        <v>207</v>
      </c>
      <c r="C197" s="142">
        <v>103918</v>
      </c>
      <c r="D197" s="107">
        <v>119452</v>
      </c>
      <c r="E197" s="80">
        <v>878.4233722742932</v>
      </c>
      <c r="F197" s="80">
        <v>1106.318856109567</v>
      </c>
      <c r="G197" s="152" t="b">
        <f t="shared" si="12"/>
        <v>0</v>
      </c>
      <c r="H197" s="131">
        <v>1007.659885679093</v>
      </c>
      <c r="I197" s="80">
        <v>1068.956568328701</v>
      </c>
      <c r="J197" s="132" t="b">
        <f t="shared" si="13"/>
        <v>0</v>
      </c>
      <c r="K197" s="131">
        <v>9072.903635558805</v>
      </c>
      <c r="L197" s="131">
        <v>8283.569969527509</v>
      </c>
      <c r="M197" s="133" t="b">
        <f t="shared" si="14"/>
        <v>0</v>
      </c>
      <c r="N197" s="134">
        <v>20.25</v>
      </c>
      <c r="O197" s="134">
        <v>20.25</v>
      </c>
      <c r="P197" s="135" t="b">
        <f t="shared" si="15"/>
        <v>0</v>
      </c>
      <c r="Q197" s="136">
        <v>100.44190691519934</v>
      </c>
      <c r="R197" s="136">
        <v>97.00834650822625</v>
      </c>
      <c r="S197" s="135">
        <f t="shared" si="16"/>
        <v>1</v>
      </c>
      <c r="T197" s="137">
        <f t="shared" si="17"/>
        <v>1</v>
      </c>
      <c r="U197" s="52" t="s">
        <v>309</v>
      </c>
      <c r="V197" s="52"/>
      <c r="W197" s="118"/>
      <c r="X197"/>
      <c r="Y197" s="141"/>
      <c r="Z197" s="148"/>
      <c r="AA197" s="52"/>
      <c r="AB197" s="155"/>
    </row>
    <row r="198" spans="1:28" s="38" customFormat="1" ht="15">
      <c r="A198" s="52">
        <v>507</v>
      </c>
      <c r="B198" s="2" t="s">
        <v>44</v>
      </c>
      <c r="C198" s="142">
        <v>6159</v>
      </c>
      <c r="D198" s="107">
        <v>6097</v>
      </c>
      <c r="E198" s="80">
        <v>970.1250202955025</v>
      </c>
      <c r="F198" s="80">
        <v>1124.8154830244384</v>
      </c>
      <c r="G198" s="152" t="b">
        <f t="shared" si="12"/>
        <v>0</v>
      </c>
      <c r="H198" s="131">
        <v>728.5273583373925</v>
      </c>
      <c r="I198" s="80">
        <v>705.7569296375267</v>
      </c>
      <c r="J198" s="132" t="b">
        <f t="shared" si="13"/>
        <v>0</v>
      </c>
      <c r="K198" s="131">
        <v>3719.922065270336</v>
      </c>
      <c r="L198" s="131">
        <v>4597.670985730687</v>
      </c>
      <c r="M198" s="133" t="b">
        <f t="shared" si="14"/>
        <v>0</v>
      </c>
      <c r="N198" s="134">
        <v>19.75</v>
      </c>
      <c r="O198" s="134">
        <v>19.75</v>
      </c>
      <c r="P198" s="135" t="b">
        <f t="shared" si="15"/>
        <v>0</v>
      </c>
      <c r="Q198" s="136">
        <v>51.15439766703724</v>
      </c>
      <c r="R198" s="136">
        <v>58.71096388254591</v>
      </c>
      <c r="S198" s="135">
        <f t="shared" si="16"/>
        <v>1</v>
      </c>
      <c r="T198" s="137">
        <f t="shared" si="17"/>
        <v>1</v>
      </c>
      <c r="U198" s="52"/>
      <c r="V198" s="52"/>
      <c r="W198" s="118"/>
      <c r="X198"/>
      <c r="Y198" s="141"/>
      <c r="Z198" s="148"/>
      <c r="AA198" s="52"/>
      <c r="AB198" s="155"/>
    </row>
    <row r="199" spans="1:28" s="38" customFormat="1" ht="15">
      <c r="A199" s="52">
        <v>111</v>
      </c>
      <c r="B199" s="2" t="s">
        <v>28</v>
      </c>
      <c r="C199" s="142">
        <v>19575</v>
      </c>
      <c r="D199" s="107">
        <v>19350</v>
      </c>
      <c r="E199" s="80">
        <v>1174.865900383142</v>
      </c>
      <c r="F199" s="80">
        <v>1138.8113695090437</v>
      </c>
      <c r="G199" s="152" t="b">
        <f t="shared" si="12"/>
        <v>0</v>
      </c>
      <c r="H199" s="131">
        <v>321.2771392081737</v>
      </c>
      <c r="I199" s="80">
        <v>476.0206718346253</v>
      </c>
      <c r="J199" s="132" t="b">
        <f t="shared" si="13"/>
        <v>0</v>
      </c>
      <c r="K199" s="139">
        <v>3249.0421455938695</v>
      </c>
      <c r="L199" s="139">
        <v>3929.1472868217056</v>
      </c>
      <c r="M199" s="133" t="b">
        <f t="shared" si="14"/>
        <v>0</v>
      </c>
      <c r="N199" s="134">
        <v>20.5</v>
      </c>
      <c r="O199" s="134">
        <v>20.5</v>
      </c>
      <c r="P199" s="135" t="b">
        <f t="shared" si="15"/>
        <v>0</v>
      </c>
      <c r="Q199" s="136">
        <v>50.70826419590855</v>
      </c>
      <c r="R199" s="136">
        <v>54.747358392050685</v>
      </c>
      <c r="S199" s="135">
        <f t="shared" si="16"/>
        <v>1</v>
      </c>
      <c r="T199" s="137">
        <f t="shared" si="17"/>
        <v>1</v>
      </c>
      <c r="U199" s="52"/>
      <c r="V199" s="52"/>
      <c r="W199" s="118"/>
      <c r="X199"/>
      <c r="Y199" s="141"/>
      <c r="Z199" s="148"/>
      <c r="AA199" s="52"/>
      <c r="AB199" s="155"/>
    </row>
    <row r="200" spans="1:28" s="38" customFormat="1" ht="15">
      <c r="A200" s="52">
        <v>244</v>
      </c>
      <c r="B200" s="2" t="s">
        <v>149</v>
      </c>
      <c r="C200" s="142">
        <v>17066</v>
      </c>
      <c r="D200" s="107">
        <v>17297</v>
      </c>
      <c r="E200" s="80">
        <v>888.9019102308685</v>
      </c>
      <c r="F200" s="80">
        <v>1138.8680117939527</v>
      </c>
      <c r="G200" s="152" t="b">
        <f t="shared" si="12"/>
        <v>0</v>
      </c>
      <c r="H200" s="131">
        <v>530.7629204265792</v>
      </c>
      <c r="I200" s="80">
        <v>737.7579927154998</v>
      </c>
      <c r="J200" s="132" t="b">
        <f t="shared" si="13"/>
        <v>0</v>
      </c>
      <c r="K200" s="131">
        <v>3049.1034806047114</v>
      </c>
      <c r="L200" s="131">
        <v>3124.1833844019197</v>
      </c>
      <c r="M200" s="133" t="b">
        <f t="shared" si="14"/>
        <v>0</v>
      </c>
      <c r="N200" s="134">
        <v>20.5</v>
      </c>
      <c r="O200" s="134">
        <v>20.5</v>
      </c>
      <c r="P200" s="135" t="b">
        <f t="shared" si="15"/>
        <v>0</v>
      </c>
      <c r="Q200" s="136">
        <v>59.23197840453636</v>
      </c>
      <c r="R200" s="136">
        <v>57.67066650087043</v>
      </c>
      <c r="S200" s="135">
        <f t="shared" si="16"/>
        <v>1</v>
      </c>
      <c r="T200" s="137">
        <f t="shared" si="17"/>
        <v>1</v>
      </c>
      <c r="U200" s="52"/>
      <c r="V200" s="52"/>
      <c r="W200" s="118"/>
      <c r="X200"/>
      <c r="Y200" s="141"/>
      <c r="Z200" s="148"/>
      <c r="AA200" s="52"/>
      <c r="AB200" s="155"/>
    </row>
    <row r="201" spans="1:28" s="38" customFormat="1" ht="15">
      <c r="A201" s="52">
        <v>844</v>
      </c>
      <c r="B201" s="2" t="s">
        <v>162</v>
      </c>
      <c r="C201" s="142">
        <v>1608</v>
      </c>
      <c r="D201" s="107">
        <v>1611</v>
      </c>
      <c r="E201" s="80">
        <v>1152.363184079602</v>
      </c>
      <c r="F201" s="80">
        <v>1144.009931719429</v>
      </c>
      <c r="G201" s="152" t="b">
        <f t="shared" si="12"/>
        <v>0</v>
      </c>
      <c r="H201" s="131">
        <v>421.64179104477614</v>
      </c>
      <c r="I201" s="80">
        <v>667.2873991309746</v>
      </c>
      <c r="J201" s="132" t="b">
        <f t="shared" si="13"/>
        <v>0</v>
      </c>
      <c r="K201" s="131">
        <v>6766.79104477612</v>
      </c>
      <c r="L201" s="131">
        <v>6703.2898820608325</v>
      </c>
      <c r="M201" s="133" t="b">
        <f t="shared" si="14"/>
        <v>0</v>
      </c>
      <c r="N201" s="134">
        <v>19.75</v>
      </c>
      <c r="O201" s="134">
        <v>20.75</v>
      </c>
      <c r="P201" s="135" t="b">
        <f t="shared" si="15"/>
        <v>0</v>
      </c>
      <c r="Q201" s="136">
        <v>67.6207957138605</v>
      </c>
      <c r="R201" s="136">
        <v>64.54420738918587</v>
      </c>
      <c r="S201" s="135">
        <f t="shared" si="16"/>
        <v>1</v>
      </c>
      <c r="T201" s="137">
        <f t="shared" si="17"/>
        <v>1</v>
      </c>
      <c r="U201" s="52"/>
      <c r="V201" s="52"/>
      <c r="W201" s="118"/>
      <c r="X201"/>
      <c r="Y201" s="141"/>
      <c r="Z201" s="148"/>
      <c r="AA201" s="52"/>
      <c r="AB201" s="155"/>
    </row>
    <row r="202" spans="1:28" s="38" customFormat="1" ht="15">
      <c r="A202" s="52">
        <v>859</v>
      </c>
      <c r="B202" s="2" t="s">
        <v>193</v>
      </c>
      <c r="C202" s="142">
        <v>6793</v>
      </c>
      <c r="D202" s="107">
        <v>6750</v>
      </c>
      <c r="E202" s="80">
        <v>1215.368761960842</v>
      </c>
      <c r="F202" s="80">
        <v>1148.888888888889</v>
      </c>
      <c r="G202" s="152" t="b">
        <f aca="true" t="shared" si="18" ref="G202:G265">IF(E202&lt;-500,IF(F202&lt;-1000,1))</f>
        <v>0</v>
      </c>
      <c r="H202" s="131">
        <v>399.8233475636685</v>
      </c>
      <c r="I202" s="80">
        <v>325.48148148148147</v>
      </c>
      <c r="J202" s="132" t="b">
        <f aca="true" t="shared" si="19" ref="J202:J265">IF(H202&lt;0,IF(I202&lt;0,1))</f>
        <v>0</v>
      </c>
      <c r="K202" s="131">
        <v>2847.637273664066</v>
      </c>
      <c r="L202" s="131">
        <v>3896.1481481481483</v>
      </c>
      <c r="M202" s="133" t="b">
        <f aca="true" t="shared" si="20" ref="M202:M265">IF(K202&gt;8984,IF(L202&gt;9237,1))</f>
        <v>0</v>
      </c>
      <c r="N202" s="134">
        <v>20.5</v>
      </c>
      <c r="O202" s="134">
        <v>20.5</v>
      </c>
      <c r="P202" s="135" t="b">
        <f aca="true" t="shared" si="21" ref="P202:P265">IF(N202&gt;20.85,IF(O202&gt;20.89,1))</f>
        <v>0</v>
      </c>
      <c r="Q202" s="136">
        <v>55.03781223741502</v>
      </c>
      <c r="R202" s="136">
        <v>68.37645126367268</v>
      </c>
      <c r="S202" s="135">
        <f aca="true" t="shared" si="22" ref="S202:S265">IF(Q202&gt;50,IF(R202&gt;50,1))</f>
        <v>1</v>
      </c>
      <c r="T202" s="137">
        <f aca="true" t="shared" si="23" ref="T202:T265">J202+M202+P202+S202</f>
        <v>1</v>
      </c>
      <c r="U202" s="52"/>
      <c r="V202" s="52"/>
      <c r="W202" s="118"/>
      <c r="X202"/>
      <c r="Y202" s="141"/>
      <c r="Z202" s="148"/>
      <c r="AA202" s="52"/>
      <c r="AB202" s="155"/>
    </row>
    <row r="203" spans="1:28" s="38" customFormat="1" ht="15">
      <c r="A203" s="52">
        <v>177</v>
      </c>
      <c r="B203" s="2" t="s">
        <v>135</v>
      </c>
      <c r="C203" s="142">
        <v>1988</v>
      </c>
      <c r="D203" s="107">
        <v>1957</v>
      </c>
      <c r="E203" s="80">
        <v>952.7162977867202</v>
      </c>
      <c r="F203" s="80">
        <v>1174.757281553398</v>
      </c>
      <c r="G203" s="152" t="b">
        <f t="shared" si="18"/>
        <v>0</v>
      </c>
      <c r="H203" s="131">
        <v>877.7665995975855</v>
      </c>
      <c r="I203" s="80">
        <v>554.4200306591722</v>
      </c>
      <c r="J203" s="132" t="b">
        <f t="shared" si="19"/>
        <v>0</v>
      </c>
      <c r="K203" s="131">
        <v>3258.5513078470826</v>
      </c>
      <c r="L203" s="131">
        <v>3249.3612672457843</v>
      </c>
      <c r="M203" s="133" t="b">
        <f t="shared" si="20"/>
        <v>0</v>
      </c>
      <c r="N203" s="134">
        <v>21</v>
      </c>
      <c r="O203" s="134">
        <v>21</v>
      </c>
      <c r="P203" s="135">
        <f t="shared" si="21"/>
        <v>1</v>
      </c>
      <c r="Q203" s="136">
        <v>47.359913793103445</v>
      </c>
      <c r="R203" s="136">
        <v>47.00098868504889</v>
      </c>
      <c r="S203" s="135" t="b">
        <f t="shared" si="22"/>
        <v>0</v>
      </c>
      <c r="T203" s="137">
        <f t="shared" si="23"/>
        <v>1</v>
      </c>
      <c r="U203" s="52"/>
      <c r="V203" s="52"/>
      <c r="W203" s="118"/>
      <c r="X203"/>
      <c r="Y203" s="141"/>
      <c r="Z203" s="148"/>
      <c r="AA203" s="52"/>
      <c r="AB203" s="155"/>
    </row>
    <row r="204" spans="1:28" s="38" customFormat="1" ht="15">
      <c r="A204" s="52">
        <v>491</v>
      </c>
      <c r="B204" s="2" t="s">
        <v>94</v>
      </c>
      <c r="C204" s="142">
        <v>54665</v>
      </c>
      <c r="D204" s="107">
        <v>54517</v>
      </c>
      <c r="E204" s="80">
        <v>1052.3003750114333</v>
      </c>
      <c r="F204" s="80">
        <v>1183.7775372819488</v>
      </c>
      <c r="G204" s="152" t="b">
        <f t="shared" si="18"/>
        <v>0</v>
      </c>
      <c r="H204" s="131">
        <v>839.5499862800694</v>
      </c>
      <c r="I204" s="80">
        <v>945.2097510868169</v>
      </c>
      <c r="J204" s="132" t="b">
        <f t="shared" si="19"/>
        <v>0</v>
      </c>
      <c r="K204" s="131">
        <v>8105.314186408123</v>
      </c>
      <c r="L204" s="131">
        <v>8748.15195260194</v>
      </c>
      <c r="M204" s="133" t="b">
        <f t="shared" si="20"/>
        <v>0</v>
      </c>
      <c r="N204" s="134">
        <v>20</v>
      </c>
      <c r="O204" s="134">
        <v>20</v>
      </c>
      <c r="P204" s="135" t="b">
        <f t="shared" si="21"/>
        <v>0</v>
      </c>
      <c r="Q204" s="136">
        <v>94.50724076940084</v>
      </c>
      <c r="R204" s="136">
        <v>98.44066673540692</v>
      </c>
      <c r="S204" s="135">
        <f t="shared" si="22"/>
        <v>1</v>
      </c>
      <c r="T204" s="137">
        <f t="shared" si="23"/>
        <v>1</v>
      </c>
      <c r="U204" s="52"/>
      <c r="V204" s="52"/>
      <c r="W204" s="118"/>
      <c r="X204"/>
      <c r="Y204" s="141"/>
      <c r="Z204" s="148"/>
      <c r="AA204" s="52"/>
      <c r="AB204" s="155"/>
    </row>
    <row r="205" spans="1:28" s="38" customFormat="1" ht="15">
      <c r="A205" s="52">
        <v>305</v>
      </c>
      <c r="B205" s="2" t="s">
        <v>183</v>
      </c>
      <c r="C205" s="142">
        <v>15688</v>
      </c>
      <c r="D205" s="107">
        <v>15533</v>
      </c>
      <c r="E205" s="80">
        <v>931.7312595614482</v>
      </c>
      <c r="F205" s="80">
        <v>1194.6822893195133</v>
      </c>
      <c r="G205" s="152" t="b">
        <f t="shared" si="18"/>
        <v>0</v>
      </c>
      <c r="H205" s="131">
        <v>542.5165731769506</v>
      </c>
      <c r="I205" s="80">
        <v>738.3634841949398</v>
      </c>
      <c r="J205" s="132" t="b">
        <f t="shared" si="19"/>
        <v>0</v>
      </c>
      <c r="K205" s="131">
        <v>3806.79500254972</v>
      </c>
      <c r="L205" s="131">
        <v>3912.2513358655765</v>
      </c>
      <c r="M205" s="133" t="b">
        <f t="shared" si="20"/>
        <v>0</v>
      </c>
      <c r="N205" s="134">
        <v>20</v>
      </c>
      <c r="O205" s="134">
        <v>20</v>
      </c>
      <c r="P205" s="135" t="b">
        <f t="shared" si="21"/>
        <v>0</v>
      </c>
      <c r="Q205" s="136">
        <v>57.11285019810605</v>
      </c>
      <c r="R205" s="136">
        <v>53.6327796894898</v>
      </c>
      <c r="S205" s="135">
        <f t="shared" si="22"/>
        <v>1</v>
      </c>
      <c r="T205" s="137">
        <f t="shared" si="23"/>
        <v>1</v>
      </c>
      <c r="U205" s="52"/>
      <c r="V205" s="52"/>
      <c r="W205" s="118"/>
      <c r="X205"/>
      <c r="Y205" s="141"/>
      <c r="Z205" s="148"/>
      <c r="AA205" s="52"/>
      <c r="AB205" s="155"/>
    </row>
    <row r="206" spans="1:28" s="38" customFormat="1" ht="15">
      <c r="A206" s="52">
        <v>505</v>
      </c>
      <c r="B206" s="2" t="s">
        <v>159</v>
      </c>
      <c r="C206" s="142">
        <v>20685</v>
      </c>
      <c r="D206" s="107">
        <v>20853</v>
      </c>
      <c r="E206" s="80">
        <v>800.0966884215616</v>
      </c>
      <c r="F206" s="80">
        <v>1233.3477197525535</v>
      </c>
      <c r="G206" s="152" t="b">
        <f t="shared" si="18"/>
        <v>0</v>
      </c>
      <c r="H206" s="131">
        <v>780.4205946337927</v>
      </c>
      <c r="I206" s="80">
        <v>1022.6346329065364</v>
      </c>
      <c r="J206" s="132" t="b">
        <f t="shared" si="19"/>
        <v>0</v>
      </c>
      <c r="K206" s="131">
        <v>6396.615905245347</v>
      </c>
      <c r="L206" s="131">
        <v>7056.874310650745</v>
      </c>
      <c r="M206" s="133" t="b">
        <f t="shared" si="20"/>
        <v>0</v>
      </c>
      <c r="N206" s="134">
        <v>20.5</v>
      </c>
      <c r="O206" s="134">
        <v>20.5</v>
      </c>
      <c r="P206" s="135" t="b">
        <f t="shared" si="21"/>
        <v>0</v>
      </c>
      <c r="Q206" s="136">
        <v>97.02934340499709</v>
      </c>
      <c r="R206" s="136">
        <v>101.9362713090299</v>
      </c>
      <c r="S206" s="135">
        <f t="shared" si="22"/>
        <v>1</v>
      </c>
      <c r="T206" s="137">
        <f t="shared" si="23"/>
        <v>1</v>
      </c>
      <c r="U206" s="52"/>
      <c r="V206" s="52"/>
      <c r="W206" s="118"/>
      <c r="X206"/>
      <c r="Y206" s="141"/>
      <c r="Z206" s="148"/>
      <c r="AA206" s="52"/>
      <c r="AB206" s="155"/>
    </row>
    <row r="207" spans="1:28" s="38" customFormat="1" ht="15">
      <c r="A207" s="52">
        <v>980</v>
      </c>
      <c r="B207" s="2" t="s">
        <v>244</v>
      </c>
      <c r="C207" s="142">
        <v>32738</v>
      </c>
      <c r="D207" s="107">
        <v>32799</v>
      </c>
      <c r="E207" s="80">
        <v>1297.055409615737</v>
      </c>
      <c r="F207" s="80">
        <v>1252.0808561236622</v>
      </c>
      <c r="G207" s="152" t="b">
        <f t="shared" si="18"/>
        <v>0</v>
      </c>
      <c r="H207" s="131">
        <v>445.81220599914474</v>
      </c>
      <c r="I207" s="80">
        <v>410.74423000701245</v>
      </c>
      <c r="J207" s="132" t="b">
        <f t="shared" si="19"/>
        <v>0</v>
      </c>
      <c r="K207" s="131">
        <v>3280.010996395626</v>
      </c>
      <c r="L207" s="131">
        <v>3330.6198359706086</v>
      </c>
      <c r="M207" s="133" t="b">
        <f t="shared" si="20"/>
        <v>0</v>
      </c>
      <c r="N207" s="134">
        <v>20.5</v>
      </c>
      <c r="O207" s="134">
        <v>20.5</v>
      </c>
      <c r="P207" s="135" t="b">
        <f t="shared" si="21"/>
        <v>0</v>
      </c>
      <c r="Q207" s="136">
        <v>61.499629550563206</v>
      </c>
      <c r="R207" s="136">
        <v>60.07449328876607</v>
      </c>
      <c r="S207" s="135">
        <f t="shared" si="22"/>
        <v>1</v>
      </c>
      <c r="T207" s="137">
        <f t="shared" si="23"/>
        <v>1</v>
      </c>
      <c r="U207" s="52"/>
      <c r="V207" s="52"/>
      <c r="W207" s="118"/>
      <c r="X207"/>
      <c r="Y207" s="141"/>
      <c r="Z207" s="148"/>
      <c r="AA207" s="52"/>
      <c r="AB207" s="155"/>
    </row>
    <row r="208" spans="1:28" s="38" customFormat="1" ht="15">
      <c r="A208" s="52">
        <v>732</v>
      </c>
      <c r="B208" s="2" t="s">
        <v>40</v>
      </c>
      <c r="C208" s="142">
        <v>3727</v>
      </c>
      <c r="D208" s="107">
        <v>3653</v>
      </c>
      <c r="E208" s="80">
        <v>965.9243359270191</v>
      </c>
      <c r="F208" s="80">
        <v>1275.663837941418</v>
      </c>
      <c r="G208" s="152" t="b">
        <f t="shared" si="18"/>
        <v>0</v>
      </c>
      <c r="H208" s="131">
        <v>1074.859136034344</v>
      </c>
      <c r="I208" s="80">
        <v>989.0500958116617</v>
      </c>
      <c r="J208" s="132" t="b">
        <f t="shared" si="19"/>
        <v>0</v>
      </c>
      <c r="K208" s="131">
        <v>5959.216528038637</v>
      </c>
      <c r="L208" s="131">
        <v>5513.824254037777</v>
      </c>
      <c r="M208" s="133" t="b">
        <f t="shared" si="20"/>
        <v>0</v>
      </c>
      <c r="N208" s="134">
        <v>20.5</v>
      </c>
      <c r="O208" s="134">
        <v>20.5</v>
      </c>
      <c r="P208" s="135" t="b">
        <f t="shared" si="21"/>
        <v>0</v>
      </c>
      <c r="Q208" s="136">
        <v>60.74033940285222</v>
      </c>
      <c r="R208" s="136">
        <v>55.9661947861066</v>
      </c>
      <c r="S208" s="135">
        <f t="shared" si="22"/>
        <v>1</v>
      </c>
      <c r="T208" s="137">
        <f t="shared" si="23"/>
        <v>1</v>
      </c>
      <c r="U208" s="52"/>
      <c r="V208" s="52"/>
      <c r="W208" s="118"/>
      <c r="X208"/>
      <c r="Y208" s="141"/>
      <c r="Z208" s="148"/>
      <c r="AA208" s="52"/>
      <c r="AB208" s="155"/>
    </row>
    <row r="209" spans="1:28" s="38" customFormat="1" ht="15">
      <c r="A209" s="52">
        <v>619</v>
      </c>
      <c r="B209" s="2" t="s">
        <v>264</v>
      </c>
      <c r="C209" s="142">
        <v>3049</v>
      </c>
      <c r="D209" s="107">
        <v>3003</v>
      </c>
      <c r="E209" s="80">
        <v>1141.357822236799</v>
      </c>
      <c r="F209" s="80">
        <v>1278.7212787212786</v>
      </c>
      <c r="G209" s="152" t="b">
        <f t="shared" si="18"/>
        <v>0</v>
      </c>
      <c r="H209" s="131">
        <v>602.1646441456215</v>
      </c>
      <c r="I209" s="80">
        <v>637.029637029637</v>
      </c>
      <c r="J209" s="132" t="b">
        <f t="shared" si="19"/>
        <v>0</v>
      </c>
      <c r="K209" s="131">
        <v>2186.946539849131</v>
      </c>
      <c r="L209" s="131">
        <v>2031.9680319680317</v>
      </c>
      <c r="M209" s="133" t="b">
        <f t="shared" si="20"/>
        <v>0</v>
      </c>
      <c r="N209" s="134">
        <v>21.5</v>
      </c>
      <c r="O209" s="134">
        <v>21.5</v>
      </c>
      <c r="P209" s="135">
        <f t="shared" si="21"/>
        <v>1</v>
      </c>
      <c r="Q209" s="136">
        <v>31.950409996095274</v>
      </c>
      <c r="R209" s="136">
        <v>30.746517748250852</v>
      </c>
      <c r="S209" s="135" t="b">
        <f t="shared" si="22"/>
        <v>0</v>
      </c>
      <c r="T209" s="137">
        <f t="shared" si="23"/>
        <v>1</v>
      </c>
      <c r="U209" s="52"/>
      <c r="V209" s="52"/>
      <c r="W209" s="118"/>
      <c r="X209"/>
      <c r="Y209" s="141"/>
      <c r="Z209" s="148"/>
      <c r="AA209" s="52"/>
      <c r="AB209" s="155"/>
    </row>
    <row r="210" spans="1:28" s="38" customFormat="1" ht="15">
      <c r="A210" s="52">
        <v>52</v>
      </c>
      <c r="B210" s="2" t="s">
        <v>100</v>
      </c>
      <c r="C210" s="142">
        <v>2576</v>
      </c>
      <c r="D210" s="107">
        <v>2535</v>
      </c>
      <c r="E210" s="80">
        <v>1266.692546583851</v>
      </c>
      <c r="F210" s="80">
        <v>1296.2524654832348</v>
      </c>
      <c r="G210" s="152" t="b">
        <f t="shared" si="18"/>
        <v>0</v>
      </c>
      <c r="H210" s="131">
        <v>368.0124223602484</v>
      </c>
      <c r="I210" s="80">
        <v>356.6074950690336</v>
      </c>
      <c r="J210" s="132" t="b">
        <f t="shared" si="19"/>
        <v>0</v>
      </c>
      <c r="K210" s="131">
        <v>2289.9844720496894</v>
      </c>
      <c r="L210" s="131">
        <v>2449.7041420118344</v>
      </c>
      <c r="M210" s="133" t="b">
        <f t="shared" si="20"/>
        <v>0</v>
      </c>
      <c r="N210" s="134">
        <v>21.5</v>
      </c>
      <c r="O210" s="134">
        <v>21.5</v>
      </c>
      <c r="P210" s="135">
        <f t="shared" si="21"/>
        <v>1</v>
      </c>
      <c r="Q210" s="136">
        <v>34.509915938953725</v>
      </c>
      <c r="R210" s="136">
        <v>35.036466273847296</v>
      </c>
      <c r="S210" s="135" t="b">
        <f t="shared" si="22"/>
        <v>0</v>
      </c>
      <c r="T210" s="137">
        <f t="shared" si="23"/>
        <v>1</v>
      </c>
      <c r="U210" s="52"/>
      <c r="V210" s="52"/>
      <c r="W210" s="118"/>
      <c r="X210"/>
      <c r="Y210" s="141"/>
      <c r="Z210" s="148"/>
      <c r="AA210" s="52"/>
      <c r="AB210" s="155"/>
    </row>
    <row r="211" spans="1:28" s="38" customFormat="1" ht="15">
      <c r="A211" s="52">
        <v>892</v>
      </c>
      <c r="B211" s="2" t="s">
        <v>153</v>
      </c>
      <c r="C211" s="142">
        <v>3666</v>
      </c>
      <c r="D211" s="107">
        <v>3717</v>
      </c>
      <c r="E211" s="80">
        <v>1262.9569012547736</v>
      </c>
      <c r="F211" s="80">
        <v>1326.3384449825128</v>
      </c>
      <c r="G211" s="152" t="b">
        <f t="shared" si="18"/>
        <v>0</v>
      </c>
      <c r="H211" s="131">
        <v>559.1925804691762</v>
      </c>
      <c r="I211" s="80">
        <v>542.1038471885929</v>
      </c>
      <c r="J211" s="132" t="b">
        <f t="shared" si="19"/>
        <v>0</v>
      </c>
      <c r="K211" s="131">
        <v>4913.529732678669</v>
      </c>
      <c r="L211" s="131">
        <v>5386.602098466505</v>
      </c>
      <c r="M211" s="133" t="b">
        <f t="shared" si="20"/>
        <v>0</v>
      </c>
      <c r="N211" s="134">
        <v>20.5</v>
      </c>
      <c r="O211" s="134">
        <v>20.5</v>
      </c>
      <c r="P211" s="135" t="b">
        <f t="shared" si="21"/>
        <v>0</v>
      </c>
      <c r="Q211" s="136">
        <v>74.16719675918176</v>
      </c>
      <c r="R211" s="136">
        <v>82.88540807914262</v>
      </c>
      <c r="S211" s="135">
        <f t="shared" si="22"/>
        <v>1</v>
      </c>
      <c r="T211" s="137">
        <f t="shared" si="23"/>
        <v>1</v>
      </c>
      <c r="U211" s="52"/>
      <c r="V211" s="52"/>
      <c r="W211" s="118"/>
      <c r="X211"/>
      <c r="Y211" s="141"/>
      <c r="Z211" s="148"/>
      <c r="AA211" s="52"/>
      <c r="AB211" s="155"/>
    </row>
    <row r="212" spans="1:28" s="38" customFormat="1" ht="15">
      <c r="A212" s="52">
        <v>895</v>
      </c>
      <c r="B212" s="2" t="s">
        <v>223</v>
      </c>
      <c r="C212" s="142">
        <v>15510</v>
      </c>
      <c r="D212" s="107">
        <v>15404</v>
      </c>
      <c r="E212" s="80">
        <v>965.1192778852353</v>
      </c>
      <c r="F212" s="80">
        <v>1331.147753830174</v>
      </c>
      <c r="G212" s="152" t="b">
        <f t="shared" si="18"/>
        <v>0</v>
      </c>
      <c r="H212" s="131">
        <v>1001.9342359767891</v>
      </c>
      <c r="I212" s="80">
        <v>1054.1417813554922</v>
      </c>
      <c r="J212" s="132" t="b">
        <f t="shared" si="19"/>
        <v>0</v>
      </c>
      <c r="K212" s="131">
        <v>4592.456479690522</v>
      </c>
      <c r="L212" s="131">
        <v>4441.3788626330825</v>
      </c>
      <c r="M212" s="133" t="b">
        <f t="shared" si="20"/>
        <v>0</v>
      </c>
      <c r="N212" s="134">
        <v>20.75</v>
      </c>
      <c r="O212" s="134">
        <v>20.75</v>
      </c>
      <c r="P212" s="135" t="b">
        <f t="shared" si="21"/>
        <v>0</v>
      </c>
      <c r="Q212" s="136">
        <v>55.70914401961296</v>
      </c>
      <c r="R212" s="136">
        <v>53.60587805132848</v>
      </c>
      <c r="S212" s="135">
        <f t="shared" si="22"/>
        <v>1</v>
      </c>
      <c r="T212" s="137">
        <f t="shared" si="23"/>
        <v>1</v>
      </c>
      <c r="U212" s="52"/>
      <c r="V212" s="52"/>
      <c r="W212" s="118"/>
      <c r="X212"/>
      <c r="Y212" s="141"/>
      <c r="Z212" s="148"/>
      <c r="AA212" s="52"/>
      <c r="AB212" s="155"/>
    </row>
    <row r="213" spans="1:28" s="38" customFormat="1" ht="15">
      <c r="A213" s="52">
        <v>260</v>
      </c>
      <c r="B213" s="2" t="s">
        <v>50</v>
      </c>
      <c r="C213" s="142">
        <v>10832</v>
      </c>
      <c r="D213" s="107">
        <v>10719</v>
      </c>
      <c r="E213" s="80">
        <v>705.9638109305761</v>
      </c>
      <c r="F213" s="80">
        <v>1332.4004104860528</v>
      </c>
      <c r="G213" s="152" t="b">
        <f t="shared" si="18"/>
        <v>0</v>
      </c>
      <c r="H213" s="131">
        <v>1101.7355982274742</v>
      </c>
      <c r="I213" s="80">
        <v>1099.9160369437448</v>
      </c>
      <c r="J213" s="132" t="b">
        <f t="shared" si="19"/>
        <v>0</v>
      </c>
      <c r="K213" s="131">
        <v>3209.656573116691</v>
      </c>
      <c r="L213" s="131">
        <v>2821.718443884691</v>
      </c>
      <c r="M213" s="133" t="b">
        <f t="shared" si="20"/>
        <v>0</v>
      </c>
      <c r="N213" s="134">
        <v>22.5</v>
      </c>
      <c r="O213" s="134">
        <v>22</v>
      </c>
      <c r="P213" s="135">
        <f t="shared" si="21"/>
        <v>1</v>
      </c>
      <c r="Q213" s="136">
        <v>46.77289466778866</v>
      </c>
      <c r="R213" s="136">
        <v>42.126697240267056</v>
      </c>
      <c r="S213" s="135" t="b">
        <f t="shared" si="22"/>
        <v>0</v>
      </c>
      <c r="T213" s="137">
        <f t="shared" si="23"/>
        <v>1</v>
      </c>
      <c r="U213" s="52"/>
      <c r="V213" s="52"/>
      <c r="W213" s="118"/>
      <c r="X213"/>
      <c r="Y213" s="141"/>
      <c r="Z213" s="148"/>
      <c r="AA213" s="52"/>
      <c r="AB213" s="155"/>
    </row>
    <row r="214" spans="1:28" s="38" customFormat="1" ht="15">
      <c r="A214" s="52">
        <v>697</v>
      </c>
      <c r="B214" s="2" t="s">
        <v>48</v>
      </c>
      <c r="C214" s="142">
        <v>1351</v>
      </c>
      <c r="D214" s="107">
        <v>1345</v>
      </c>
      <c r="E214" s="80">
        <v>1396.0029607698002</v>
      </c>
      <c r="F214" s="80">
        <v>1347.9553903345725</v>
      </c>
      <c r="G214" s="152" t="b">
        <f t="shared" si="18"/>
        <v>0</v>
      </c>
      <c r="H214" s="131">
        <v>387.12065136935604</v>
      </c>
      <c r="I214" s="80">
        <v>436.43122676579924</v>
      </c>
      <c r="J214" s="132" t="b">
        <f t="shared" si="19"/>
        <v>0</v>
      </c>
      <c r="K214" s="131">
        <v>4408.586232420429</v>
      </c>
      <c r="L214" s="131">
        <v>4582.899628252788</v>
      </c>
      <c r="M214" s="133" t="b">
        <f t="shared" si="20"/>
        <v>0</v>
      </c>
      <c r="N214" s="134">
        <v>21.5</v>
      </c>
      <c r="O214" s="134">
        <v>21.5</v>
      </c>
      <c r="P214" s="135">
        <f t="shared" si="21"/>
        <v>1</v>
      </c>
      <c r="Q214" s="136">
        <v>34.31215818258309</v>
      </c>
      <c r="R214" s="136">
        <v>36.852887200717</v>
      </c>
      <c r="S214" s="135" t="b">
        <f t="shared" si="22"/>
        <v>0</v>
      </c>
      <c r="T214" s="137">
        <f t="shared" si="23"/>
        <v>1</v>
      </c>
      <c r="U214" s="52"/>
      <c r="V214" s="52"/>
      <c r="W214" s="118"/>
      <c r="X214"/>
      <c r="Y214" s="141"/>
      <c r="Z214" s="148"/>
      <c r="AA214" s="52"/>
      <c r="AB214" s="156"/>
    </row>
    <row r="215" spans="1:28" s="38" customFormat="1" ht="15">
      <c r="A215" s="52">
        <v>946</v>
      </c>
      <c r="B215" s="2" t="s">
        <v>302</v>
      </c>
      <c r="C215" s="142">
        <v>6714</v>
      </c>
      <c r="D215" s="107">
        <v>6684</v>
      </c>
      <c r="E215" s="80">
        <v>957.4024426571343</v>
      </c>
      <c r="F215" s="80">
        <v>1358.4679832435666</v>
      </c>
      <c r="G215" s="152" t="b">
        <f t="shared" si="18"/>
        <v>0</v>
      </c>
      <c r="H215" s="131">
        <v>421.50729818290137</v>
      </c>
      <c r="I215" s="80">
        <v>583.4829443447038</v>
      </c>
      <c r="J215" s="132" t="b">
        <f t="shared" si="19"/>
        <v>0</v>
      </c>
      <c r="K215" s="131">
        <v>1665.9219541257075</v>
      </c>
      <c r="L215" s="131">
        <v>1842.6092160383005</v>
      </c>
      <c r="M215" s="133" t="b">
        <f t="shared" si="20"/>
        <v>0</v>
      </c>
      <c r="N215" s="134">
        <v>21</v>
      </c>
      <c r="O215" s="134">
        <v>21</v>
      </c>
      <c r="P215" s="135">
        <f t="shared" si="21"/>
        <v>1</v>
      </c>
      <c r="Q215" s="136">
        <v>33.17328197014515</v>
      </c>
      <c r="R215" s="136">
        <v>32.80447529824088</v>
      </c>
      <c r="S215" s="135" t="b">
        <f t="shared" si="22"/>
        <v>0</v>
      </c>
      <c r="T215" s="137">
        <f t="shared" si="23"/>
        <v>1</v>
      </c>
      <c r="U215" s="52"/>
      <c r="V215" s="52"/>
      <c r="W215" s="118"/>
      <c r="X215"/>
      <c r="Y215" s="141"/>
      <c r="Z215" s="148"/>
      <c r="AA215" s="52"/>
      <c r="AB215" s="155"/>
    </row>
    <row r="216" spans="1:28" s="38" customFormat="1" ht="15">
      <c r="A216" s="52">
        <v>748</v>
      </c>
      <c r="B216" s="2" t="s">
        <v>11</v>
      </c>
      <c r="C216" s="142">
        <v>5466</v>
      </c>
      <c r="D216" s="107">
        <v>5366</v>
      </c>
      <c r="E216" s="80">
        <v>1084.522502744237</v>
      </c>
      <c r="F216" s="80">
        <v>1385.0167722698473</v>
      </c>
      <c r="G216" s="152" t="b">
        <f t="shared" si="18"/>
        <v>0</v>
      </c>
      <c r="H216" s="131">
        <v>1036.7727771679474</v>
      </c>
      <c r="I216" s="80">
        <v>874.3943346999628</v>
      </c>
      <c r="J216" s="132" t="b">
        <f t="shared" si="19"/>
        <v>0</v>
      </c>
      <c r="K216" s="131">
        <v>4708.744968898646</v>
      </c>
      <c r="L216" s="131">
        <v>4983.414088706672</v>
      </c>
      <c r="M216" s="133" t="b">
        <f t="shared" si="20"/>
        <v>0</v>
      </c>
      <c r="N216" s="134">
        <v>22</v>
      </c>
      <c r="O216" s="134">
        <v>22</v>
      </c>
      <c r="P216" s="135">
        <f t="shared" si="21"/>
        <v>1</v>
      </c>
      <c r="Q216" s="136">
        <v>47.8850920320182</v>
      </c>
      <c r="R216" s="136">
        <v>48.707083288205354</v>
      </c>
      <c r="S216" s="135" t="b">
        <f t="shared" si="22"/>
        <v>0</v>
      </c>
      <c r="T216" s="137">
        <f t="shared" si="23"/>
        <v>1</v>
      </c>
      <c r="U216" s="52"/>
      <c r="V216" s="52"/>
      <c r="W216" s="118"/>
      <c r="X216"/>
      <c r="Y216" s="141"/>
      <c r="Z216" s="148"/>
      <c r="AA216" s="52"/>
      <c r="AB216" s="155"/>
    </row>
    <row r="217" spans="1:28" s="38" customFormat="1" ht="15">
      <c r="A217" s="52">
        <v>616</v>
      </c>
      <c r="B217" s="2" t="s">
        <v>248</v>
      </c>
      <c r="C217" s="142">
        <v>1971</v>
      </c>
      <c r="D217" s="107">
        <v>1988</v>
      </c>
      <c r="E217" s="80">
        <v>-24.3531202435312</v>
      </c>
      <c r="F217" s="80">
        <v>1453.2193158953723</v>
      </c>
      <c r="G217" s="152" t="b">
        <f t="shared" si="18"/>
        <v>0</v>
      </c>
      <c r="H217" s="131">
        <v>306.9507864028412</v>
      </c>
      <c r="I217" s="80">
        <v>251.50905432595573</v>
      </c>
      <c r="J217" s="132" t="b">
        <f t="shared" si="19"/>
        <v>0</v>
      </c>
      <c r="K217" s="131">
        <v>3220.7001522070013</v>
      </c>
      <c r="L217" s="131">
        <v>2947.1830985915494</v>
      </c>
      <c r="M217" s="133" t="b">
        <f t="shared" si="20"/>
        <v>0</v>
      </c>
      <c r="N217" s="134">
        <v>22</v>
      </c>
      <c r="O217" s="134">
        <v>22</v>
      </c>
      <c r="P217" s="135">
        <f t="shared" si="21"/>
        <v>1</v>
      </c>
      <c r="Q217" s="136">
        <v>49.73527280833751</v>
      </c>
      <c r="R217" s="136">
        <v>44.02421415083861</v>
      </c>
      <c r="S217" s="135" t="b">
        <f t="shared" si="22"/>
        <v>0</v>
      </c>
      <c r="T217" s="137">
        <f t="shared" si="23"/>
        <v>1</v>
      </c>
      <c r="U217" s="52"/>
      <c r="V217" s="52"/>
      <c r="W217" s="118"/>
      <c r="X217"/>
      <c r="Y217" s="141"/>
      <c r="Z217" s="148"/>
      <c r="AA217" s="52"/>
      <c r="AB217" s="155"/>
    </row>
    <row r="218" spans="1:28" s="38" customFormat="1" ht="15">
      <c r="A218" s="52">
        <v>915</v>
      </c>
      <c r="B218" s="2" t="s">
        <v>23</v>
      </c>
      <c r="C218" s="142">
        <v>21638</v>
      </c>
      <c r="D218" s="107">
        <v>21468</v>
      </c>
      <c r="E218" s="80">
        <v>1016.4525372030686</v>
      </c>
      <c r="F218" s="80">
        <v>1507.220048444196</v>
      </c>
      <c r="G218" s="152" t="b">
        <f t="shared" si="18"/>
        <v>0</v>
      </c>
      <c r="H218" s="131">
        <v>977.1235788889916</v>
      </c>
      <c r="I218" s="80">
        <v>1046.2083100428545</v>
      </c>
      <c r="J218" s="132" t="b">
        <f t="shared" si="19"/>
        <v>0</v>
      </c>
      <c r="K218" s="131">
        <v>7957.851927165172</v>
      </c>
      <c r="L218" s="131">
        <v>7896.776597726849</v>
      </c>
      <c r="M218" s="133" t="b">
        <f t="shared" si="20"/>
        <v>0</v>
      </c>
      <c r="N218" s="134">
        <v>20.75</v>
      </c>
      <c r="O218" s="134">
        <v>20.75</v>
      </c>
      <c r="P218" s="135" t="b">
        <f t="shared" si="21"/>
        <v>0</v>
      </c>
      <c r="Q218" s="136">
        <v>80.34219258988644</v>
      </c>
      <c r="R218" s="136">
        <v>76.24533163056957</v>
      </c>
      <c r="S218" s="135">
        <f t="shared" si="22"/>
        <v>1</v>
      </c>
      <c r="T218" s="137">
        <f t="shared" si="23"/>
        <v>1</v>
      </c>
      <c r="U218" s="52"/>
      <c r="V218" s="52"/>
      <c r="W218" s="118"/>
      <c r="X218"/>
      <c r="Y218" s="141"/>
      <c r="Z218" s="148"/>
      <c r="AA218" s="52"/>
      <c r="AB218" s="155"/>
    </row>
    <row r="219" spans="1:28" s="38" customFormat="1" ht="15">
      <c r="A219" s="52">
        <v>858</v>
      </c>
      <c r="B219" s="2" t="s">
        <v>258</v>
      </c>
      <c r="C219" s="142">
        <v>38459</v>
      </c>
      <c r="D219" s="107">
        <v>38588</v>
      </c>
      <c r="E219" s="80">
        <v>1463.3505811383552</v>
      </c>
      <c r="F219" s="80">
        <v>1507.6707784803566</v>
      </c>
      <c r="G219" s="152" t="b">
        <f t="shared" si="18"/>
        <v>0</v>
      </c>
      <c r="H219" s="131">
        <v>528.4588782859669</v>
      </c>
      <c r="I219" s="80">
        <v>581.9425728205659</v>
      </c>
      <c r="J219" s="132" t="b">
        <f t="shared" si="19"/>
        <v>0</v>
      </c>
      <c r="K219" s="131">
        <v>2775.7612002392157</v>
      </c>
      <c r="L219" s="131">
        <v>3432.4660516222657</v>
      </c>
      <c r="M219" s="133" t="b">
        <f t="shared" si="20"/>
        <v>0</v>
      </c>
      <c r="N219" s="134">
        <v>19.5</v>
      </c>
      <c r="O219" s="134">
        <v>19.5</v>
      </c>
      <c r="P219" s="135" t="b">
        <f t="shared" si="21"/>
        <v>0</v>
      </c>
      <c r="Q219" s="136">
        <v>50.38703551714704</v>
      </c>
      <c r="R219" s="136">
        <v>56.99255910332486</v>
      </c>
      <c r="S219" s="135">
        <f t="shared" si="22"/>
        <v>1</v>
      </c>
      <c r="T219" s="137">
        <f t="shared" si="23"/>
        <v>1</v>
      </c>
      <c r="U219" s="52"/>
      <c r="V219" s="52"/>
      <c r="W219" s="118"/>
      <c r="X219"/>
      <c r="Y219" s="141"/>
      <c r="Z219" s="148"/>
      <c r="AA219" s="52"/>
      <c r="AB219" s="155"/>
    </row>
    <row r="220" spans="1:28" s="38" customFormat="1" ht="15">
      <c r="A220" s="52">
        <v>611</v>
      </c>
      <c r="B220" s="2" t="s">
        <v>187</v>
      </c>
      <c r="C220" s="142">
        <v>5125</v>
      </c>
      <c r="D220" s="107">
        <v>5108</v>
      </c>
      <c r="E220" s="80">
        <v>1238.6341463414633</v>
      </c>
      <c r="F220" s="80">
        <v>1537.979639780736</v>
      </c>
      <c r="G220" s="152" t="b">
        <f t="shared" si="18"/>
        <v>0</v>
      </c>
      <c r="H220" s="131">
        <v>415.2195121951219</v>
      </c>
      <c r="I220" s="80">
        <v>724.9412685982772</v>
      </c>
      <c r="J220" s="132" t="b">
        <f t="shared" si="19"/>
        <v>0</v>
      </c>
      <c r="K220" s="131">
        <v>3131.121951219512</v>
      </c>
      <c r="L220" s="131">
        <v>3174.628034455756</v>
      </c>
      <c r="M220" s="133" t="b">
        <f t="shared" si="20"/>
        <v>0</v>
      </c>
      <c r="N220" s="134">
        <v>20</v>
      </c>
      <c r="O220" s="134">
        <v>20.5</v>
      </c>
      <c r="P220" s="135" t="b">
        <f t="shared" si="21"/>
        <v>0</v>
      </c>
      <c r="Q220" s="136">
        <v>56.680812019727036</v>
      </c>
      <c r="R220" s="136">
        <v>55.3537969800507</v>
      </c>
      <c r="S220" s="135">
        <f t="shared" si="22"/>
        <v>1</v>
      </c>
      <c r="T220" s="137">
        <f t="shared" si="23"/>
        <v>1</v>
      </c>
      <c r="U220" s="52"/>
      <c r="V220" s="52"/>
      <c r="W220" s="118"/>
      <c r="X220"/>
      <c r="Y220" s="141"/>
      <c r="Z220" s="148"/>
      <c r="AA220" s="52"/>
      <c r="AB220" s="155"/>
    </row>
    <row r="221" spans="1:28" s="38" customFormat="1" ht="15">
      <c r="A221" s="52">
        <v>433</v>
      </c>
      <c r="B221" s="2" t="s">
        <v>190</v>
      </c>
      <c r="C221" s="142">
        <v>8175</v>
      </c>
      <c r="D221" s="107">
        <v>8098</v>
      </c>
      <c r="E221" s="80">
        <v>1391.4373088685015</v>
      </c>
      <c r="F221" s="80">
        <v>1591.5040750802666</v>
      </c>
      <c r="G221" s="152" t="b">
        <f t="shared" si="18"/>
        <v>0</v>
      </c>
      <c r="H221" s="131">
        <v>445.5045871559633</v>
      </c>
      <c r="I221" s="80">
        <v>638.9231909113361</v>
      </c>
      <c r="J221" s="132" t="b">
        <f t="shared" si="19"/>
        <v>0</v>
      </c>
      <c r="K221" s="131">
        <v>3141.896024464832</v>
      </c>
      <c r="L221" s="131">
        <v>3737.8365028402072</v>
      </c>
      <c r="M221" s="133" t="b">
        <f t="shared" si="20"/>
        <v>0</v>
      </c>
      <c r="N221" s="134">
        <v>20.5</v>
      </c>
      <c r="O221" s="134">
        <v>21.5</v>
      </c>
      <c r="P221" s="135" t="b">
        <f t="shared" si="21"/>
        <v>0</v>
      </c>
      <c r="Q221" s="136">
        <v>51.062234816114184</v>
      </c>
      <c r="R221" s="136">
        <v>55.32412450796694</v>
      </c>
      <c r="S221" s="135">
        <f t="shared" si="22"/>
        <v>1</v>
      </c>
      <c r="T221" s="137">
        <f t="shared" si="23"/>
        <v>1</v>
      </c>
      <c r="U221" s="52"/>
      <c r="V221" s="52"/>
      <c r="W221" s="118"/>
      <c r="X221"/>
      <c r="Y221" s="141"/>
      <c r="Z221" s="148"/>
      <c r="AA221" s="52"/>
      <c r="AB221" s="155"/>
    </row>
    <row r="222" spans="1:28" s="38" customFormat="1" ht="15">
      <c r="A222" s="52">
        <v>276</v>
      </c>
      <c r="B222" s="2" t="s">
        <v>211</v>
      </c>
      <c r="C222" s="142">
        <v>14827</v>
      </c>
      <c r="D222" s="107">
        <v>14806</v>
      </c>
      <c r="E222" s="80">
        <v>1381.0615768530383</v>
      </c>
      <c r="F222" s="80">
        <v>1627.3132513845737</v>
      </c>
      <c r="G222" s="152" t="b">
        <f t="shared" si="18"/>
        <v>0</v>
      </c>
      <c r="H222" s="131">
        <v>555.8777905172996</v>
      </c>
      <c r="I222" s="80">
        <v>628.9342158584358</v>
      </c>
      <c r="J222" s="132" t="b">
        <f t="shared" si="19"/>
        <v>0</v>
      </c>
      <c r="K222" s="131">
        <v>4058.137182167667</v>
      </c>
      <c r="L222" s="131">
        <v>4400.175604484669</v>
      </c>
      <c r="M222" s="133" t="b">
        <f t="shared" si="20"/>
        <v>0</v>
      </c>
      <c r="N222" s="134">
        <v>20.5</v>
      </c>
      <c r="O222" s="134">
        <v>20.5</v>
      </c>
      <c r="P222" s="135" t="b">
        <f t="shared" si="21"/>
        <v>0</v>
      </c>
      <c r="Q222" s="136">
        <v>67.83854788631479</v>
      </c>
      <c r="R222" s="136">
        <v>70.45172023815087</v>
      </c>
      <c r="S222" s="135">
        <f t="shared" si="22"/>
        <v>1</v>
      </c>
      <c r="T222" s="137">
        <f t="shared" si="23"/>
        <v>1</v>
      </c>
      <c r="U222" s="52"/>
      <c r="V222" s="52"/>
      <c r="W222" s="118"/>
      <c r="X222"/>
      <c r="Y222" s="141"/>
      <c r="Z222" s="148"/>
      <c r="AA222" s="52"/>
      <c r="AB222" s="155"/>
    </row>
    <row r="223" spans="1:28" s="38" customFormat="1" ht="15">
      <c r="A223" s="52">
        <v>742</v>
      </c>
      <c r="B223" s="2" t="s">
        <v>21</v>
      </c>
      <c r="C223" s="142">
        <v>1061</v>
      </c>
      <c r="D223" s="107">
        <v>1044</v>
      </c>
      <c r="E223" s="80">
        <v>406.2205466540999</v>
      </c>
      <c r="F223" s="80">
        <v>1728.927203065134</v>
      </c>
      <c r="G223" s="152" t="b">
        <f t="shared" si="18"/>
        <v>0</v>
      </c>
      <c r="H223" s="131">
        <v>1130.065975494816</v>
      </c>
      <c r="I223" s="80">
        <v>1200.191570881226</v>
      </c>
      <c r="J223" s="132" t="b">
        <f t="shared" si="19"/>
        <v>0</v>
      </c>
      <c r="K223" s="131">
        <v>3364.7502356267673</v>
      </c>
      <c r="L223" s="131">
        <v>2957.854406130268</v>
      </c>
      <c r="M223" s="133" t="b">
        <f t="shared" si="20"/>
        <v>0</v>
      </c>
      <c r="N223" s="134">
        <v>21.75</v>
      </c>
      <c r="O223" s="134">
        <v>21.75</v>
      </c>
      <c r="P223" s="135">
        <f t="shared" si="21"/>
        <v>1</v>
      </c>
      <c r="Q223" s="136">
        <v>37.93575782480652</v>
      </c>
      <c r="R223" s="136">
        <v>34.15756576687959</v>
      </c>
      <c r="S223" s="135" t="b">
        <f t="shared" si="22"/>
        <v>0</v>
      </c>
      <c r="T223" s="137">
        <f t="shared" si="23"/>
        <v>1</v>
      </c>
      <c r="U223" s="52"/>
      <c r="V223" s="52"/>
      <c r="W223" s="118"/>
      <c r="X223"/>
      <c r="Y223" s="141"/>
      <c r="Z223" s="148"/>
      <c r="AA223" s="52"/>
      <c r="AB223" s="155"/>
    </row>
    <row r="224" spans="1:28" s="38" customFormat="1" ht="15">
      <c r="A224" s="52">
        <v>153</v>
      </c>
      <c r="B224" s="2" t="s">
        <v>245</v>
      </c>
      <c r="C224" s="142">
        <v>27835</v>
      </c>
      <c r="D224" s="107">
        <v>27517</v>
      </c>
      <c r="E224" s="80">
        <v>1369.1036464882343</v>
      </c>
      <c r="F224" s="80">
        <v>1748.7008031398773</v>
      </c>
      <c r="G224" s="152" t="b">
        <f t="shared" si="18"/>
        <v>0</v>
      </c>
      <c r="H224" s="131">
        <v>942.5543380635891</v>
      </c>
      <c r="I224" s="80">
        <v>1121.7065813860522</v>
      </c>
      <c r="J224" s="132" t="b">
        <f t="shared" si="19"/>
        <v>0</v>
      </c>
      <c r="K224" s="131">
        <v>6791.880725705048</v>
      </c>
      <c r="L224" s="131">
        <v>7154.558999890977</v>
      </c>
      <c r="M224" s="133" t="b">
        <f t="shared" si="20"/>
        <v>0</v>
      </c>
      <c r="N224" s="134">
        <v>20</v>
      </c>
      <c r="O224" s="134">
        <v>20</v>
      </c>
      <c r="P224" s="135" t="b">
        <f t="shared" si="21"/>
        <v>0</v>
      </c>
      <c r="Q224" s="136">
        <v>75.535334721496</v>
      </c>
      <c r="R224" s="136">
        <v>74.78286949289321</v>
      </c>
      <c r="S224" s="135">
        <f t="shared" si="22"/>
        <v>1</v>
      </c>
      <c r="T224" s="137">
        <f t="shared" si="23"/>
        <v>1</v>
      </c>
      <c r="U224" s="52"/>
      <c r="V224" s="52"/>
      <c r="W224" s="118"/>
      <c r="X224"/>
      <c r="Y224" s="141"/>
      <c r="Z224" s="148"/>
      <c r="AA224" s="52"/>
      <c r="AB224" s="155"/>
    </row>
    <row r="225" spans="1:28" s="38" customFormat="1" ht="15">
      <c r="A225" s="52">
        <v>893</v>
      </c>
      <c r="B225" s="2" t="s">
        <v>246</v>
      </c>
      <c r="C225" s="142">
        <v>7564</v>
      </c>
      <c r="D225" s="107">
        <v>7516</v>
      </c>
      <c r="E225" s="80">
        <v>1700.8196721311474</v>
      </c>
      <c r="F225" s="80">
        <v>1779.5369877594464</v>
      </c>
      <c r="G225" s="152" t="b">
        <f t="shared" si="18"/>
        <v>0</v>
      </c>
      <c r="H225" s="131">
        <v>569.4077207826547</v>
      </c>
      <c r="I225" s="80">
        <v>600.1862692921767</v>
      </c>
      <c r="J225" s="132" t="b">
        <f t="shared" si="19"/>
        <v>0</v>
      </c>
      <c r="K225" s="131">
        <v>4195.928080380751</v>
      </c>
      <c r="L225" s="131">
        <v>5321.7136774880255</v>
      </c>
      <c r="M225" s="133" t="b">
        <f t="shared" si="20"/>
        <v>0</v>
      </c>
      <c r="N225" s="134">
        <v>20.5</v>
      </c>
      <c r="O225" s="134">
        <v>21</v>
      </c>
      <c r="P225" s="135" t="b">
        <f t="shared" si="21"/>
        <v>0</v>
      </c>
      <c r="Q225" s="136">
        <v>68.47195083963413</v>
      </c>
      <c r="R225" s="136">
        <v>81.42539101827825</v>
      </c>
      <c r="S225" s="135">
        <f t="shared" si="22"/>
        <v>1</v>
      </c>
      <c r="T225" s="137">
        <f t="shared" si="23"/>
        <v>1</v>
      </c>
      <c r="U225" s="52"/>
      <c r="V225" s="52"/>
      <c r="W225" s="118"/>
      <c r="X225"/>
      <c r="Y225" s="141"/>
      <c r="Z225" s="148"/>
      <c r="AA225" s="52"/>
      <c r="AB225" s="155"/>
    </row>
    <row r="226" spans="1:28" s="38" customFormat="1" ht="15">
      <c r="A226" s="52">
        <v>851</v>
      </c>
      <c r="B226" s="2" t="s">
        <v>141</v>
      </c>
      <c r="C226" s="142">
        <v>22199</v>
      </c>
      <c r="D226" s="107">
        <v>22117</v>
      </c>
      <c r="E226" s="80">
        <v>1442.9028334609668</v>
      </c>
      <c r="F226" s="80">
        <v>1780.4855993127458</v>
      </c>
      <c r="G226" s="152" t="b">
        <f t="shared" si="18"/>
        <v>0</v>
      </c>
      <c r="H226" s="131">
        <v>589.7562953286184</v>
      </c>
      <c r="I226" s="80">
        <v>823.2129131437356</v>
      </c>
      <c r="J226" s="132" t="b">
        <f t="shared" si="19"/>
        <v>0</v>
      </c>
      <c r="K226" s="131">
        <v>4998.8287760709945</v>
      </c>
      <c r="L226" s="131">
        <v>4775.01469457883</v>
      </c>
      <c r="M226" s="133" t="b">
        <f t="shared" si="20"/>
        <v>0</v>
      </c>
      <c r="N226" s="134">
        <v>20.5</v>
      </c>
      <c r="O226" s="134">
        <v>20.5</v>
      </c>
      <c r="P226" s="135" t="b">
        <f t="shared" si="21"/>
        <v>0</v>
      </c>
      <c r="Q226" s="136">
        <v>73.82199475222731</v>
      </c>
      <c r="R226" s="136">
        <v>68.11928927891222</v>
      </c>
      <c r="S226" s="135">
        <f t="shared" si="22"/>
        <v>1</v>
      </c>
      <c r="T226" s="137">
        <f t="shared" si="23"/>
        <v>1</v>
      </c>
      <c r="U226" s="52"/>
      <c r="V226" s="52"/>
      <c r="W226" s="118"/>
      <c r="X226"/>
      <c r="Y226" s="141"/>
      <c r="Z226" s="148"/>
      <c r="AA226" s="52"/>
      <c r="AB226" s="155"/>
    </row>
    <row r="227" spans="1:28" s="38" customFormat="1" ht="15">
      <c r="A227" s="52">
        <v>853</v>
      </c>
      <c r="B227" s="2" t="s">
        <v>241</v>
      </c>
      <c r="C227" s="142">
        <v>185908</v>
      </c>
      <c r="D227" s="107">
        <v>187604</v>
      </c>
      <c r="E227" s="80">
        <v>1490.7481119693614</v>
      </c>
      <c r="F227" s="80">
        <v>1820.7234387326496</v>
      </c>
      <c r="G227" s="152" t="b">
        <f t="shared" si="18"/>
        <v>0</v>
      </c>
      <c r="H227" s="131">
        <v>821.4600770273469</v>
      </c>
      <c r="I227" s="80">
        <v>927.725421632801</v>
      </c>
      <c r="J227" s="132" t="b">
        <f t="shared" si="19"/>
        <v>0</v>
      </c>
      <c r="K227" s="131">
        <v>6823.875250123718</v>
      </c>
      <c r="L227" s="131">
        <v>6973.62529583591</v>
      </c>
      <c r="M227" s="133" t="b">
        <f t="shared" si="20"/>
        <v>0</v>
      </c>
      <c r="N227" s="134">
        <v>19.5</v>
      </c>
      <c r="O227" s="134">
        <v>19.5</v>
      </c>
      <c r="P227" s="135" t="b">
        <f t="shared" si="21"/>
        <v>0</v>
      </c>
      <c r="Q227" s="136">
        <v>85.25221858341921</v>
      </c>
      <c r="R227" s="136">
        <v>86.0435730858937</v>
      </c>
      <c r="S227" s="135">
        <f t="shared" si="22"/>
        <v>1</v>
      </c>
      <c r="T227" s="137">
        <f t="shared" si="23"/>
        <v>1</v>
      </c>
      <c r="U227" s="53"/>
      <c r="V227" s="52"/>
      <c r="W227" s="118"/>
      <c r="X227"/>
      <c r="Y227" s="141"/>
      <c r="Z227" s="148"/>
      <c r="AA227" s="52"/>
      <c r="AB227" s="155"/>
    </row>
    <row r="228" spans="1:28" s="38" customFormat="1" ht="15">
      <c r="A228" s="52">
        <v>208</v>
      </c>
      <c r="B228" s="2" t="s">
        <v>220</v>
      </c>
      <c r="C228" s="142">
        <v>12621</v>
      </c>
      <c r="D228" s="107">
        <v>12586</v>
      </c>
      <c r="E228" s="80">
        <v>1444.65573250931</v>
      </c>
      <c r="F228" s="80">
        <v>1835.849356427777</v>
      </c>
      <c r="G228" s="152" t="b">
        <f t="shared" si="18"/>
        <v>0</v>
      </c>
      <c r="H228" s="131">
        <v>860.6291102131369</v>
      </c>
      <c r="I228" s="80">
        <v>865.3265533132052</v>
      </c>
      <c r="J228" s="132" t="b">
        <f t="shared" si="19"/>
        <v>0</v>
      </c>
      <c r="K228" s="131">
        <v>4341.018936692813</v>
      </c>
      <c r="L228" s="131">
        <v>4295.4075957413</v>
      </c>
      <c r="M228" s="133" t="b">
        <f t="shared" si="20"/>
        <v>0</v>
      </c>
      <c r="N228" s="134">
        <v>20</v>
      </c>
      <c r="O228" s="134">
        <v>20</v>
      </c>
      <c r="P228" s="135" t="b">
        <f t="shared" si="21"/>
        <v>0</v>
      </c>
      <c r="Q228" s="136">
        <v>69.63242241608646</v>
      </c>
      <c r="R228" s="136">
        <v>68.79648746359891</v>
      </c>
      <c r="S228" s="135">
        <f t="shared" si="22"/>
        <v>1</v>
      </c>
      <c r="T228" s="137">
        <f t="shared" si="23"/>
        <v>1</v>
      </c>
      <c r="U228" s="52"/>
      <c r="V228" s="52"/>
      <c r="W228" s="118"/>
      <c r="X228"/>
      <c r="Y228" s="141"/>
      <c r="Z228" s="148"/>
      <c r="AA228" s="52"/>
      <c r="AB228" s="155"/>
    </row>
    <row r="229" spans="1:28" s="38" customFormat="1" ht="15">
      <c r="A229" s="52">
        <v>833</v>
      </c>
      <c r="B229" s="2" t="s">
        <v>26</v>
      </c>
      <c r="C229" s="142">
        <v>1633</v>
      </c>
      <c r="D229" s="107">
        <v>1622</v>
      </c>
      <c r="E229" s="80">
        <v>1628.9038579301898</v>
      </c>
      <c r="F229" s="80">
        <v>1866.2145499383478</v>
      </c>
      <c r="G229" s="152" t="b">
        <f t="shared" si="18"/>
        <v>0</v>
      </c>
      <c r="H229" s="131">
        <v>931.4145744029394</v>
      </c>
      <c r="I229" s="80">
        <v>823.6744759556104</v>
      </c>
      <c r="J229" s="132" t="b">
        <f t="shared" si="19"/>
        <v>0</v>
      </c>
      <c r="K229" s="131">
        <v>6137.783221065524</v>
      </c>
      <c r="L229" s="131">
        <v>6045.622688039457</v>
      </c>
      <c r="M229" s="133" t="b">
        <f t="shared" si="20"/>
        <v>0</v>
      </c>
      <c r="N229" s="134">
        <v>20.5</v>
      </c>
      <c r="O229" s="134">
        <v>20.75</v>
      </c>
      <c r="P229" s="135" t="b">
        <f t="shared" si="21"/>
        <v>0</v>
      </c>
      <c r="Q229" s="136">
        <v>68.21412196240257</v>
      </c>
      <c r="R229" s="136">
        <v>66.6288050885961</v>
      </c>
      <c r="S229" s="135">
        <f t="shared" si="22"/>
        <v>1</v>
      </c>
      <c r="T229" s="137">
        <f t="shared" si="23"/>
        <v>1</v>
      </c>
      <c r="U229" s="52"/>
      <c r="V229" s="52"/>
      <c r="W229" s="118"/>
      <c r="X229"/>
      <c r="Y229" s="141"/>
      <c r="Z229" s="148"/>
      <c r="AA229" s="52"/>
      <c r="AB229" s="155"/>
    </row>
    <row r="230" spans="1:28" s="38" customFormat="1" ht="15">
      <c r="A230" s="52">
        <v>584</v>
      </c>
      <c r="B230" s="2" t="s">
        <v>65</v>
      </c>
      <c r="C230" s="142">
        <v>2931</v>
      </c>
      <c r="D230" s="107">
        <v>2907</v>
      </c>
      <c r="E230" s="80">
        <v>1714.7731149778233</v>
      </c>
      <c r="F230" s="80">
        <v>1883.0409356725147</v>
      </c>
      <c r="G230" s="152" t="b">
        <f t="shared" si="18"/>
        <v>0</v>
      </c>
      <c r="H230" s="131">
        <v>1177.0726714431935</v>
      </c>
      <c r="I230" s="80">
        <v>737.1861025111799</v>
      </c>
      <c r="J230" s="132" t="b">
        <f t="shared" si="19"/>
        <v>0</v>
      </c>
      <c r="K230" s="131">
        <v>2926.3050153531217</v>
      </c>
      <c r="L230" s="131">
        <v>3669.074647402821</v>
      </c>
      <c r="M230" s="133" t="b">
        <f t="shared" si="20"/>
        <v>0</v>
      </c>
      <c r="N230" s="134">
        <v>21</v>
      </c>
      <c r="O230" s="134">
        <v>21</v>
      </c>
      <c r="P230" s="135">
        <f t="shared" si="21"/>
        <v>1</v>
      </c>
      <c r="Q230" s="136">
        <v>39.94331476782124</v>
      </c>
      <c r="R230" s="136">
        <v>50.542971352431714</v>
      </c>
      <c r="S230" s="135" t="b">
        <f t="shared" si="22"/>
        <v>0</v>
      </c>
      <c r="T230" s="137">
        <f t="shared" si="23"/>
        <v>1</v>
      </c>
      <c r="U230" s="52"/>
      <c r="V230" s="52"/>
      <c r="W230" s="118"/>
      <c r="X230"/>
      <c r="Y230" s="141"/>
      <c r="Z230" s="148"/>
      <c r="AA230" s="52"/>
      <c r="AB230" s="155"/>
    </row>
    <row r="231" spans="1:28" s="38" customFormat="1" ht="15">
      <c r="A231" s="52">
        <v>265</v>
      </c>
      <c r="B231" s="2" t="s">
        <v>182</v>
      </c>
      <c r="C231" s="142">
        <v>1200</v>
      </c>
      <c r="D231" s="107">
        <v>1161</v>
      </c>
      <c r="E231" s="80">
        <v>2370</v>
      </c>
      <c r="F231" s="80">
        <v>1937.984496124031</v>
      </c>
      <c r="G231" s="152" t="b">
        <f t="shared" si="18"/>
        <v>0</v>
      </c>
      <c r="H231" s="131">
        <v>890</v>
      </c>
      <c r="I231" s="80">
        <v>605.5124892334195</v>
      </c>
      <c r="J231" s="132" t="b">
        <f t="shared" si="19"/>
        <v>0</v>
      </c>
      <c r="K231" s="131">
        <v>6118.333333333333</v>
      </c>
      <c r="L231" s="131">
        <v>6516.795865633075</v>
      </c>
      <c r="M231" s="133" t="b">
        <f t="shared" si="20"/>
        <v>0</v>
      </c>
      <c r="N231" s="134">
        <v>21</v>
      </c>
      <c r="O231" s="134">
        <v>21</v>
      </c>
      <c r="P231" s="135">
        <f t="shared" si="21"/>
        <v>1</v>
      </c>
      <c r="Q231" s="136">
        <v>50.67313948250838</v>
      </c>
      <c r="R231" s="136">
        <v>49.53280417964433</v>
      </c>
      <c r="S231" s="135" t="b">
        <f t="shared" si="22"/>
        <v>0</v>
      </c>
      <c r="T231" s="137">
        <f t="shared" si="23"/>
        <v>1</v>
      </c>
      <c r="U231" s="52"/>
      <c r="V231" s="52"/>
      <c r="W231" s="118"/>
      <c r="X231"/>
      <c r="Y231" s="141"/>
      <c r="Z231" s="148"/>
      <c r="AA231" s="52"/>
      <c r="AB231" s="155"/>
    </row>
    <row r="232" spans="1:28" s="38" customFormat="1" ht="15">
      <c r="A232" s="52">
        <v>905</v>
      </c>
      <c r="B232" s="2" t="s">
        <v>95</v>
      </c>
      <c r="C232" s="142">
        <v>67619</v>
      </c>
      <c r="D232" s="107">
        <v>67620</v>
      </c>
      <c r="E232" s="80">
        <v>1883.8492139783195</v>
      </c>
      <c r="F232" s="80">
        <v>1992.8423543330375</v>
      </c>
      <c r="G232" s="152" t="b">
        <f t="shared" si="18"/>
        <v>0</v>
      </c>
      <c r="H232" s="131">
        <v>985.8767506174299</v>
      </c>
      <c r="I232" s="80">
        <v>1027.7432712215323</v>
      </c>
      <c r="J232" s="132" t="b">
        <f t="shared" si="19"/>
        <v>0</v>
      </c>
      <c r="K232" s="131">
        <v>7808.027329596711</v>
      </c>
      <c r="L232" s="131">
        <v>8400.133096716947</v>
      </c>
      <c r="M232" s="133" t="b">
        <f t="shared" si="20"/>
        <v>0</v>
      </c>
      <c r="N232" s="134">
        <v>19.5</v>
      </c>
      <c r="O232" s="134">
        <v>20</v>
      </c>
      <c r="P232" s="135" t="b">
        <f t="shared" si="21"/>
        <v>0</v>
      </c>
      <c r="Q232" s="136">
        <v>95.12758129070576</v>
      </c>
      <c r="R232" s="136">
        <v>98.73113076466134</v>
      </c>
      <c r="S232" s="135">
        <f t="shared" si="22"/>
        <v>1</v>
      </c>
      <c r="T232" s="137">
        <f t="shared" si="23"/>
        <v>1</v>
      </c>
      <c r="U232" s="52"/>
      <c r="V232" s="52"/>
      <c r="W232" s="118"/>
      <c r="X232"/>
      <c r="Y232" s="141"/>
      <c r="Z232" s="148"/>
      <c r="AA232" s="52"/>
      <c r="AB232" s="155"/>
    </row>
    <row r="233" spans="1:28" s="38" customFormat="1" ht="15">
      <c r="A233" s="52">
        <v>857</v>
      </c>
      <c r="B233" s="2" t="s">
        <v>266</v>
      </c>
      <c r="C233" s="142">
        <v>2719</v>
      </c>
      <c r="D233" s="107">
        <v>2643</v>
      </c>
      <c r="E233" s="80">
        <v>2034.2037513791836</v>
      </c>
      <c r="F233" s="80">
        <v>2022.7014755959137</v>
      </c>
      <c r="G233" s="152" t="b">
        <f t="shared" si="18"/>
        <v>0</v>
      </c>
      <c r="H233" s="131">
        <v>650.6068407502759</v>
      </c>
      <c r="I233" s="80">
        <v>690.1248581157776</v>
      </c>
      <c r="J233" s="132" t="b">
        <f t="shared" si="19"/>
        <v>0</v>
      </c>
      <c r="K233" s="131">
        <v>3559.0290547995583</v>
      </c>
      <c r="L233" s="131">
        <v>3551.6458569807037</v>
      </c>
      <c r="M233" s="133" t="b">
        <f t="shared" si="20"/>
        <v>0</v>
      </c>
      <c r="N233" s="134">
        <v>22</v>
      </c>
      <c r="O233" s="134">
        <v>22</v>
      </c>
      <c r="P233" s="135">
        <f t="shared" si="21"/>
        <v>1</v>
      </c>
      <c r="Q233" s="136">
        <v>43.45612860013396</v>
      </c>
      <c r="R233" s="136">
        <v>39.911578138014995</v>
      </c>
      <c r="S233" s="135" t="b">
        <f t="shared" si="22"/>
        <v>0</v>
      </c>
      <c r="T233" s="137">
        <f t="shared" si="23"/>
        <v>1</v>
      </c>
      <c r="U233" s="52"/>
      <c r="V233" s="52"/>
      <c r="W233" s="118"/>
      <c r="X233"/>
      <c r="Y233" s="141"/>
      <c r="Z233" s="148"/>
      <c r="AA233" s="52"/>
      <c r="AB233" s="155"/>
    </row>
    <row r="234" spans="1:28" s="38" customFormat="1" ht="15">
      <c r="A234" s="52">
        <v>543</v>
      </c>
      <c r="B234" s="2" t="s">
        <v>184</v>
      </c>
      <c r="C234" s="142">
        <v>41897</v>
      </c>
      <c r="D234" s="107">
        <v>42010</v>
      </c>
      <c r="E234" s="80">
        <v>1920.5671050433207</v>
      </c>
      <c r="F234" s="80">
        <v>2070.864079980957</v>
      </c>
      <c r="G234" s="152" t="b">
        <f t="shared" si="18"/>
        <v>0</v>
      </c>
      <c r="H234" s="131">
        <v>618.3736305702079</v>
      </c>
      <c r="I234" s="80">
        <v>789.38348012378</v>
      </c>
      <c r="J234" s="132" t="b">
        <f t="shared" si="19"/>
        <v>0</v>
      </c>
      <c r="K234" s="131">
        <v>4368.546673986204</v>
      </c>
      <c r="L234" s="131">
        <v>4937.91954296596</v>
      </c>
      <c r="M234" s="133" t="b">
        <f t="shared" si="20"/>
        <v>0</v>
      </c>
      <c r="N234" s="134">
        <v>19.5</v>
      </c>
      <c r="O234" s="134">
        <v>19.5</v>
      </c>
      <c r="P234" s="135" t="b">
        <f t="shared" si="21"/>
        <v>0</v>
      </c>
      <c r="Q234" s="136">
        <v>83.1134050737693</v>
      </c>
      <c r="R234" s="136">
        <v>88.52574001815417</v>
      </c>
      <c r="S234" s="135">
        <f t="shared" si="22"/>
        <v>1</v>
      </c>
      <c r="T234" s="137">
        <f t="shared" si="23"/>
        <v>1</v>
      </c>
      <c r="U234" s="52"/>
      <c r="V234" s="52"/>
      <c r="W234" s="118"/>
      <c r="X234"/>
      <c r="Y234" s="141"/>
      <c r="Z234" s="148"/>
      <c r="AA234" s="52"/>
      <c r="AB234" s="155"/>
    </row>
    <row r="235" spans="1:28" s="38" customFormat="1" ht="15">
      <c r="A235" s="52">
        <v>273</v>
      </c>
      <c r="B235" s="2" t="s">
        <v>46</v>
      </c>
      <c r="C235" s="142">
        <v>3848</v>
      </c>
      <c r="D235" s="107">
        <v>3827</v>
      </c>
      <c r="E235" s="80">
        <v>1551.9750519750519</v>
      </c>
      <c r="F235" s="80">
        <v>2218.447870394565</v>
      </c>
      <c r="G235" s="152" t="b">
        <f t="shared" si="18"/>
        <v>0</v>
      </c>
      <c r="H235" s="131">
        <v>1328.2224532224532</v>
      </c>
      <c r="I235" s="80">
        <v>1282.2053828063758</v>
      </c>
      <c r="J235" s="132" t="b">
        <f t="shared" si="19"/>
        <v>0</v>
      </c>
      <c r="K235" s="131">
        <v>3595.1143451143453</v>
      </c>
      <c r="L235" s="131">
        <v>3259.2108701332636</v>
      </c>
      <c r="M235" s="133" t="b">
        <f t="shared" si="20"/>
        <v>0</v>
      </c>
      <c r="N235" s="134">
        <v>20</v>
      </c>
      <c r="O235" s="134">
        <v>20</v>
      </c>
      <c r="P235" s="135" t="b">
        <f t="shared" si="21"/>
        <v>0</v>
      </c>
      <c r="Q235" s="136">
        <v>61.569720190409846</v>
      </c>
      <c r="R235" s="136">
        <v>57.36232018993529</v>
      </c>
      <c r="S235" s="135">
        <f t="shared" si="22"/>
        <v>1</v>
      </c>
      <c r="T235" s="137">
        <f t="shared" si="23"/>
        <v>1</v>
      </c>
      <c r="U235" s="52"/>
      <c r="V235" s="52"/>
      <c r="W235" s="118"/>
      <c r="X235"/>
      <c r="Y235" s="141"/>
      <c r="Z235" s="148"/>
      <c r="AA235" s="52"/>
      <c r="AB235" s="155"/>
    </row>
    <row r="236" spans="1:28" s="38" customFormat="1" ht="15">
      <c r="A236" s="52">
        <v>152</v>
      </c>
      <c r="B236" s="2" t="s">
        <v>49</v>
      </c>
      <c r="C236" s="142">
        <v>4785</v>
      </c>
      <c r="D236" s="107">
        <v>4712</v>
      </c>
      <c r="E236" s="80">
        <v>1780.355276907001</v>
      </c>
      <c r="F236" s="80">
        <v>2308.149405772496</v>
      </c>
      <c r="G236" s="152" t="b">
        <f t="shared" si="18"/>
        <v>0</v>
      </c>
      <c r="H236" s="131">
        <v>650.7836990595612</v>
      </c>
      <c r="I236" s="80">
        <v>827.8862478777589</v>
      </c>
      <c r="J236" s="132" t="b">
        <f t="shared" si="19"/>
        <v>0</v>
      </c>
      <c r="K236" s="131">
        <v>2575.7575757575755</v>
      </c>
      <c r="L236" s="131">
        <v>2151.9524617996603</v>
      </c>
      <c r="M236" s="133" t="b">
        <f t="shared" si="20"/>
        <v>0</v>
      </c>
      <c r="N236" s="134">
        <v>21.5</v>
      </c>
      <c r="O236" s="134">
        <v>21.5</v>
      </c>
      <c r="P236" s="135">
        <f t="shared" si="21"/>
        <v>1</v>
      </c>
      <c r="Q236" s="136">
        <v>46.09058489604813</v>
      </c>
      <c r="R236" s="136">
        <v>38.99243490919505</v>
      </c>
      <c r="S236" s="135" t="b">
        <f t="shared" si="22"/>
        <v>0</v>
      </c>
      <c r="T236" s="137">
        <f t="shared" si="23"/>
        <v>1</v>
      </c>
      <c r="U236" s="52"/>
      <c r="V236" s="52"/>
      <c r="W236" s="118"/>
      <c r="X236"/>
      <c r="Y236" s="141"/>
      <c r="Z236" s="148"/>
      <c r="AA236" s="52"/>
      <c r="AB236" s="155"/>
    </row>
    <row r="237" spans="1:28" s="38" customFormat="1" ht="15">
      <c r="A237" s="52">
        <v>483</v>
      </c>
      <c r="B237" s="2" t="s">
        <v>286</v>
      </c>
      <c r="C237" s="142">
        <v>1134</v>
      </c>
      <c r="D237" s="107">
        <v>1131</v>
      </c>
      <c r="E237" s="80">
        <v>2589.94708994709</v>
      </c>
      <c r="F237" s="80">
        <v>2483.6427939876216</v>
      </c>
      <c r="G237" s="152" t="b">
        <f t="shared" si="18"/>
        <v>0</v>
      </c>
      <c r="H237" s="131">
        <v>358.02469135802465</v>
      </c>
      <c r="I237" s="80">
        <v>351.0167992926614</v>
      </c>
      <c r="J237" s="132" t="b">
        <f t="shared" si="19"/>
        <v>0</v>
      </c>
      <c r="K237" s="131">
        <v>2848.3245149911813</v>
      </c>
      <c r="L237" s="131">
        <v>2918.656056587091</v>
      </c>
      <c r="M237" s="133" t="b">
        <f t="shared" si="20"/>
        <v>0</v>
      </c>
      <c r="N237" s="134">
        <v>21</v>
      </c>
      <c r="O237" s="134">
        <v>21.5</v>
      </c>
      <c r="P237" s="135">
        <f t="shared" si="21"/>
        <v>1</v>
      </c>
      <c r="Q237" s="136">
        <v>42.49576912799501</v>
      </c>
      <c r="R237" s="136">
        <v>46.25</v>
      </c>
      <c r="S237" s="135" t="b">
        <f t="shared" si="22"/>
        <v>0</v>
      </c>
      <c r="T237" s="137">
        <f t="shared" si="23"/>
        <v>1</v>
      </c>
      <c r="U237" s="52"/>
      <c r="V237" s="52"/>
      <c r="W237" s="118"/>
      <c r="X237"/>
      <c r="Y237" s="141"/>
      <c r="Z237" s="148"/>
      <c r="AA237" s="52"/>
      <c r="AB237" s="155"/>
    </row>
    <row r="238" spans="1:28" s="38" customFormat="1" ht="15">
      <c r="A238" s="52">
        <v>630</v>
      </c>
      <c r="B238" s="2" t="s">
        <v>38</v>
      </c>
      <c r="C238" s="142">
        <v>1587</v>
      </c>
      <c r="D238" s="107">
        <v>1579</v>
      </c>
      <c r="E238" s="80">
        <v>2471.959672337744</v>
      </c>
      <c r="F238" s="80">
        <v>2599.7466751108295</v>
      </c>
      <c r="G238" s="152" t="b">
        <f t="shared" si="18"/>
        <v>0</v>
      </c>
      <c r="H238" s="131">
        <v>1078.1348456206679</v>
      </c>
      <c r="I238" s="80">
        <v>799.2400253324889</v>
      </c>
      <c r="J238" s="132" t="b">
        <f t="shared" si="19"/>
        <v>0</v>
      </c>
      <c r="K238" s="131">
        <v>4221.8021424070575</v>
      </c>
      <c r="L238" s="131">
        <v>5307.789740341988</v>
      </c>
      <c r="M238" s="133" t="b">
        <f t="shared" si="20"/>
        <v>0</v>
      </c>
      <c r="N238" s="134">
        <v>19.75</v>
      </c>
      <c r="O238" s="134">
        <v>19.75</v>
      </c>
      <c r="P238" s="135" t="b">
        <f t="shared" si="21"/>
        <v>0</v>
      </c>
      <c r="Q238" s="136">
        <v>51.892716708727036</v>
      </c>
      <c r="R238" s="136">
        <v>61.590475640062415</v>
      </c>
      <c r="S238" s="135">
        <f t="shared" si="22"/>
        <v>1</v>
      </c>
      <c r="T238" s="137">
        <f t="shared" si="23"/>
        <v>1</v>
      </c>
      <c r="U238" s="52"/>
      <c r="V238" s="52"/>
      <c r="W238" s="118"/>
      <c r="X238"/>
      <c r="Y238" s="141"/>
      <c r="Z238" s="148"/>
      <c r="AA238" s="52"/>
      <c r="AB238" s="155"/>
    </row>
    <row r="239" spans="1:28" s="38" customFormat="1" ht="15">
      <c r="A239" s="52">
        <v>148</v>
      </c>
      <c r="B239" s="2" t="s">
        <v>122</v>
      </c>
      <c r="C239" s="142">
        <v>6804</v>
      </c>
      <c r="D239" s="107">
        <v>6825</v>
      </c>
      <c r="E239" s="80">
        <v>2132.716049382716</v>
      </c>
      <c r="F239" s="80">
        <v>2604.102564102564</v>
      </c>
      <c r="G239" s="152" t="b">
        <f t="shared" si="18"/>
        <v>0</v>
      </c>
      <c r="H239" s="131">
        <v>1305.70252792475</v>
      </c>
      <c r="I239" s="80">
        <v>1341.0989010989013</v>
      </c>
      <c r="J239" s="132" t="b">
        <f t="shared" si="19"/>
        <v>0</v>
      </c>
      <c r="K239" s="131">
        <v>7082.7454438565555</v>
      </c>
      <c r="L239" s="131">
        <v>6804.395604395604</v>
      </c>
      <c r="M239" s="133" t="b">
        <f t="shared" si="20"/>
        <v>0</v>
      </c>
      <c r="N239" s="134">
        <v>19</v>
      </c>
      <c r="O239" s="134">
        <v>19</v>
      </c>
      <c r="P239" s="135" t="b">
        <f t="shared" si="21"/>
        <v>0</v>
      </c>
      <c r="Q239" s="136">
        <v>83.96172111095122</v>
      </c>
      <c r="R239" s="136">
        <v>79.99367518564502</v>
      </c>
      <c r="S239" s="135">
        <f t="shared" si="22"/>
        <v>1</v>
      </c>
      <c r="T239" s="137">
        <f t="shared" si="23"/>
        <v>1</v>
      </c>
      <c r="U239" s="52"/>
      <c r="V239" s="52"/>
      <c r="W239" s="118"/>
      <c r="X239"/>
      <c r="Y239" s="141"/>
      <c r="Z239" s="148"/>
      <c r="AA239" s="52"/>
      <c r="AB239" s="155"/>
    </row>
    <row r="240" spans="1:28" s="38" customFormat="1" ht="15">
      <c r="A240" s="52">
        <v>635</v>
      </c>
      <c r="B240" s="2" t="s">
        <v>222</v>
      </c>
      <c r="C240" s="142">
        <v>6676</v>
      </c>
      <c r="D240" s="107">
        <v>6627</v>
      </c>
      <c r="E240" s="80">
        <v>2766.0275614140205</v>
      </c>
      <c r="F240" s="80">
        <v>2620.6428248076054</v>
      </c>
      <c r="G240" s="152" t="b">
        <f t="shared" si="18"/>
        <v>0</v>
      </c>
      <c r="H240" s="131">
        <v>508.9874176153385</v>
      </c>
      <c r="I240" s="80">
        <v>558.7747095216539</v>
      </c>
      <c r="J240" s="132" t="b">
        <f t="shared" si="19"/>
        <v>0</v>
      </c>
      <c r="K240" s="131">
        <v>1584.931096464949</v>
      </c>
      <c r="L240" s="131">
        <v>1753.1311302248378</v>
      </c>
      <c r="M240" s="133" t="b">
        <f t="shared" si="20"/>
        <v>0</v>
      </c>
      <c r="N240" s="134">
        <v>21</v>
      </c>
      <c r="O240" s="134">
        <v>21</v>
      </c>
      <c r="P240" s="135">
        <f t="shared" si="21"/>
        <v>1</v>
      </c>
      <c r="Q240" s="136">
        <v>32.50216104794202</v>
      </c>
      <c r="R240" s="136">
        <v>34.478731743213196</v>
      </c>
      <c r="S240" s="135" t="b">
        <f t="shared" si="22"/>
        <v>0</v>
      </c>
      <c r="T240" s="137">
        <f t="shared" si="23"/>
        <v>1</v>
      </c>
      <c r="U240" s="52"/>
      <c r="V240" s="52"/>
      <c r="W240" s="118"/>
      <c r="X240"/>
      <c r="Y240" s="141"/>
      <c r="Z240" s="148"/>
      <c r="AA240" s="52"/>
      <c r="AB240" s="155"/>
    </row>
    <row r="241" spans="1:28" s="38" customFormat="1" ht="15">
      <c r="A241" s="52">
        <v>322</v>
      </c>
      <c r="B241" s="2" t="s">
        <v>296</v>
      </c>
      <c r="C241" s="142">
        <v>6909</v>
      </c>
      <c r="D241" s="107">
        <v>6872</v>
      </c>
      <c r="E241" s="80">
        <v>2535.243884787958</v>
      </c>
      <c r="F241" s="80">
        <v>2672.293364377183</v>
      </c>
      <c r="G241" s="152" t="b">
        <f t="shared" si="18"/>
        <v>0</v>
      </c>
      <c r="H241" s="131">
        <v>796.2078448400637</v>
      </c>
      <c r="I241" s="80">
        <v>894.208381839348</v>
      </c>
      <c r="J241" s="132" t="b">
        <f t="shared" si="19"/>
        <v>0</v>
      </c>
      <c r="K241" s="131">
        <v>5291.503835576785</v>
      </c>
      <c r="L241" s="131">
        <v>4942.665890570431</v>
      </c>
      <c r="M241" s="133" t="b">
        <f t="shared" si="20"/>
        <v>0</v>
      </c>
      <c r="N241" s="134">
        <v>19.75</v>
      </c>
      <c r="O241" s="134">
        <v>19.75</v>
      </c>
      <c r="P241" s="135" t="b">
        <f t="shared" si="21"/>
        <v>0</v>
      </c>
      <c r="Q241" s="136">
        <v>65.84331924915149</v>
      </c>
      <c r="R241" s="136">
        <v>60.37756542959378</v>
      </c>
      <c r="S241" s="135">
        <f t="shared" si="22"/>
        <v>1</v>
      </c>
      <c r="T241" s="137">
        <f t="shared" si="23"/>
        <v>1</v>
      </c>
      <c r="U241" s="52"/>
      <c r="V241" s="52"/>
      <c r="W241" s="118"/>
      <c r="X241"/>
      <c r="Y241" s="141"/>
      <c r="Z241" s="148"/>
      <c r="AA241" s="52"/>
      <c r="AB241" s="155"/>
    </row>
    <row r="242" spans="1:28" s="38" customFormat="1" ht="15">
      <c r="A242" s="52">
        <v>217</v>
      </c>
      <c r="B242" s="2" t="s">
        <v>212</v>
      </c>
      <c r="C242" s="142">
        <v>5590</v>
      </c>
      <c r="D242" s="107">
        <v>5578</v>
      </c>
      <c r="E242" s="80">
        <v>2593.5599284436494</v>
      </c>
      <c r="F242" s="80">
        <v>2788.8131946934386</v>
      </c>
      <c r="G242" s="152" t="b">
        <f t="shared" si="18"/>
        <v>0</v>
      </c>
      <c r="H242" s="131">
        <v>780.8586762075133</v>
      </c>
      <c r="I242" s="80">
        <v>549.83865184654</v>
      </c>
      <c r="J242" s="132" t="b">
        <f t="shared" si="19"/>
        <v>0</v>
      </c>
      <c r="K242" s="131">
        <v>4060.4651162790697</v>
      </c>
      <c r="L242" s="131">
        <v>4038.006453926139</v>
      </c>
      <c r="M242" s="133" t="b">
        <f t="shared" si="20"/>
        <v>0</v>
      </c>
      <c r="N242" s="134">
        <v>20.5</v>
      </c>
      <c r="O242" s="134">
        <v>20.5</v>
      </c>
      <c r="P242" s="135" t="b">
        <f t="shared" si="21"/>
        <v>0</v>
      </c>
      <c r="Q242" s="136">
        <v>59.094336975394164</v>
      </c>
      <c r="R242" s="136">
        <v>60.875779393636215</v>
      </c>
      <c r="S242" s="135">
        <f t="shared" si="22"/>
        <v>1</v>
      </c>
      <c r="T242" s="137">
        <f t="shared" si="23"/>
        <v>1</v>
      </c>
      <c r="U242" s="52"/>
      <c r="V242" s="52"/>
      <c r="W242" s="118"/>
      <c r="X242"/>
      <c r="Y242" s="141"/>
      <c r="Z242" s="148"/>
      <c r="AA242" s="52"/>
      <c r="AB242" s="155"/>
    </row>
    <row r="243" spans="1:28" s="38" customFormat="1" ht="15">
      <c r="A243" s="52">
        <v>758</v>
      </c>
      <c r="B243" s="2" t="s">
        <v>133</v>
      </c>
      <c r="C243" s="142">
        <v>8782</v>
      </c>
      <c r="D243" s="107">
        <v>8653</v>
      </c>
      <c r="E243" s="80">
        <v>2767.8205420177637</v>
      </c>
      <c r="F243" s="80">
        <v>2965.6766439385183</v>
      </c>
      <c r="G243" s="152" t="b">
        <f t="shared" si="18"/>
        <v>0</v>
      </c>
      <c r="H243" s="131">
        <v>1267.1373263493508</v>
      </c>
      <c r="I243" s="80">
        <v>1013.7524557956779</v>
      </c>
      <c r="J243" s="132" t="b">
        <f t="shared" si="19"/>
        <v>0</v>
      </c>
      <c r="K243" s="131">
        <v>6620.701434752903</v>
      </c>
      <c r="L243" s="131">
        <v>6518.201779729574</v>
      </c>
      <c r="M243" s="133" t="b">
        <f t="shared" si="20"/>
        <v>0</v>
      </c>
      <c r="N243" s="134">
        <v>20</v>
      </c>
      <c r="O243" s="134">
        <v>20</v>
      </c>
      <c r="P243" s="135" t="b">
        <f t="shared" si="21"/>
        <v>0</v>
      </c>
      <c r="Q243" s="136">
        <v>72.9026171750948</v>
      </c>
      <c r="R243" s="136">
        <v>70.30830546520683</v>
      </c>
      <c r="S243" s="135">
        <f t="shared" si="22"/>
        <v>1</v>
      </c>
      <c r="T243" s="137">
        <f t="shared" si="23"/>
        <v>1</v>
      </c>
      <c r="U243" s="52"/>
      <c r="V243" s="52"/>
      <c r="W243" s="118"/>
      <c r="X243"/>
      <c r="Y243" s="141"/>
      <c r="Z243" s="148"/>
      <c r="AA243" s="52"/>
      <c r="AB243" s="155"/>
    </row>
    <row r="244" spans="1:28" s="38" customFormat="1" ht="15">
      <c r="A244" s="52">
        <v>529</v>
      </c>
      <c r="B244" s="2" t="s">
        <v>289</v>
      </c>
      <c r="C244" s="142">
        <v>18961</v>
      </c>
      <c r="D244" s="107">
        <v>19068</v>
      </c>
      <c r="E244" s="80">
        <v>2807.921523126417</v>
      </c>
      <c r="F244" s="80">
        <v>2991.5565345080768</v>
      </c>
      <c r="G244" s="152" t="b">
        <f t="shared" si="18"/>
        <v>0</v>
      </c>
      <c r="H244" s="131">
        <v>844.2592690258953</v>
      </c>
      <c r="I244" s="80">
        <v>1008.9679043423536</v>
      </c>
      <c r="J244" s="132" t="b">
        <f t="shared" si="19"/>
        <v>0</v>
      </c>
      <c r="K244" s="131">
        <v>4284.58414640578</v>
      </c>
      <c r="L244" s="131">
        <v>3883.4696874344454</v>
      </c>
      <c r="M244" s="133" t="b">
        <f t="shared" si="20"/>
        <v>0</v>
      </c>
      <c r="N244" s="134">
        <v>18.5</v>
      </c>
      <c r="O244" s="134">
        <v>18.5</v>
      </c>
      <c r="P244" s="135" t="b">
        <f t="shared" si="21"/>
        <v>0</v>
      </c>
      <c r="Q244" s="136">
        <v>70.11707948461493</v>
      </c>
      <c r="R244" s="136">
        <v>62.063185839712474</v>
      </c>
      <c r="S244" s="135">
        <f t="shared" si="22"/>
        <v>1</v>
      </c>
      <c r="T244" s="137">
        <f t="shared" si="23"/>
        <v>1</v>
      </c>
      <c r="U244" s="52"/>
      <c r="V244" s="52"/>
      <c r="W244" s="118"/>
      <c r="X244"/>
      <c r="Y244" s="141"/>
      <c r="Z244" s="148"/>
      <c r="AA244" s="52"/>
      <c r="AB244" s="155"/>
    </row>
    <row r="245" spans="1:28" s="38" customFormat="1" ht="15">
      <c r="A245" s="52">
        <v>440</v>
      </c>
      <c r="B245" s="2" t="s">
        <v>276</v>
      </c>
      <c r="C245" s="142">
        <v>5147</v>
      </c>
      <c r="D245" s="107">
        <v>5176</v>
      </c>
      <c r="E245" s="80">
        <v>2617.25276860307</v>
      </c>
      <c r="F245" s="80">
        <v>3029.9459041731066</v>
      </c>
      <c r="G245" s="152" t="b">
        <f t="shared" si="18"/>
        <v>0</v>
      </c>
      <c r="H245" s="131">
        <v>810.3749757140082</v>
      </c>
      <c r="I245" s="80">
        <v>847.9520865533229</v>
      </c>
      <c r="J245" s="132" t="b">
        <f t="shared" si="19"/>
        <v>0</v>
      </c>
      <c r="K245" s="131">
        <v>3947.736545560521</v>
      </c>
      <c r="L245" s="131">
        <v>4105.873261205564</v>
      </c>
      <c r="M245" s="133" t="b">
        <f t="shared" si="20"/>
        <v>0</v>
      </c>
      <c r="N245" s="134">
        <v>20</v>
      </c>
      <c r="O245" s="134">
        <v>19.5</v>
      </c>
      <c r="P245" s="135" t="b">
        <f t="shared" si="21"/>
        <v>0</v>
      </c>
      <c r="Q245" s="136">
        <v>75.1864002385923</v>
      </c>
      <c r="R245" s="136">
        <v>71.71940282619687</v>
      </c>
      <c r="S245" s="135">
        <f t="shared" si="22"/>
        <v>1</v>
      </c>
      <c r="T245" s="137">
        <f t="shared" si="23"/>
        <v>1</v>
      </c>
      <c r="U245" s="52"/>
      <c r="V245" s="52"/>
      <c r="W245" s="118"/>
      <c r="X245"/>
      <c r="Y245" s="141"/>
      <c r="Z245" s="148"/>
      <c r="AA245" s="52"/>
      <c r="AB245" s="155"/>
    </row>
    <row r="246" spans="1:28" s="38" customFormat="1" ht="15">
      <c r="A246" s="52">
        <v>837</v>
      </c>
      <c r="B246" s="2" t="s">
        <v>272</v>
      </c>
      <c r="C246" s="142">
        <v>225118</v>
      </c>
      <c r="D246" s="107">
        <v>228274</v>
      </c>
      <c r="E246" s="80">
        <v>2928.4819516875596</v>
      </c>
      <c r="F246" s="80">
        <v>3211.3206059384775</v>
      </c>
      <c r="G246" s="152" t="b">
        <f t="shared" si="18"/>
        <v>0</v>
      </c>
      <c r="H246" s="131">
        <v>977.9226894339857</v>
      </c>
      <c r="I246" s="80">
        <v>1110.3104164293786</v>
      </c>
      <c r="J246" s="132" t="b">
        <f t="shared" si="19"/>
        <v>0</v>
      </c>
      <c r="K246" s="131">
        <v>5371.631766451373</v>
      </c>
      <c r="L246" s="131">
        <v>5739.514793625204</v>
      </c>
      <c r="M246" s="133" t="b">
        <f t="shared" si="20"/>
        <v>0</v>
      </c>
      <c r="N246" s="134">
        <v>19.75</v>
      </c>
      <c r="O246" s="134">
        <v>19.75</v>
      </c>
      <c r="P246" s="135" t="b">
        <f t="shared" si="21"/>
        <v>0</v>
      </c>
      <c r="Q246" s="136">
        <v>71.80812743910674</v>
      </c>
      <c r="R246" s="136">
        <v>74.86997985061095</v>
      </c>
      <c r="S246" s="135">
        <f t="shared" si="22"/>
        <v>1</v>
      </c>
      <c r="T246" s="137">
        <f t="shared" si="23"/>
        <v>1</v>
      </c>
      <c r="U246" s="85"/>
      <c r="V246" s="52"/>
      <c r="W246" s="118"/>
      <c r="X246"/>
      <c r="Y246" s="141"/>
      <c r="Z246" s="148"/>
      <c r="AA246" s="52"/>
      <c r="AB246" s="155"/>
    </row>
    <row r="247" spans="1:28" s="38" customFormat="1" ht="15">
      <c r="A247" s="52">
        <v>564</v>
      </c>
      <c r="B247" s="2" t="s">
        <v>288</v>
      </c>
      <c r="C247" s="142">
        <v>198525</v>
      </c>
      <c r="D247" s="107">
        <v>200526</v>
      </c>
      <c r="E247" s="80">
        <v>3222.6470217856695</v>
      </c>
      <c r="F247" s="80">
        <v>3375.8614842963007</v>
      </c>
      <c r="G247" s="152" t="b">
        <f t="shared" si="18"/>
        <v>0</v>
      </c>
      <c r="H247" s="131">
        <v>838.4888553078957</v>
      </c>
      <c r="I247" s="80">
        <v>998.8879247578868</v>
      </c>
      <c r="J247" s="132" t="b">
        <f t="shared" si="19"/>
        <v>0</v>
      </c>
      <c r="K247" s="131">
        <v>4417.413424002015</v>
      </c>
      <c r="L247" s="131">
        <v>4359.364870390872</v>
      </c>
      <c r="M247" s="133" t="b">
        <f t="shared" si="20"/>
        <v>0</v>
      </c>
      <c r="N247" s="134">
        <v>20</v>
      </c>
      <c r="O247" s="134">
        <v>20</v>
      </c>
      <c r="P247" s="135" t="b">
        <f t="shared" si="21"/>
        <v>0</v>
      </c>
      <c r="Q247" s="136">
        <v>68.74895219220079</v>
      </c>
      <c r="R247" s="136">
        <v>65.8601016806882</v>
      </c>
      <c r="S247" s="135">
        <f t="shared" si="22"/>
        <v>1</v>
      </c>
      <c r="T247" s="137">
        <f t="shared" si="23"/>
        <v>1</v>
      </c>
      <c r="U247" s="52"/>
      <c r="V247" s="52"/>
      <c r="W247" s="118"/>
      <c r="X247"/>
      <c r="Y247" s="141"/>
      <c r="Z247" s="148"/>
      <c r="AA247" s="52"/>
      <c r="AB247" s="155"/>
    </row>
    <row r="248" spans="1:28" s="38" customFormat="1" ht="15">
      <c r="A248" s="52">
        <v>576</v>
      </c>
      <c r="B248" s="2" t="s">
        <v>112</v>
      </c>
      <c r="C248" s="142">
        <v>3143</v>
      </c>
      <c r="D248" s="107">
        <v>3073</v>
      </c>
      <c r="E248" s="80">
        <v>2225.8988227807827</v>
      </c>
      <c r="F248" s="80">
        <v>3456.8825252196552</v>
      </c>
      <c r="G248" s="152" t="b">
        <f t="shared" si="18"/>
        <v>0</v>
      </c>
      <c r="H248" s="131">
        <v>853.9611835825644</v>
      </c>
      <c r="I248" s="80">
        <v>614.7087536609178</v>
      </c>
      <c r="J248" s="132" t="b">
        <f t="shared" si="19"/>
        <v>0</v>
      </c>
      <c r="K248" s="131">
        <v>3665.9242761692653</v>
      </c>
      <c r="L248" s="131">
        <v>4169.541164985357</v>
      </c>
      <c r="M248" s="133" t="b">
        <f t="shared" si="20"/>
        <v>0</v>
      </c>
      <c r="N248" s="134">
        <v>21</v>
      </c>
      <c r="O248" s="134">
        <v>21</v>
      </c>
      <c r="P248" s="135">
        <f t="shared" si="21"/>
        <v>1</v>
      </c>
      <c r="Q248" s="136">
        <v>45.968814556979936</v>
      </c>
      <c r="R248" s="136">
        <v>47.444031415075884</v>
      </c>
      <c r="S248" s="135" t="b">
        <f t="shared" si="22"/>
        <v>0</v>
      </c>
      <c r="T248" s="137">
        <f t="shared" si="23"/>
        <v>1</v>
      </c>
      <c r="U248" s="52"/>
      <c r="V248" s="52"/>
      <c r="W248" s="118"/>
      <c r="X248"/>
      <c r="Y248" s="141"/>
      <c r="Z248" s="148"/>
      <c r="AA248" s="52"/>
      <c r="AB248" s="155"/>
    </row>
    <row r="249" spans="1:28" s="38" customFormat="1" ht="15">
      <c r="A249" s="52">
        <v>280</v>
      </c>
      <c r="B249" s="2" t="s">
        <v>255</v>
      </c>
      <c r="C249" s="142">
        <v>2201</v>
      </c>
      <c r="D249" s="107">
        <v>2171</v>
      </c>
      <c r="E249" s="80">
        <v>3584.2798727850977</v>
      </c>
      <c r="F249" s="80">
        <v>4073.698756333487</v>
      </c>
      <c r="G249" s="152" t="b">
        <f t="shared" si="18"/>
        <v>0</v>
      </c>
      <c r="H249" s="131">
        <v>288.50522489777376</v>
      </c>
      <c r="I249" s="80">
        <v>1014.7397512666973</v>
      </c>
      <c r="J249" s="132" t="b">
        <f t="shared" si="19"/>
        <v>0</v>
      </c>
      <c r="K249" s="131">
        <v>1295.774647887324</v>
      </c>
      <c r="L249" s="131">
        <v>1766.0064486411793</v>
      </c>
      <c r="M249" s="133" t="b">
        <f t="shared" si="20"/>
        <v>0</v>
      </c>
      <c r="N249" s="134">
        <v>21</v>
      </c>
      <c r="O249" s="134">
        <v>21</v>
      </c>
      <c r="P249" s="135">
        <f t="shared" si="21"/>
        <v>1</v>
      </c>
      <c r="Q249" s="136">
        <v>26.760563380281692</v>
      </c>
      <c r="R249" s="136">
        <v>29.088185902963737</v>
      </c>
      <c r="S249" s="135" t="b">
        <f t="shared" si="22"/>
        <v>0</v>
      </c>
      <c r="T249" s="137">
        <f t="shared" si="23"/>
        <v>1</v>
      </c>
      <c r="U249" s="52"/>
      <c r="V249" s="52"/>
      <c r="W249" s="118"/>
      <c r="X249"/>
      <c r="Y249" s="141"/>
      <c r="Z249" s="148"/>
      <c r="AA249" s="52"/>
      <c r="AB249" s="155"/>
    </row>
    <row r="250" spans="1:28" s="38" customFormat="1" ht="15">
      <c r="A250" s="52">
        <v>46</v>
      </c>
      <c r="B250" s="2" t="s">
        <v>271</v>
      </c>
      <c r="C250" s="142">
        <v>1473</v>
      </c>
      <c r="D250" s="107">
        <v>1453</v>
      </c>
      <c r="E250" s="80">
        <v>3808.5539714867614</v>
      </c>
      <c r="F250" s="80">
        <v>4171.36958017894</v>
      </c>
      <c r="G250" s="152" t="b">
        <f t="shared" si="18"/>
        <v>0</v>
      </c>
      <c r="H250" s="131">
        <v>817.3794976238968</v>
      </c>
      <c r="I250" s="80">
        <v>970.4060564349621</v>
      </c>
      <c r="J250" s="132" t="b">
        <f t="shared" si="19"/>
        <v>0</v>
      </c>
      <c r="K250" s="131">
        <v>998.6422267481331</v>
      </c>
      <c r="L250" s="131">
        <v>801.1011699931177</v>
      </c>
      <c r="M250" s="133" t="b">
        <f t="shared" si="20"/>
        <v>0</v>
      </c>
      <c r="N250" s="134">
        <v>21</v>
      </c>
      <c r="O250" s="134">
        <v>21</v>
      </c>
      <c r="P250" s="135">
        <f t="shared" si="21"/>
        <v>1</v>
      </c>
      <c r="Q250" s="136">
        <v>20.680842363524842</v>
      </c>
      <c r="R250" s="136">
        <v>17.256129368805425</v>
      </c>
      <c r="S250" s="135" t="b">
        <f t="shared" si="22"/>
        <v>0</v>
      </c>
      <c r="T250" s="137">
        <f t="shared" si="23"/>
        <v>1</v>
      </c>
      <c r="U250" s="52"/>
      <c r="V250" s="84"/>
      <c r="W250" s="118"/>
      <c r="X250"/>
      <c r="Y250" s="141"/>
      <c r="Z250" s="148"/>
      <c r="AA250" s="52"/>
      <c r="AB250" s="155"/>
    </row>
    <row r="251" spans="1:28" s="38" customFormat="1" ht="15">
      <c r="A251" s="52">
        <v>625</v>
      </c>
      <c r="B251" s="2" t="s">
        <v>280</v>
      </c>
      <c r="C251" s="142">
        <v>3211</v>
      </c>
      <c r="D251" s="107">
        <v>3188</v>
      </c>
      <c r="E251" s="80">
        <v>4245.717844908128</v>
      </c>
      <c r="F251" s="80">
        <v>4501.568381430364</v>
      </c>
      <c r="G251" s="152" t="b">
        <f t="shared" si="18"/>
        <v>0</v>
      </c>
      <c r="H251" s="131">
        <v>1198.3805668016194</v>
      </c>
      <c r="I251" s="80">
        <v>667.189460476788</v>
      </c>
      <c r="J251" s="132" t="b">
        <f t="shared" si="19"/>
        <v>0</v>
      </c>
      <c r="K251" s="131">
        <v>4800.685144814699</v>
      </c>
      <c r="L251" s="131">
        <v>6243.726474278544</v>
      </c>
      <c r="M251" s="133" t="b">
        <f t="shared" si="20"/>
        <v>0</v>
      </c>
      <c r="N251" s="134">
        <v>20.25</v>
      </c>
      <c r="O251" s="134">
        <v>20.25</v>
      </c>
      <c r="P251" s="135" t="b">
        <f t="shared" si="21"/>
        <v>0</v>
      </c>
      <c r="Q251" s="136">
        <v>57.647002143906725</v>
      </c>
      <c r="R251" s="136">
        <v>61.73158484863257</v>
      </c>
      <c r="S251" s="135">
        <f t="shared" si="22"/>
        <v>1</v>
      </c>
      <c r="T251" s="137">
        <f t="shared" si="23"/>
        <v>1</v>
      </c>
      <c r="U251" s="52"/>
      <c r="V251" s="52"/>
      <c r="W251" s="118"/>
      <c r="X251"/>
      <c r="Y251" s="141"/>
      <c r="Z251" s="148"/>
      <c r="AA251" s="52"/>
      <c r="AB251" s="155"/>
    </row>
    <row r="252" spans="1:28" s="38" customFormat="1" ht="15">
      <c r="A252" s="52">
        <v>231</v>
      </c>
      <c r="B252" s="2" t="s">
        <v>290</v>
      </c>
      <c r="C252" s="142">
        <v>1285</v>
      </c>
      <c r="D252" s="107">
        <v>1296</v>
      </c>
      <c r="E252" s="80">
        <v>7368.093385214007</v>
      </c>
      <c r="F252" s="80">
        <v>4557.87037037037</v>
      </c>
      <c r="G252" s="152" t="b">
        <f t="shared" si="18"/>
        <v>0</v>
      </c>
      <c r="H252" s="131">
        <v>196.8871595330739</v>
      </c>
      <c r="I252" s="80">
        <v>-6.172839506172839</v>
      </c>
      <c r="J252" s="132" t="b">
        <f t="shared" si="19"/>
        <v>0</v>
      </c>
      <c r="K252" s="131">
        <v>3097.27626459144</v>
      </c>
      <c r="L252" s="131">
        <v>3326.3888888888887</v>
      </c>
      <c r="M252" s="133" t="b">
        <f t="shared" si="20"/>
        <v>0</v>
      </c>
      <c r="N252" s="134">
        <v>21</v>
      </c>
      <c r="O252" s="134">
        <v>21.5</v>
      </c>
      <c r="P252" s="135">
        <f t="shared" si="21"/>
        <v>1</v>
      </c>
      <c r="Q252" s="136">
        <v>49.54533645102624</v>
      </c>
      <c r="R252" s="136">
        <v>55.921965553832344</v>
      </c>
      <c r="S252" s="135" t="b">
        <f t="shared" si="22"/>
        <v>0</v>
      </c>
      <c r="T252" s="137">
        <f t="shared" si="23"/>
        <v>1</v>
      </c>
      <c r="U252" s="53"/>
      <c r="V252" s="52"/>
      <c r="W252" s="118"/>
      <c r="X252"/>
      <c r="Y252" s="141"/>
      <c r="Z252" s="148"/>
      <c r="AA252" s="52"/>
      <c r="AB252" s="155"/>
    </row>
    <row r="253" spans="1:28" s="38" customFormat="1" ht="15">
      <c r="A253" s="52">
        <v>245</v>
      </c>
      <c r="B253" s="2" t="s">
        <v>257</v>
      </c>
      <c r="C253" s="142">
        <v>35293</v>
      </c>
      <c r="D253" s="107">
        <v>35511</v>
      </c>
      <c r="E253" s="80">
        <v>4308.248094522993</v>
      </c>
      <c r="F253" s="80">
        <v>4691.673002731548</v>
      </c>
      <c r="G253" s="152" t="b">
        <f t="shared" si="18"/>
        <v>0</v>
      </c>
      <c r="H253" s="131">
        <v>1029.4392655767433</v>
      </c>
      <c r="I253" s="80">
        <v>1232.7166230182197</v>
      </c>
      <c r="J253" s="132" t="b">
        <f t="shared" si="19"/>
        <v>0</v>
      </c>
      <c r="K253" s="131">
        <v>4844.841753322188</v>
      </c>
      <c r="L253" s="131">
        <v>4760.637548928501</v>
      </c>
      <c r="M253" s="133" t="b">
        <f t="shared" si="20"/>
        <v>0</v>
      </c>
      <c r="N253" s="134">
        <v>19</v>
      </c>
      <c r="O253" s="134">
        <v>19.25</v>
      </c>
      <c r="P253" s="135" t="b">
        <f t="shared" si="21"/>
        <v>0</v>
      </c>
      <c r="Q253" s="136">
        <v>70.9513916154081</v>
      </c>
      <c r="R253" s="136">
        <v>69.58793224383834</v>
      </c>
      <c r="S253" s="135">
        <f t="shared" si="22"/>
        <v>1</v>
      </c>
      <c r="T253" s="137">
        <f t="shared" si="23"/>
        <v>1</v>
      </c>
      <c r="U253" s="52"/>
      <c r="V253" s="52"/>
      <c r="W253" s="118"/>
      <c r="X253"/>
      <c r="Y253" s="141"/>
      <c r="Z253" s="148"/>
      <c r="AA253" s="52"/>
      <c r="AB253" s="155"/>
    </row>
    <row r="254" spans="1:28" s="38" customFormat="1" ht="15">
      <c r="A254" s="52">
        <v>261</v>
      </c>
      <c r="B254" s="2" t="s">
        <v>188</v>
      </c>
      <c r="C254" s="142">
        <v>6416</v>
      </c>
      <c r="D254" s="107">
        <v>6383</v>
      </c>
      <c r="E254" s="80">
        <v>4883.884039900249</v>
      </c>
      <c r="F254" s="80">
        <v>6026.319912266958</v>
      </c>
      <c r="G254" s="152" t="b">
        <f t="shared" si="18"/>
        <v>0</v>
      </c>
      <c r="H254" s="131">
        <v>1772.4438902743143</v>
      </c>
      <c r="I254" s="80">
        <v>2504.778317405609</v>
      </c>
      <c r="J254" s="132" t="b">
        <f t="shared" si="19"/>
        <v>0</v>
      </c>
      <c r="K254" s="131">
        <v>10170.822942643392</v>
      </c>
      <c r="L254" s="131">
        <v>8885.79038069873</v>
      </c>
      <c r="M254" s="133" t="b">
        <f t="shared" si="20"/>
        <v>0</v>
      </c>
      <c r="N254" s="134">
        <v>19.5</v>
      </c>
      <c r="O254" s="134">
        <v>20.25</v>
      </c>
      <c r="P254" s="135" t="b">
        <f t="shared" si="21"/>
        <v>0</v>
      </c>
      <c r="Q254" s="136">
        <v>97.7687089251643</v>
      </c>
      <c r="R254" s="136">
        <v>82.63065569804016</v>
      </c>
      <c r="S254" s="135">
        <f t="shared" si="22"/>
        <v>1</v>
      </c>
      <c r="T254" s="137">
        <f t="shared" si="23"/>
        <v>1</v>
      </c>
      <c r="U254" s="52"/>
      <c r="V254" s="52"/>
      <c r="W254" s="118"/>
      <c r="X254"/>
      <c r="Y254" s="141"/>
      <c r="Z254" s="148"/>
      <c r="AA254" s="52"/>
      <c r="AB254" s="155"/>
    </row>
    <row r="255" spans="1:28" s="38" customFormat="1" ht="15">
      <c r="A255" s="52">
        <v>91</v>
      </c>
      <c r="B255" s="2" t="s">
        <v>270</v>
      </c>
      <c r="C255" s="142">
        <v>628208</v>
      </c>
      <c r="D255" s="107">
        <v>635181</v>
      </c>
      <c r="E255" s="80">
        <v>5665.707854723277</v>
      </c>
      <c r="F255" s="80">
        <v>6538.775561611572</v>
      </c>
      <c r="G255" s="152" t="b">
        <f t="shared" si="18"/>
        <v>0</v>
      </c>
      <c r="H255" s="131">
        <v>1333.7031683773528</v>
      </c>
      <c r="I255" s="80">
        <v>1624.7069732879288</v>
      </c>
      <c r="J255" s="132" t="b">
        <f t="shared" si="19"/>
        <v>0</v>
      </c>
      <c r="K255" s="131">
        <v>7977.095165932303</v>
      </c>
      <c r="L255" s="139">
        <v>7777.350078166695</v>
      </c>
      <c r="M255" s="133" t="b">
        <f t="shared" si="20"/>
        <v>0</v>
      </c>
      <c r="N255" s="134">
        <v>18.5</v>
      </c>
      <c r="O255" s="134">
        <v>18.5</v>
      </c>
      <c r="P255" s="135" t="b">
        <f t="shared" si="21"/>
        <v>0</v>
      </c>
      <c r="Q255" s="136">
        <v>96.73036063160257</v>
      </c>
      <c r="R255" s="136">
        <v>91.16286438672128</v>
      </c>
      <c r="S255" s="135">
        <f t="shared" si="22"/>
        <v>1</v>
      </c>
      <c r="T255" s="137">
        <f t="shared" si="23"/>
        <v>1</v>
      </c>
      <c r="U255" s="52"/>
      <c r="V255" s="52"/>
      <c r="W255" s="118"/>
      <c r="X255"/>
      <c r="Y255" s="141"/>
      <c r="Z255" s="148"/>
      <c r="AA255" s="52"/>
      <c r="AB255" s="155"/>
    </row>
    <row r="256" spans="1:28" s="38" customFormat="1" ht="15">
      <c r="A256" s="52">
        <v>72</v>
      </c>
      <c r="B256" s="2" t="s">
        <v>191</v>
      </c>
      <c r="C256" s="142">
        <v>993</v>
      </c>
      <c r="D256" s="107">
        <v>994</v>
      </c>
      <c r="E256" s="80">
        <v>6703.927492447129</v>
      </c>
      <c r="F256" s="80">
        <v>6660.965794768612</v>
      </c>
      <c r="G256" s="152" t="b">
        <f t="shared" si="18"/>
        <v>0</v>
      </c>
      <c r="H256" s="131">
        <v>846.9284994964753</v>
      </c>
      <c r="I256" s="80">
        <v>618.7122736418511</v>
      </c>
      <c r="J256" s="132" t="b">
        <f t="shared" si="19"/>
        <v>0</v>
      </c>
      <c r="K256" s="131">
        <v>2846.9284994964755</v>
      </c>
      <c r="L256" s="131">
        <v>3412.4748490945676</v>
      </c>
      <c r="M256" s="133" t="b">
        <f t="shared" si="20"/>
        <v>0</v>
      </c>
      <c r="N256" s="134">
        <v>20</v>
      </c>
      <c r="O256" s="134">
        <v>20</v>
      </c>
      <c r="P256" s="135" t="b">
        <f t="shared" si="21"/>
        <v>0</v>
      </c>
      <c r="Q256" s="136">
        <v>56.800742052449614</v>
      </c>
      <c r="R256" s="136">
        <v>57.39966555183946</v>
      </c>
      <c r="S256" s="135">
        <f t="shared" si="22"/>
        <v>1</v>
      </c>
      <c r="T256" s="137">
        <f t="shared" si="23"/>
        <v>1</v>
      </c>
      <c r="U256" s="52"/>
      <c r="V256" s="52"/>
      <c r="W256" s="118"/>
      <c r="X256"/>
      <c r="Y256" s="141"/>
      <c r="Z256" s="148"/>
      <c r="AA256" s="52"/>
      <c r="AB256" s="155"/>
    </row>
    <row r="257" spans="1:28" s="38" customFormat="1" ht="15">
      <c r="A257" s="52">
        <v>762</v>
      </c>
      <c r="B257" s="2" t="s">
        <v>254</v>
      </c>
      <c r="C257" s="142">
        <v>4278</v>
      </c>
      <c r="D257" s="107">
        <v>4199</v>
      </c>
      <c r="E257" s="80">
        <v>177.65310892940627</v>
      </c>
      <c r="F257" s="80">
        <v>115.50369135508456</v>
      </c>
      <c r="G257" s="152" t="b">
        <f t="shared" si="18"/>
        <v>0</v>
      </c>
      <c r="H257" s="131">
        <v>557.737260402057</v>
      </c>
      <c r="I257" s="80">
        <v>342.7006430102406</v>
      </c>
      <c r="J257" s="132" t="b">
        <f t="shared" si="19"/>
        <v>0</v>
      </c>
      <c r="K257" s="131">
        <v>4073.866292660122</v>
      </c>
      <c r="L257" s="131">
        <v>4540.843057870922</v>
      </c>
      <c r="M257" s="133" t="b">
        <f t="shared" si="20"/>
        <v>0</v>
      </c>
      <c r="N257" s="134">
        <v>20.5</v>
      </c>
      <c r="O257" s="134">
        <v>20.5</v>
      </c>
      <c r="P257" s="135" t="b">
        <f t="shared" si="21"/>
        <v>0</v>
      </c>
      <c r="Q257" s="136">
        <v>40.961194657692715</v>
      </c>
      <c r="R257" s="136">
        <v>46.202297798968985</v>
      </c>
      <c r="S257" s="135" t="b">
        <f t="shared" si="22"/>
        <v>0</v>
      </c>
      <c r="T257" s="137">
        <f t="shared" si="23"/>
        <v>0</v>
      </c>
      <c r="U257" s="52"/>
      <c r="V257" s="52"/>
      <c r="W257" s="118"/>
      <c r="X257"/>
      <c r="Y257" s="141"/>
      <c r="Z257" s="148"/>
      <c r="AA257" s="52"/>
      <c r="AB257" s="155"/>
    </row>
    <row r="258" spans="1:28" s="38" customFormat="1" ht="15">
      <c r="A258" s="52">
        <v>636</v>
      </c>
      <c r="B258" s="2" t="s">
        <v>249</v>
      </c>
      <c r="C258" s="142">
        <v>8562</v>
      </c>
      <c r="D258" s="107">
        <v>8503</v>
      </c>
      <c r="E258" s="80">
        <v>62.135015183368374</v>
      </c>
      <c r="F258" s="80">
        <v>232.97659649535458</v>
      </c>
      <c r="G258" s="152" t="b">
        <f t="shared" si="18"/>
        <v>0</v>
      </c>
      <c r="H258" s="131">
        <v>332.28217706143425</v>
      </c>
      <c r="I258" s="80">
        <v>604.0221098435846</v>
      </c>
      <c r="J258" s="132" t="b">
        <f t="shared" si="19"/>
        <v>0</v>
      </c>
      <c r="K258" s="131">
        <v>2306.820836253212</v>
      </c>
      <c r="L258" s="131">
        <v>2204.633658708691</v>
      </c>
      <c r="M258" s="133" t="b">
        <f t="shared" si="20"/>
        <v>0</v>
      </c>
      <c r="N258" s="134">
        <v>20.75</v>
      </c>
      <c r="O258" s="134">
        <v>21.25</v>
      </c>
      <c r="P258" s="135" t="b">
        <f t="shared" si="21"/>
        <v>0</v>
      </c>
      <c r="Q258" s="136">
        <v>38.77490188285558</v>
      </c>
      <c r="R258" s="136">
        <v>36.612976101796335</v>
      </c>
      <c r="S258" s="135" t="b">
        <f t="shared" si="22"/>
        <v>0</v>
      </c>
      <c r="T258" s="137">
        <f t="shared" si="23"/>
        <v>0</v>
      </c>
      <c r="U258" s="52"/>
      <c r="V258" s="52"/>
      <c r="W258" s="118"/>
      <c r="X258"/>
      <c r="Y258" s="141"/>
      <c r="Z258" s="148"/>
      <c r="AA258" s="52"/>
      <c r="AB258" s="155"/>
    </row>
    <row r="259" spans="1:28" s="38" customFormat="1" ht="15">
      <c r="A259" s="52">
        <v>503</v>
      </c>
      <c r="B259" s="2" t="s">
        <v>154</v>
      </c>
      <c r="C259" s="142">
        <v>7859</v>
      </c>
      <c r="D259" s="107">
        <v>7842</v>
      </c>
      <c r="E259" s="80">
        <v>274.84412775162235</v>
      </c>
      <c r="F259" s="80">
        <v>316.75592960979344</v>
      </c>
      <c r="G259" s="152" t="b">
        <f t="shared" si="18"/>
        <v>0</v>
      </c>
      <c r="H259" s="131">
        <v>141.74831403486448</v>
      </c>
      <c r="I259" s="80">
        <v>479.2144861004846</v>
      </c>
      <c r="J259" s="132" t="b">
        <f t="shared" si="19"/>
        <v>0</v>
      </c>
      <c r="K259" s="131">
        <v>2995.0375365822624</v>
      </c>
      <c r="L259" s="131">
        <v>2954.475899005356</v>
      </c>
      <c r="M259" s="133" t="b">
        <f t="shared" si="20"/>
        <v>0</v>
      </c>
      <c r="N259" s="134">
        <v>20.5</v>
      </c>
      <c r="O259" s="134">
        <v>21</v>
      </c>
      <c r="P259" s="135" t="b">
        <f t="shared" si="21"/>
        <v>0</v>
      </c>
      <c r="Q259" s="136">
        <v>45.68999950072395</v>
      </c>
      <c r="R259" s="136">
        <v>43.37174207895991</v>
      </c>
      <c r="S259" s="135" t="b">
        <f t="shared" si="22"/>
        <v>0</v>
      </c>
      <c r="T259" s="137">
        <f t="shared" si="23"/>
        <v>0</v>
      </c>
      <c r="U259" s="52"/>
      <c r="V259" s="52"/>
      <c r="W259" s="118"/>
      <c r="X259"/>
      <c r="Y259" s="141"/>
      <c r="Z259" s="148"/>
      <c r="AA259" s="52"/>
      <c r="AB259" s="155"/>
    </row>
    <row r="260" spans="1:28" s="38" customFormat="1" ht="15">
      <c r="A260" s="52">
        <v>434</v>
      </c>
      <c r="B260" s="2" t="s">
        <v>51</v>
      </c>
      <c r="C260" s="142">
        <v>15311</v>
      </c>
      <c r="D260" s="107">
        <v>15208</v>
      </c>
      <c r="E260" s="80">
        <v>239.82757494611718</v>
      </c>
      <c r="F260" s="80">
        <v>405.3129931614939</v>
      </c>
      <c r="G260" s="152" t="b">
        <f t="shared" si="18"/>
        <v>0</v>
      </c>
      <c r="H260" s="131">
        <v>474.29952321860105</v>
      </c>
      <c r="I260" s="80">
        <v>646.9621251972646</v>
      </c>
      <c r="J260" s="132" t="b">
        <f t="shared" si="19"/>
        <v>0</v>
      </c>
      <c r="K260" s="131">
        <v>3422.3760694925218</v>
      </c>
      <c r="L260" s="131">
        <v>3574.6975276170438</v>
      </c>
      <c r="M260" s="133" t="b">
        <f t="shared" si="20"/>
        <v>0</v>
      </c>
      <c r="N260" s="134">
        <v>19.75</v>
      </c>
      <c r="O260" s="134">
        <v>19.75</v>
      </c>
      <c r="P260" s="135" t="b">
        <f t="shared" si="21"/>
        <v>0</v>
      </c>
      <c r="Q260" s="136">
        <v>49.53099819561714</v>
      </c>
      <c r="R260" s="136">
        <v>51.083094164274975</v>
      </c>
      <c r="S260" s="135" t="b">
        <f t="shared" si="22"/>
        <v>0</v>
      </c>
      <c r="T260" s="137">
        <f t="shared" si="23"/>
        <v>0</v>
      </c>
      <c r="U260" s="52"/>
      <c r="V260" s="52"/>
      <c r="W260" s="118"/>
      <c r="X260"/>
      <c r="Y260" s="141"/>
      <c r="Z260" s="148"/>
      <c r="AA260" s="52"/>
      <c r="AB260" s="155"/>
    </row>
    <row r="261" spans="1:28" s="38" customFormat="1" ht="15">
      <c r="A261" s="52">
        <v>624</v>
      </c>
      <c r="B261" s="2" t="s">
        <v>179</v>
      </c>
      <c r="C261" s="142">
        <v>5321</v>
      </c>
      <c r="D261" s="107">
        <v>5340</v>
      </c>
      <c r="E261" s="80">
        <v>274.5724487878218</v>
      </c>
      <c r="F261" s="80">
        <v>431.4606741573034</v>
      </c>
      <c r="G261" s="152" t="b">
        <f t="shared" si="18"/>
        <v>0</v>
      </c>
      <c r="H261" s="131">
        <v>128.35933095282843</v>
      </c>
      <c r="I261" s="80">
        <v>457.67790262172286</v>
      </c>
      <c r="J261" s="132" t="b">
        <f t="shared" si="19"/>
        <v>0</v>
      </c>
      <c r="K261" s="131">
        <v>2746.2882916744975</v>
      </c>
      <c r="L261" s="131">
        <v>2820.9737827715358</v>
      </c>
      <c r="M261" s="133" t="b">
        <f t="shared" si="20"/>
        <v>0</v>
      </c>
      <c r="N261" s="134">
        <v>19.75</v>
      </c>
      <c r="O261" s="134">
        <v>20.25</v>
      </c>
      <c r="P261" s="135" t="b">
        <f t="shared" si="21"/>
        <v>0</v>
      </c>
      <c r="Q261" s="136">
        <v>48.097777090899726</v>
      </c>
      <c r="R261" s="136">
        <v>44.40594667649589</v>
      </c>
      <c r="S261" s="135" t="b">
        <f t="shared" si="22"/>
        <v>0</v>
      </c>
      <c r="T261" s="137">
        <f t="shared" si="23"/>
        <v>0</v>
      </c>
      <c r="U261" s="52"/>
      <c r="V261" s="52"/>
      <c r="W261" s="118"/>
      <c r="X261"/>
      <c r="Y261" s="141"/>
      <c r="Z261" s="148"/>
      <c r="AA261" s="52"/>
      <c r="AB261" s="155"/>
    </row>
    <row r="262" spans="1:28" s="38" customFormat="1" ht="15">
      <c r="A262" s="52">
        <v>146</v>
      </c>
      <c r="B262" s="2" t="s">
        <v>144</v>
      </c>
      <c r="C262" s="142">
        <v>5336</v>
      </c>
      <c r="D262" s="107">
        <v>5237</v>
      </c>
      <c r="E262" s="80">
        <v>292.9160419790105</v>
      </c>
      <c r="F262" s="80">
        <v>476.22684743173573</v>
      </c>
      <c r="G262" s="152" t="b">
        <f t="shared" si="18"/>
        <v>0</v>
      </c>
      <c r="H262" s="131">
        <v>541.6041979010495</v>
      </c>
      <c r="I262" s="80">
        <v>797.5940423906817</v>
      </c>
      <c r="J262" s="132" t="b">
        <f t="shared" si="19"/>
        <v>0</v>
      </c>
      <c r="K262" s="131">
        <v>3855.134932533733</v>
      </c>
      <c r="L262" s="131">
        <v>4427.5348481955325</v>
      </c>
      <c r="M262" s="133" t="b">
        <f t="shared" si="20"/>
        <v>0</v>
      </c>
      <c r="N262" s="134">
        <v>20.75</v>
      </c>
      <c r="O262" s="134">
        <v>20.75</v>
      </c>
      <c r="P262" s="135" t="b">
        <f t="shared" si="21"/>
        <v>0</v>
      </c>
      <c r="Q262" s="136">
        <v>49.354303558649406</v>
      </c>
      <c r="R262" s="136">
        <v>52.17151478771557</v>
      </c>
      <c r="S262" s="135" t="b">
        <f t="shared" si="22"/>
        <v>0</v>
      </c>
      <c r="T262" s="137">
        <f t="shared" si="23"/>
        <v>0</v>
      </c>
      <c r="U262" s="52"/>
      <c r="V262" s="52"/>
      <c r="W262" s="118"/>
      <c r="X262"/>
      <c r="Y262" s="141"/>
      <c r="Z262" s="148"/>
      <c r="AA262" s="52"/>
      <c r="AB262" s="155"/>
    </row>
    <row r="263" spans="1:28" s="38" customFormat="1" ht="15">
      <c r="A263" s="52">
        <v>420</v>
      </c>
      <c r="B263" s="2" t="s">
        <v>221</v>
      </c>
      <c r="C263" s="142">
        <v>9953</v>
      </c>
      <c r="D263" s="107">
        <v>9865</v>
      </c>
      <c r="E263" s="80">
        <v>453.0292374158545</v>
      </c>
      <c r="F263" s="80">
        <v>483.5276229092752</v>
      </c>
      <c r="G263" s="152" t="b">
        <f t="shared" si="18"/>
        <v>0</v>
      </c>
      <c r="H263" s="131">
        <v>740.7816738671758</v>
      </c>
      <c r="I263" s="80">
        <v>663.659401926001</v>
      </c>
      <c r="J263" s="132" t="b">
        <f t="shared" si="19"/>
        <v>0</v>
      </c>
      <c r="K263" s="131">
        <v>3645.935898724003</v>
      </c>
      <c r="L263" s="131">
        <v>3555.8033451596552</v>
      </c>
      <c r="M263" s="133" t="b">
        <f t="shared" si="20"/>
        <v>0</v>
      </c>
      <c r="N263" s="134">
        <v>20</v>
      </c>
      <c r="O263" s="134">
        <v>20</v>
      </c>
      <c r="P263" s="135" t="b">
        <f t="shared" si="21"/>
        <v>0</v>
      </c>
      <c r="Q263" s="136">
        <v>50.592656216448354</v>
      </c>
      <c r="R263" s="136">
        <v>47.41573269970772</v>
      </c>
      <c r="S263" s="135" t="b">
        <f t="shared" si="22"/>
        <v>0</v>
      </c>
      <c r="T263" s="137">
        <f t="shared" si="23"/>
        <v>0</v>
      </c>
      <c r="U263" s="52"/>
      <c r="V263" s="52"/>
      <c r="W263" s="118"/>
      <c r="X263"/>
      <c r="Y263" s="141"/>
      <c r="Z263" s="148"/>
      <c r="AA263" s="52"/>
      <c r="AB263" s="155"/>
    </row>
    <row r="264" spans="1:28" s="38" customFormat="1" ht="15">
      <c r="A264" s="52">
        <v>531</v>
      </c>
      <c r="B264" s="2" t="s">
        <v>152</v>
      </c>
      <c r="C264" s="142">
        <v>5651</v>
      </c>
      <c r="D264" s="107">
        <v>5548</v>
      </c>
      <c r="E264" s="80">
        <v>197.13325075207928</v>
      </c>
      <c r="F264" s="80">
        <v>483.7779379956741</v>
      </c>
      <c r="G264" s="152" t="b">
        <f t="shared" si="18"/>
        <v>0</v>
      </c>
      <c r="H264" s="131">
        <v>374.62396036099807</v>
      </c>
      <c r="I264" s="80">
        <v>647.0800288392213</v>
      </c>
      <c r="J264" s="132" t="b">
        <f t="shared" si="19"/>
        <v>0</v>
      </c>
      <c r="K264" s="131">
        <v>2055.565386657229</v>
      </c>
      <c r="L264" s="131">
        <v>1709.6250901225667</v>
      </c>
      <c r="M264" s="133" t="b">
        <f t="shared" si="20"/>
        <v>0</v>
      </c>
      <c r="N264" s="134">
        <v>20.75</v>
      </c>
      <c r="O264" s="134">
        <v>20.75</v>
      </c>
      <c r="P264" s="135" t="b">
        <f t="shared" si="21"/>
        <v>0</v>
      </c>
      <c r="Q264" s="136">
        <v>36.79360143855246</v>
      </c>
      <c r="R264" s="136">
        <v>32.72642823966558</v>
      </c>
      <c r="S264" s="135" t="b">
        <f t="shared" si="22"/>
        <v>0</v>
      </c>
      <c r="T264" s="137">
        <f t="shared" si="23"/>
        <v>0</v>
      </c>
      <c r="U264" s="52"/>
      <c r="V264" s="52"/>
      <c r="W264" s="118"/>
      <c r="X264"/>
      <c r="Y264" s="141"/>
      <c r="Z264" s="148"/>
      <c r="AA264" s="52"/>
      <c r="AB264" s="155"/>
    </row>
    <row r="265" spans="1:28" s="38" customFormat="1" ht="15">
      <c r="A265" s="52">
        <v>430</v>
      </c>
      <c r="B265" s="2" t="s">
        <v>114</v>
      </c>
      <c r="C265" s="142">
        <v>16467</v>
      </c>
      <c r="D265" s="107">
        <v>16267</v>
      </c>
      <c r="E265" s="80">
        <v>692.0507682030727</v>
      </c>
      <c r="F265" s="80">
        <v>685.6211962869614</v>
      </c>
      <c r="G265" s="152" t="b">
        <f t="shared" si="18"/>
        <v>0</v>
      </c>
      <c r="H265" s="131">
        <v>614.4410032185583</v>
      </c>
      <c r="I265" s="80">
        <v>485.58431179688944</v>
      </c>
      <c r="J265" s="132" t="b">
        <f t="shared" si="19"/>
        <v>0</v>
      </c>
      <c r="K265" s="131">
        <v>3504.220562336795</v>
      </c>
      <c r="L265" s="131">
        <v>3288.867031413291</v>
      </c>
      <c r="M265" s="133" t="b">
        <f t="shared" si="20"/>
        <v>0</v>
      </c>
      <c r="N265" s="134">
        <v>20.5</v>
      </c>
      <c r="O265" s="134">
        <v>20.5</v>
      </c>
      <c r="P265" s="135" t="b">
        <f t="shared" si="21"/>
        <v>0</v>
      </c>
      <c r="Q265" s="136">
        <v>47.9691990672957</v>
      </c>
      <c r="R265" s="136">
        <v>45.11347062598448</v>
      </c>
      <c r="S265" s="135" t="b">
        <f t="shared" si="22"/>
        <v>0</v>
      </c>
      <c r="T265" s="137">
        <f t="shared" si="23"/>
        <v>0</v>
      </c>
      <c r="U265" s="52"/>
      <c r="V265" s="52"/>
      <c r="W265" s="118"/>
      <c r="X265"/>
      <c r="Y265" s="141"/>
      <c r="Z265" s="148"/>
      <c r="AA265" s="52"/>
      <c r="AB265" s="155"/>
    </row>
    <row r="266" spans="1:28" s="38" customFormat="1" ht="15">
      <c r="A266" s="52">
        <v>734</v>
      </c>
      <c r="B266" s="2" t="s">
        <v>291</v>
      </c>
      <c r="C266" s="142">
        <v>53890</v>
      </c>
      <c r="D266" s="107">
        <v>53546</v>
      </c>
      <c r="E266" s="80">
        <v>614.8821673779921</v>
      </c>
      <c r="F266" s="80">
        <v>816.4942292608225</v>
      </c>
      <c r="G266" s="152" t="b">
        <f aca="true" t="shared" si="24" ref="G266:G321">IF(E266&lt;-500,IF(F266&lt;-1000,1))</f>
        <v>0</v>
      </c>
      <c r="H266" s="131">
        <v>571.3119317127482</v>
      </c>
      <c r="I266" s="80">
        <v>726.1793598027864</v>
      </c>
      <c r="J266" s="132" t="b">
        <f aca="true" t="shared" si="25" ref="J266:J321">IF(H266&lt;0,IF(I266&lt;0,1))</f>
        <v>0</v>
      </c>
      <c r="K266" s="131">
        <v>3633.4941547596954</v>
      </c>
      <c r="L266" s="131">
        <v>3215.2168229186123</v>
      </c>
      <c r="M266" s="133" t="b">
        <f aca="true" t="shared" si="26" ref="M266:M321">IF(K266&gt;8984,IF(L266&gt;9237,1))</f>
        <v>0</v>
      </c>
      <c r="N266" s="134">
        <v>20.75</v>
      </c>
      <c r="O266" s="134">
        <v>20.75</v>
      </c>
      <c r="P266" s="135" t="b">
        <f aca="true" t="shared" si="27" ref="P266:P321">IF(N266&gt;20.85,IF(O266&gt;20.89,1))</f>
        <v>0</v>
      </c>
      <c r="Q266" s="136">
        <v>53.614982666848086</v>
      </c>
      <c r="R266" s="136">
        <v>49.07741324169086</v>
      </c>
      <c r="S266" s="135" t="b">
        <f aca="true" t="shared" si="28" ref="S266:S321">IF(Q266&gt;50,IF(R266&gt;50,1))</f>
        <v>0</v>
      </c>
      <c r="T266" s="137">
        <f aca="true" t="shared" si="29" ref="T266:T321">J266+M266+P266+S266</f>
        <v>0</v>
      </c>
      <c r="U266" s="52"/>
      <c r="V266" s="52"/>
      <c r="W266" s="118"/>
      <c r="X266"/>
      <c r="Y266" s="141"/>
      <c r="Z266" s="148"/>
      <c r="AA266" s="52"/>
      <c r="AB266" s="155"/>
    </row>
    <row r="267" spans="1:28" s="38" customFormat="1" ht="15">
      <c r="A267" s="52">
        <v>16</v>
      </c>
      <c r="B267" s="2" t="s">
        <v>63</v>
      </c>
      <c r="C267" s="142">
        <v>8287</v>
      </c>
      <c r="D267" s="107">
        <v>8323</v>
      </c>
      <c r="E267" s="80">
        <v>500.543019186678</v>
      </c>
      <c r="F267" s="80">
        <v>902.1987264207617</v>
      </c>
      <c r="G267" s="152" t="b">
        <f t="shared" si="24"/>
        <v>0</v>
      </c>
      <c r="H267" s="131">
        <v>645.7101484252444</v>
      </c>
      <c r="I267" s="80">
        <v>924.9068845368257</v>
      </c>
      <c r="J267" s="132" t="b">
        <f t="shared" si="25"/>
        <v>0</v>
      </c>
      <c r="K267" s="131">
        <v>3832.6294195728246</v>
      </c>
      <c r="L267" s="139">
        <v>3418.118466898955</v>
      </c>
      <c r="M267" s="133" t="b">
        <f t="shared" si="26"/>
        <v>0</v>
      </c>
      <c r="N267" s="134">
        <v>20.75</v>
      </c>
      <c r="O267" s="134">
        <v>20.75</v>
      </c>
      <c r="P267" s="135" t="b">
        <f t="shared" si="27"/>
        <v>0</v>
      </c>
      <c r="Q267" s="136">
        <v>53.27164573694646</v>
      </c>
      <c r="R267" s="136">
        <v>46.726549919484704</v>
      </c>
      <c r="S267" s="135" t="b">
        <f t="shared" si="28"/>
        <v>0</v>
      </c>
      <c r="T267" s="137">
        <f t="shared" si="29"/>
        <v>0</v>
      </c>
      <c r="U267" s="52"/>
      <c r="V267" s="83"/>
      <c r="W267" s="118"/>
      <c r="X267"/>
      <c r="Y267" s="141"/>
      <c r="Z267" s="148"/>
      <c r="AA267" s="52"/>
      <c r="AB267" s="155"/>
    </row>
    <row r="268" spans="1:28" s="38" customFormat="1" ht="15">
      <c r="A268" s="52">
        <v>102</v>
      </c>
      <c r="B268" s="2" t="s">
        <v>39</v>
      </c>
      <c r="C268" s="142">
        <v>10473</v>
      </c>
      <c r="D268" s="107">
        <v>10403</v>
      </c>
      <c r="E268" s="80">
        <v>1006.9703045927623</v>
      </c>
      <c r="F268" s="80">
        <v>1022.3973853696049</v>
      </c>
      <c r="G268" s="152" t="b">
        <f t="shared" si="24"/>
        <v>0</v>
      </c>
      <c r="H268" s="131">
        <v>551.6088990738089</v>
      </c>
      <c r="I268" s="80">
        <v>477.3622993367298</v>
      </c>
      <c r="J268" s="132" t="b">
        <f t="shared" si="25"/>
        <v>0</v>
      </c>
      <c r="K268" s="131">
        <v>2537.9547407619593</v>
      </c>
      <c r="L268" s="131">
        <v>2558.4927424781313</v>
      </c>
      <c r="M268" s="133" t="b">
        <f t="shared" si="26"/>
        <v>0</v>
      </c>
      <c r="N268" s="134">
        <v>20.25</v>
      </c>
      <c r="O268" s="134">
        <v>20.5</v>
      </c>
      <c r="P268" s="135" t="b">
        <f t="shared" si="27"/>
        <v>0</v>
      </c>
      <c r="Q268" s="136">
        <v>46.378686547527685</v>
      </c>
      <c r="R268" s="136">
        <v>46.3584798638684</v>
      </c>
      <c r="S268" s="135" t="b">
        <f t="shared" si="28"/>
        <v>0</v>
      </c>
      <c r="T268" s="137">
        <f t="shared" si="29"/>
        <v>0</v>
      </c>
      <c r="U268" s="52"/>
      <c r="V268" s="52"/>
      <c r="W268" s="118"/>
      <c r="X268"/>
      <c r="Y268" s="141"/>
      <c r="Z268" s="148"/>
      <c r="AA268" s="52"/>
      <c r="AB268" s="155"/>
    </row>
    <row r="269" spans="1:28" s="38" customFormat="1" ht="15">
      <c r="A269" s="52">
        <v>480</v>
      </c>
      <c r="B269" s="2" t="s">
        <v>273</v>
      </c>
      <c r="C269" s="142">
        <v>2028</v>
      </c>
      <c r="D269" s="107">
        <v>2021</v>
      </c>
      <c r="E269" s="80">
        <v>971.4003944773175</v>
      </c>
      <c r="F269" s="80">
        <v>1032.1622958931223</v>
      </c>
      <c r="G269" s="152" t="b">
        <f t="shared" si="24"/>
        <v>0</v>
      </c>
      <c r="H269" s="131">
        <v>383.62919132149904</v>
      </c>
      <c r="I269" s="80">
        <v>645.7199406234537</v>
      </c>
      <c r="J269" s="132" t="b">
        <f t="shared" si="25"/>
        <v>0</v>
      </c>
      <c r="K269" s="131">
        <v>1948.7179487179487</v>
      </c>
      <c r="L269" s="131">
        <v>2003.9584364176148</v>
      </c>
      <c r="M269" s="133" t="b">
        <f t="shared" si="26"/>
        <v>0</v>
      </c>
      <c r="N269" s="134">
        <v>20.25</v>
      </c>
      <c r="O269" s="134">
        <v>20.25</v>
      </c>
      <c r="P269" s="135" t="b">
        <f t="shared" si="27"/>
        <v>0</v>
      </c>
      <c r="Q269" s="136">
        <v>35.34240150093809</v>
      </c>
      <c r="R269" s="136">
        <v>36.268258752608396</v>
      </c>
      <c r="S269" s="135" t="b">
        <f t="shared" si="28"/>
        <v>0</v>
      </c>
      <c r="T269" s="137">
        <f t="shared" si="29"/>
        <v>0</v>
      </c>
      <c r="U269" s="52"/>
      <c r="V269" s="52"/>
      <c r="W269" s="118"/>
      <c r="X269"/>
      <c r="Y269" s="141"/>
      <c r="Z269" s="148"/>
      <c r="AA269" s="52"/>
      <c r="AB269" s="155"/>
    </row>
    <row r="270" spans="1:28" s="38" customFormat="1" ht="15">
      <c r="A270" s="52">
        <v>445</v>
      </c>
      <c r="B270" s="2" t="s">
        <v>303</v>
      </c>
      <c r="C270" s="142">
        <v>15457</v>
      </c>
      <c r="D270" s="107">
        <v>15398</v>
      </c>
      <c r="E270" s="80">
        <v>873.5200879860257</v>
      </c>
      <c r="F270" s="80">
        <v>1043.1224834394077</v>
      </c>
      <c r="G270" s="152" t="b">
        <f t="shared" si="24"/>
        <v>0</v>
      </c>
      <c r="H270" s="131">
        <v>629.1647797114575</v>
      </c>
      <c r="I270" s="80">
        <v>631.4456422912067</v>
      </c>
      <c r="J270" s="132" t="b">
        <f t="shared" si="25"/>
        <v>0</v>
      </c>
      <c r="K270" s="131">
        <v>3551.0771818593516</v>
      </c>
      <c r="L270" s="131">
        <v>3410.3779711650864</v>
      </c>
      <c r="M270" s="133" t="b">
        <f t="shared" si="26"/>
        <v>0</v>
      </c>
      <c r="N270" s="134">
        <v>19.75</v>
      </c>
      <c r="O270" s="134">
        <v>19.75</v>
      </c>
      <c r="P270" s="135" t="b">
        <f t="shared" si="27"/>
        <v>0</v>
      </c>
      <c r="Q270" s="136">
        <v>51.21590409534642</v>
      </c>
      <c r="R270" s="136">
        <v>48.68473277218914</v>
      </c>
      <c r="S270" s="135" t="b">
        <f t="shared" si="28"/>
        <v>0</v>
      </c>
      <c r="T270" s="137">
        <f t="shared" si="29"/>
        <v>0</v>
      </c>
      <c r="U270" s="53"/>
      <c r="V270" s="52"/>
      <c r="W270" s="118"/>
      <c r="X270"/>
      <c r="Y270" s="141"/>
      <c r="Z270" s="148"/>
      <c r="AA270" s="52"/>
      <c r="AB270" s="155"/>
    </row>
    <row r="271" spans="1:28" s="38" customFormat="1" ht="15">
      <c r="A271" s="52">
        <v>561</v>
      </c>
      <c r="B271" s="2" t="s">
        <v>58</v>
      </c>
      <c r="C271" s="142">
        <v>1377</v>
      </c>
      <c r="D271" s="107">
        <v>1363</v>
      </c>
      <c r="E271" s="80">
        <v>931.7356572258533</v>
      </c>
      <c r="F271" s="80">
        <v>1043.2868672046955</v>
      </c>
      <c r="G271" s="152" t="b">
        <f t="shared" si="24"/>
        <v>0</v>
      </c>
      <c r="H271" s="131">
        <v>446.6230936819172</v>
      </c>
      <c r="I271" s="80">
        <v>522.3771093176815</v>
      </c>
      <c r="J271" s="132" t="b">
        <f t="shared" si="25"/>
        <v>0</v>
      </c>
      <c r="K271" s="131">
        <v>3189.542483660131</v>
      </c>
      <c r="L271" s="131">
        <v>3074.83492296405</v>
      </c>
      <c r="M271" s="133" t="b">
        <f t="shared" si="26"/>
        <v>0</v>
      </c>
      <c r="N271" s="134">
        <v>19.5</v>
      </c>
      <c r="O271" s="134">
        <v>19.5</v>
      </c>
      <c r="P271" s="135" t="b">
        <f t="shared" si="27"/>
        <v>0</v>
      </c>
      <c r="Q271" s="136">
        <v>48.4942210646264</v>
      </c>
      <c r="R271" s="136">
        <v>44.63910867108025</v>
      </c>
      <c r="S271" s="135" t="b">
        <f t="shared" si="28"/>
        <v>0</v>
      </c>
      <c r="T271" s="137">
        <f t="shared" si="29"/>
        <v>0</v>
      </c>
      <c r="U271" s="52"/>
      <c r="V271" s="52"/>
      <c r="W271" s="118"/>
      <c r="X271"/>
      <c r="Y271" s="141"/>
      <c r="Z271" s="148"/>
      <c r="AA271" s="52"/>
      <c r="AB271" s="155"/>
    </row>
    <row r="272" spans="1:28" s="38" customFormat="1" ht="15">
      <c r="A272" s="52">
        <v>79</v>
      </c>
      <c r="B272" s="2" t="s">
        <v>148</v>
      </c>
      <c r="C272" s="142">
        <v>7296</v>
      </c>
      <c r="D272" s="107">
        <v>7240</v>
      </c>
      <c r="E272" s="80">
        <v>1364.172149122807</v>
      </c>
      <c r="F272" s="80">
        <v>1046.2707182320441</v>
      </c>
      <c r="G272" s="152" t="b">
        <f t="shared" si="24"/>
        <v>0</v>
      </c>
      <c r="H272" s="131">
        <v>324.56140350877195</v>
      </c>
      <c r="I272" s="80">
        <v>120.85635359116021</v>
      </c>
      <c r="J272" s="132" t="b">
        <f t="shared" si="25"/>
        <v>0</v>
      </c>
      <c r="K272" s="131">
        <v>2818.8048245614036</v>
      </c>
      <c r="L272" s="131">
        <v>3227.486187845304</v>
      </c>
      <c r="M272" s="133" t="b">
        <f t="shared" si="26"/>
        <v>0</v>
      </c>
      <c r="N272" s="134">
        <v>19.75</v>
      </c>
      <c r="O272" s="134">
        <v>19.75</v>
      </c>
      <c r="P272" s="135" t="b">
        <f t="shared" si="27"/>
        <v>0</v>
      </c>
      <c r="Q272" s="136">
        <v>42.874002082610204</v>
      </c>
      <c r="R272" s="136">
        <v>46.67123651777346</v>
      </c>
      <c r="S272" s="135" t="b">
        <f t="shared" si="28"/>
        <v>0</v>
      </c>
      <c r="T272" s="137">
        <f t="shared" si="29"/>
        <v>0</v>
      </c>
      <c r="U272" s="52"/>
      <c r="V272" s="52"/>
      <c r="W272" s="118"/>
      <c r="X272"/>
      <c r="Y272" s="141"/>
      <c r="Z272" s="148"/>
      <c r="AA272" s="52"/>
      <c r="AB272" s="155"/>
    </row>
    <row r="273" spans="1:28" s="38" customFormat="1" ht="15">
      <c r="A273" s="52">
        <v>599</v>
      </c>
      <c r="B273" s="2" t="s">
        <v>301</v>
      </c>
      <c r="C273" s="142">
        <v>11129</v>
      </c>
      <c r="D273" s="107">
        <v>11067</v>
      </c>
      <c r="E273" s="80">
        <v>1077.8147183035314</v>
      </c>
      <c r="F273" s="80">
        <v>1108.9726213065871</v>
      </c>
      <c r="G273" s="152" t="b">
        <f t="shared" si="24"/>
        <v>0</v>
      </c>
      <c r="H273" s="131">
        <v>343.9662143948243</v>
      </c>
      <c r="I273" s="80">
        <v>293.66585343814944</v>
      </c>
      <c r="J273" s="132" t="b">
        <f t="shared" si="25"/>
        <v>0</v>
      </c>
      <c r="K273" s="131">
        <v>2787.132716326714</v>
      </c>
      <c r="L273" s="131">
        <v>2764.796241077076</v>
      </c>
      <c r="M273" s="133" t="b">
        <f t="shared" si="26"/>
        <v>0</v>
      </c>
      <c r="N273" s="134">
        <v>20.5</v>
      </c>
      <c r="O273" s="134">
        <v>20.5</v>
      </c>
      <c r="P273" s="135" t="b">
        <f t="shared" si="27"/>
        <v>0</v>
      </c>
      <c r="Q273" s="136">
        <v>49.270913277052955</v>
      </c>
      <c r="R273" s="136">
        <v>47.45057574726397</v>
      </c>
      <c r="S273" s="135" t="b">
        <f t="shared" si="28"/>
        <v>0</v>
      </c>
      <c r="T273" s="137">
        <f t="shared" si="29"/>
        <v>0</v>
      </c>
      <c r="U273" s="52"/>
      <c r="V273" s="52"/>
      <c r="W273" s="118"/>
      <c r="X273"/>
      <c r="Y273" s="141"/>
      <c r="Z273" s="148"/>
      <c r="AA273" s="52"/>
      <c r="AB273" s="155"/>
    </row>
    <row r="274" spans="1:28" s="38" customFormat="1" ht="15">
      <c r="A274" s="52">
        <v>626</v>
      </c>
      <c r="B274" s="2" t="s">
        <v>102</v>
      </c>
      <c r="C274" s="142">
        <v>5505</v>
      </c>
      <c r="D274" s="107">
        <v>5446</v>
      </c>
      <c r="E274" s="80">
        <v>1693.7329700272478</v>
      </c>
      <c r="F274" s="80">
        <v>1121.7407271391849</v>
      </c>
      <c r="G274" s="152" t="b">
        <f t="shared" si="24"/>
        <v>0</v>
      </c>
      <c r="H274" s="131">
        <v>173.66030881017258</v>
      </c>
      <c r="I274" s="80">
        <v>-74.36650752846126</v>
      </c>
      <c r="J274" s="132" t="b">
        <f t="shared" si="25"/>
        <v>0</v>
      </c>
      <c r="K274" s="131">
        <v>4211.080835603997</v>
      </c>
      <c r="L274" s="131">
        <v>5913.1472640470065</v>
      </c>
      <c r="M274" s="133" t="b">
        <f t="shared" si="26"/>
        <v>0</v>
      </c>
      <c r="N274" s="134">
        <v>19.75</v>
      </c>
      <c r="O274" s="134">
        <v>19.75</v>
      </c>
      <c r="P274" s="135" t="b">
        <f t="shared" si="27"/>
        <v>0</v>
      </c>
      <c r="Q274" s="136">
        <v>47.72495463155524</v>
      </c>
      <c r="R274" s="136">
        <v>59.192717690741404</v>
      </c>
      <c r="S274" s="135" t="b">
        <f t="shared" si="28"/>
        <v>0</v>
      </c>
      <c r="T274" s="137">
        <f t="shared" si="29"/>
        <v>0</v>
      </c>
      <c r="U274" s="52"/>
      <c r="V274" s="52"/>
      <c r="W274" s="118"/>
      <c r="X274"/>
      <c r="Y274" s="141"/>
      <c r="Z274" s="148"/>
      <c r="AA274" s="52"/>
      <c r="AB274" s="155"/>
    </row>
    <row r="275" spans="1:28" s="38" customFormat="1" ht="15">
      <c r="A275" s="52">
        <v>850</v>
      </c>
      <c r="B275" s="2" t="s">
        <v>75</v>
      </c>
      <c r="C275" s="142">
        <v>2431</v>
      </c>
      <c r="D275" s="107">
        <v>2432</v>
      </c>
      <c r="E275" s="80">
        <v>1114.3562320032909</v>
      </c>
      <c r="F275" s="80">
        <v>1192.845394736842</v>
      </c>
      <c r="G275" s="152" t="b">
        <f t="shared" si="24"/>
        <v>0</v>
      </c>
      <c r="H275" s="131">
        <v>546.6886055121349</v>
      </c>
      <c r="I275" s="80">
        <v>481.9078947368421</v>
      </c>
      <c r="J275" s="132" t="b">
        <f t="shared" si="25"/>
        <v>0</v>
      </c>
      <c r="K275" s="131">
        <v>2099.5475113122175</v>
      </c>
      <c r="L275" s="131">
        <v>3343.3388157894738</v>
      </c>
      <c r="M275" s="133" t="b">
        <f t="shared" si="26"/>
        <v>0</v>
      </c>
      <c r="N275" s="134">
        <v>20.5</v>
      </c>
      <c r="O275" s="134">
        <v>20.5</v>
      </c>
      <c r="P275" s="135" t="b">
        <f t="shared" si="27"/>
        <v>0</v>
      </c>
      <c r="Q275" s="136">
        <v>40.33087521831943</v>
      </c>
      <c r="R275" s="136">
        <v>53.895435839880285</v>
      </c>
      <c r="S275" s="135" t="b">
        <f t="shared" si="28"/>
        <v>0</v>
      </c>
      <c r="T275" s="137">
        <f t="shared" si="29"/>
        <v>0</v>
      </c>
      <c r="U275" s="52"/>
      <c r="V275" s="52"/>
      <c r="W275" s="118"/>
      <c r="X275"/>
      <c r="Y275" s="141"/>
      <c r="Z275" s="148"/>
      <c r="AA275" s="52"/>
      <c r="AB275" s="155"/>
    </row>
    <row r="276" spans="1:28" s="38" customFormat="1" ht="15">
      <c r="A276" s="52">
        <v>140</v>
      </c>
      <c r="B276" s="2" t="s">
        <v>116</v>
      </c>
      <c r="C276" s="142">
        <v>21945</v>
      </c>
      <c r="D276" s="107">
        <v>21767</v>
      </c>
      <c r="E276" s="80">
        <v>979.3574846206425</v>
      </c>
      <c r="F276" s="80">
        <v>1218.9093582027842</v>
      </c>
      <c r="G276" s="152" t="b">
        <f t="shared" si="24"/>
        <v>0</v>
      </c>
      <c r="H276" s="131">
        <v>696.9241285030758</v>
      </c>
      <c r="I276" s="80">
        <v>682.7307391923554</v>
      </c>
      <c r="J276" s="132" t="b">
        <f t="shared" si="25"/>
        <v>0</v>
      </c>
      <c r="K276" s="131">
        <v>3574.937343358396</v>
      </c>
      <c r="L276" s="131">
        <v>4195.984747553636</v>
      </c>
      <c r="M276" s="133" t="b">
        <f t="shared" si="26"/>
        <v>0</v>
      </c>
      <c r="N276" s="134">
        <v>20.5</v>
      </c>
      <c r="O276" s="134">
        <v>20.5</v>
      </c>
      <c r="P276" s="135" t="b">
        <f t="shared" si="27"/>
        <v>0</v>
      </c>
      <c r="Q276" s="136">
        <v>43.753458178445904</v>
      </c>
      <c r="R276" s="136">
        <v>48.14522123547592</v>
      </c>
      <c r="S276" s="135" t="b">
        <f t="shared" si="28"/>
        <v>0</v>
      </c>
      <c r="T276" s="137">
        <f t="shared" si="29"/>
        <v>0</v>
      </c>
      <c r="U276" s="52"/>
      <c r="V276" s="52"/>
      <c r="W276" s="118"/>
      <c r="X276"/>
      <c r="Y276" s="141"/>
      <c r="Z276" s="148"/>
      <c r="AA276" s="52"/>
      <c r="AB276" s="155"/>
    </row>
    <row r="277" spans="1:28" s="38" customFormat="1" ht="15">
      <c r="A277" s="52">
        <v>889</v>
      </c>
      <c r="B277" s="2" t="s">
        <v>12</v>
      </c>
      <c r="C277" s="142">
        <v>2861</v>
      </c>
      <c r="D277" s="107">
        <v>2824</v>
      </c>
      <c r="E277" s="80">
        <v>829.4302691366655</v>
      </c>
      <c r="F277" s="80">
        <v>1236.8980169971671</v>
      </c>
      <c r="G277" s="152" t="b">
        <f t="shared" si="24"/>
        <v>0</v>
      </c>
      <c r="H277" s="131">
        <v>701.5029709891646</v>
      </c>
      <c r="I277" s="80">
        <v>1322.9461756373937</v>
      </c>
      <c r="J277" s="132" t="b">
        <f t="shared" si="25"/>
        <v>0</v>
      </c>
      <c r="K277" s="131">
        <v>4868.227892345334</v>
      </c>
      <c r="L277" s="131">
        <v>4889.872521246459</v>
      </c>
      <c r="M277" s="133" t="b">
        <f t="shared" si="26"/>
        <v>0</v>
      </c>
      <c r="N277" s="134">
        <v>20.5</v>
      </c>
      <c r="O277" s="134">
        <v>20.5</v>
      </c>
      <c r="P277" s="135" t="b">
        <f t="shared" si="27"/>
        <v>0</v>
      </c>
      <c r="Q277" s="136">
        <v>40.561250277996805</v>
      </c>
      <c r="R277" s="136">
        <v>39.120222929936304</v>
      </c>
      <c r="S277" s="135" t="b">
        <f t="shared" si="28"/>
        <v>0</v>
      </c>
      <c r="T277" s="137">
        <f t="shared" si="29"/>
        <v>0</v>
      </c>
      <c r="U277" s="52"/>
      <c r="V277" s="52" t="s">
        <v>307</v>
      </c>
      <c r="W277" s="118"/>
      <c r="X277"/>
      <c r="Y277" s="141"/>
      <c r="Z277" s="148"/>
      <c r="AA277" s="52"/>
      <c r="AB277" s="155"/>
    </row>
    <row r="278" spans="1:28" s="38" customFormat="1" ht="15">
      <c r="A278" s="52">
        <v>169</v>
      </c>
      <c r="B278" s="2" t="s">
        <v>165</v>
      </c>
      <c r="C278" s="142">
        <v>5425</v>
      </c>
      <c r="D278" s="107">
        <v>5341</v>
      </c>
      <c r="E278" s="80">
        <v>1320.36866359447</v>
      </c>
      <c r="F278" s="80">
        <v>1240.9661112151282</v>
      </c>
      <c r="G278" s="152" t="b">
        <f t="shared" si="24"/>
        <v>0</v>
      </c>
      <c r="H278" s="131">
        <v>637.2350230414746</v>
      </c>
      <c r="I278" s="80">
        <v>374.6489421456656</v>
      </c>
      <c r="J278" s="132" t="b">
        <f t="shared" si="25"/>
        <v>0</v>
      </c>
      <c r="K278" s="131">
        <v>4101.198156682028</v>
      </c>
      <c r="L278" s="131">
        <v>4006.1786182362857</v>
      </c>
      <c r="M278" s="133" t="b">
        <f t="shared" si="26"/>
        <v>0</v>
      </c>
      <c r="N278" s="134">
        <v>20.5</v>
      </c>
      <c r="O278" s="134">
        <v>20.5</v>
      </c>
      <c r="P278" s="135" t="b">
        <f t="shared" si="27"/>
        <v>0</v>
      </c>
      <c r="Q278" s="136">
        <v>48.77091365864722</v>
      </c>
      <c r="R278" s="136">
        <v>48.86607362610316</v>
      </c>
      <c r="S278" s="135" t="b">
        <f t="shared" si="28"/>
        <v>0</v>
      </c>
      <c r="T278" s="137">
        <f t="shared" si="29"/>
        <v>0</v>
      </c>
      <c r="U278" s="52"/>
      <c r="V278" s="52"/>
      <c r="W278" s="118"/>
      <c r="X278"/>
      <c r="Y278" s="141"/>
      <c r="Z278" s="148"/>
      <c r="AA278" s="52"/>
      <c r="AB278" s="155"/>
    </row>
    <row r="279" spans="1:28" s="38" customFormat="1" ht="15">
      <c r="A279" s="52">
        <v>149</v>
      </c>
      <c r="B279" s="2" t="s">
        <v>105</v>
      </c>
      <c r="C279" s="142">
        <v>5541</v>
      </c>
      <c r="D279" s="107">
        <v>5585</v>
      </c>
      <c r="E279" s="80">
        <v>1316.0079408049087</v>
      </c>
      <c r="F279" s="80">
        <v>1303.3124440465533</v>
      </c>
      <c r="G279" s="152" t="b">
        <f t="shared" si="24"/>
        <v>0</v>
      </c>
      <c r="H279" s="131">
        <v>543.2232449016423</v>
      </c>
      <c r="I279" s="80">
        <v>386.2130707251566</v>
      </c>
      <c r="J279" s="132" t="b">
        <f t="shared" si="25"/>
        <v>0</v>
      </c>
      <c r="K279" s="131">
        <v>2780.54502797329</v>
      </c>
      <c r="L279" s="131">
        <v>2879.319606087735</v>
      </c>
      <c r="M279" s="133" t="b">
        <f t="shared" si="26"/>
        <v>0</v>
      </c>
      <c r="N279" s="134">
        <v>20.75</v>
      </c>
      <c r="O279" s="134">
        <v>20.75</v>
      </c>
      <c r="P279" s="135" t="b">
        <f t="shared" si="27"/>
        <v>0</v>
      </c>
      <c r="Q279" s="136">
        <v>62.51038846143535</v>
      </c>
      <c r="R279" s="136">
        <v>49.68828345129013</v>
      </c>
      <c r="S279" s="135" t="b">
        <f t="shared" si="28"/>
        <v>0</v>
      </c>
      <c r="T279" s="137">
        <f t="shared" si="29"/>
        <v>0</v>
      </c>
      <c r="U279" s="52"/>
      <c r="V279" s="52"/>
      <c r="W279" s="118"/>
      <c r="X279"/>
      <c r="Y279" s="141"/>
      <c r="Z279" s="148"/>
      <c r="AA279" s="52"/>
      <c r="AB279" s="155"/>
    </row>
    <row r="280" spans="1:28" s="38" customFormat="1" ht="15">
      <c r="A280" s="52">
        <v>97</v>
      </c>
      <c r="B280" s="2" t="s">
        <v>124</v>
      </c>
      <c r="C280" s="142">
        <v>2290</v>
      </c>
      <c r="D280" s="107">
        <v>2274</v>
      </c>
      <c r="E280" s="80">
        <v>1207.4235807860264</v>
      </c>
      <c r="F280" s="80">
        <v>1325.4177660510113</v>
      </c>
      <c r="G280" s="152" t="b">
        <f t="shared" si="24"/>
        <v>0</v>
      </c>
      <c r="H280" s="131">
        <v>887.7729257641921</v>
      </c>
      <c r="I280" s="80">
        <v>715.4793315743184</v>
      </c>
      <c r="J280" s="132" t="b">
        <f t="shared" si="25"/>
        <v>0</v>
      </c>
      <c r="K280" s="131">
        <v>3479.475982532751</v>
      </c>
      <c r="L280" s="139">
        <v>3378.188214599824</v>
      </c>
      <c r="M280" s="133" t="b">
        <f t="shared" si="26"/>
        <v>0</v>
      </c>
      <c r="N280" s="134">
        <v>19.5</v>
      </c>
      <c r="O280" s="134">
        <v>19.5</v>
      </c>
      <c r="P280" s="135" t="b">
        <f t="shared" si="27"/>
        <v>0</v>
      </c>
      <c r="Q280" s="136">
        <v>47.63156813606672</v>
      </c>
      <c r="R280" s="136">
        <v>46.62843663575728</v>
      </c>
      <c r="S280" s="135" t="b">
        <f t="shared" si="28"/>
        <v>0</v>
      </c>
      <c r="T280" s="137">
        <f t="shared" si="29"/>
        <v>0</v>
      </c>
      <c r="U280" s="52"/>
      <c r="V280" s="52"/>
      <c r="W280" s="118"/>
      <c r="X280"/>
      <c r="Y280" s="141"/>
      <c r="Z280" s="148"/>
      <c r="AA280" s="52"/>
      <c r="AB280" s="155"/>
    </row>
    <row r="281" spans="1:28" s="38" customFormat="1" ht="15">
      <c r="A281" s="52">
        <v>854</v>
      </c>
      <c r="B281" s="2" t="s">
        <v>24</v>
      </c>
      <c r="C281" s="142">
        <v>3623</v>
      </c>
      <c r="D281" s="107">
        <v>3565</v>
      </c>
      <c r="E281" s="80">
        <v>1372.06734750207</v>
      </c>
      <c r="F281" s="80">
        <v>1328.4712482468444</v>
      </c>
      <c r="G281" s="152" t="b">
        <f t="shared" si="24"/>
        <v>0</v>
      </c>
      <c r="H281" s="131">
        <v>285.1228263869721</v>
      </c>
      <c r="I281" s="80">
        <v>462.8330995792426</v>
      </c>
      <c r="J281" s="132" t="b">
        <f t="shared" si="25"/>
        <v>0</v>
      </c>
      <c r="K281" s="131">
        <v>2665.194590118686</v>
      </c>
      <c r="L281" s="131">
        <v>2697.6157082748946</v>
      </c>
      <c r="M281" s="133" t="b">
        <f t="shared" si="26"/>
        <v>0</v>
      </c>
      <c r="N281" s="134">
        <v>20.25</v>
      </c>
      <c r="O281" s="134">
        <v>20.25</v>
      </c>
      <c r="P281" s="135" t="b">
        <f t="shared" si="27"/>
        <v>0</v>
      </c>
      <c r="Q281" s="136">
        <v>38.64730757009117</v>
      </c>
      <c r="R281" s="136">
        <v>38.21417345680505</v>
      </c>
      <c r="S281" s="135" t="b">
        <f t="shared" si="28"/>
        <v>0</v>
      </c>
      <c r="T281" s="137">
        <f t="shared" si="29"/>
        <v>0</v>
      </c>
      <c r="U281" s="52"/>
      <c r="V281" s="52" t="s">
        <v>307</v>
      </c>
      <c r="W281" s="118"/>
      <c r="X281"/>
      <c r="Y281" s="141"/>
      <c r="Z281" s="148"/>
      <c r="AA281" s="52"/>
      <c r="AB281" s="155"/>
    </row>
    <row r="282" spans="1:28" s="38" customFormat="1" ht="15">
      <c r="A282" s="52">
        <v>615</v>
      </c>
      <c r="B282" s="2" t="s">
        <v>150</v>
      </c>
      <c r="C282" s="142">
        <v>8257</v>
      </c>
      <c r="D282" s="107">
        <v>8187</v>
      </c>
      <c r="E282" s="80">
        <v>1577.328327479714</v>
      </c>
      <c r="F282" s="80">
        <v>1382.924148039575</v>
      </c>
      <c r="G282" s="152" t="b">
        <f t="shared" si="24"/>
        <v>0</v>
      </c>
      <c r="H282" s="131">
        <v>869.0807799442897</v>
      </c>
      <c r="I282" s="80">
        <v>761.4510809820447</v>
      </c>
      <c r="J282" s="132" t="b">
        <f t="shared" si="25"/>
        <v>0</v>
      </c>
      <c r="K282" s="131">
        <v>5095.070848976626</v>
      </c>
      <c r="L282" s="131">
        <v>5947.111273970929</v>
      </c>
      <c r="M282" s="133" t="b">
        <f t="shared" si="26"/>
        <v>0</v>
      </c>
      <c r="N282" s="134">
        <v>20.5</v>
      </c>
      <c r="O282" s="134">
        <v>20.5</v>
      </c>
      <c r="P282" s="135" t="b">
        <f t="shared" si="27"/>
        <v>0</v>
      </c>
      <c r="Q282" s="136">
        <v>45.58674172341849</v>
      </c>
      <c r="R282" s="136">
        <v>52.840413808983406</v>
      </c>
      <c r="S282" s="135" t="b">
        <f t="shared" si="28"/>
        <v>0</v>
      </c>
      <c r="T282" s="137">
        <f t="shared" si="29"/>
        <v>0</v>
      </c>
      <c r="U282" s="52"/>
      <c r="V282" s="52"/>
      <c r="W282" s="118"/>
      <c r="X282"/>
      <c r="Y282" s="141"/>
      <c r="Z282" s="148"/>
      <c r="AA282" s="52"/>
      <c r="AB282" s="155"/>
    </row>
    <row r="283" spans="1:28" s="38" customFormat="1" ht="15">
      <c r="A283" s="52">
        <v>790</v>
      </c>
      <c r="B283" s="2" t="s">
        <v>298</v>
      </c>
      <c r="C283" s="142">
        <v>25220</v>
      </c>
      <c r="D283" s="107">
        <v>25062</v>
      </c>
      <c r="E283" s="80">
        <v>1342.347343378271</v>
      </c>
      <c r="F283" s="80">
        <v>1413.2152262389275</v>
      </c>
      <c r="G283" s="152" t="b">
        <f t="shared" si="24"/>
        <v>0</v>
      </c>
      <c r="H283" s="131">
        <v>732.0777160983346</v>
      </c>
      <c r="I283" s="80">
        <v>610.9249062325432</v>
      </c>
      <c r="J283" s="132" t="b">
        <f t="shared" si="25"/>
        <v>0</v>
      </c>
      <c r="K283" s="131">
        <v>3207.2561459159397</v>
      </c>
      <c r="L283" s="131">
        <v>3439.190806799138</v>
      </c>
      <c r="M283" s="133" t="b">
        <f t="shared" si="26"/>
        <v>0</v>
      </c>
      <c r="N283" s="134">
        <v>20.75</v>
      </c>
      <c r="O283" s="134">
        <v>20.75</v>
      </c>
      <c r="P283" s="135" t="b">
        <f t="shared" si="27"/>
        <v>0</v>
      </c>
      <c r="Q283" s="136">
        <v>49.74180980790058</v>
      </c>
      <c r="R283" s="136">
        <v>49.59681587925152</v>
      </c>
      <c r="S283" s="135" t="b">
        <f t="shared" si="28"/>
        <v>0</v>
      </c>
      <c r="T283" s="137">
        <f t="shared" si="29"/>
        <v>0</v>
      </c>
      <c r="U283" s="52"/>
      <c r="V283" s="52"/>
      <c r="W283" s="118"/>
      <c r="X283"/>
      <c r="Y283" s="141"/>
      <c r="Z283" s="148"/>
      <c r="AA283" s="52"/>
      <c r="AB283" s="155"/>
    </row>
    <row r="284" spans="1:28" s="38" customFormat="1" ht="15">
      <c r="A284" s="52">
        <v>61</v>
      </c>
      <c r="B284" s="2" t="s">
        <v>216</v>
      </c>
      <c r="C284" s="142">
        <v>17422</v>
      </c>
      <c r="D284" s="107">
        <v>17332</v>
      </c>
      <c r="E284" s="80">
        <v>1154.3450809321548</v>
      </c>
      <c r="F284" s="80">
        <v>1428.2829448419109</v>
      </c>
      <c r="G284" s="152" t="b">
        <f t="shared" si="24"/>
        <v>0</v>
      </c>
      <c r="H284" s="131">
        <v>611.8700493628745</v>
      </c>
      <c r="I284" s="80">
        <v>803.888760673898</v>
      </c>
      <c r="J284" s="132" t="b">
        <f t="shared" si="25"/>
        <v>0</v>
      </c>
      <c r="K284" s="131">
        <v>3682.929629204454</v>
      </c>
      <c r="L284" s="131">
        <v>3462.2663281790906</v>
      </c>
      <c r="M284" s="133" t="b">
        <f t="shared" si="26"/>
        <v>0</v>
      </c>
      <c r="N284" s="134">
        <v>20</v>
      </c>
      <c r="O284" s="134">
        <v>20</v>
      </c>
      <c r="P284" s="135" t="b">
        <f t="shared" si="27"/>
        <v>0</v>
      </c>
      <c r="Q284" s="136">
        <v>49.26865436897567</v>
      </c>
      <c r="R284" s="136">
        <v>49.1041760959078</v>
      </c>
      <c r="S284" s="135" t="b">
        <f t="shared" si="28"/>
        <v>0</v>
      </c>
      <c r="T284" s="137">
        <f t="shared" si="29"/>
        <v>0</v>
      </c>
      <c r="U284" s="52"/>
      <c r="V284" s="58"/>
      <c r="W284" s="118"/>
      <c r="X284"/>
      <c r="Y284" s="141"/>
      <c r="Z284" s="148"/>
      <c r="AA284" s="52"/>
      <c r="AB284" s="155"/>
    </row>
    <row r="285" spans="1:28" s="38" customFormat="1" ht="15">
      <c r="A285" s="52">
        <v>581</v>
      </c>
      <c r="B285" s="2" t="s">
        <v>87</v>
      </c>
      <c r="C285" s="142">
        <v>6766</v>
      </c>
      <c r="D285" s="107">
        <v>6692</v>
      </c>
      <c r="E285" s="80">
        <v>1386.6390777416495</v>
      </c>
      <c r="F285" s="80">
        <v>1504.0346682606096</v>
      </c>
      <c r="G285" s="152" t="b">
        <f t="shared" si="24"/>
        <v>0</v>
      </c>
      <c r="H285" s="131">
        <v>596.6597694354123</v>
      </c>
      <c r="I285" s="80">
        <v>691.1237298266587</v>
      </c>
      <c r="J285" s="132" t="b">
        <f t="shared" si="25"/>
        <v>0</v>
      </c>
      <c r="K285" s="131">
        <v>4169.080697605676</v>
      </c>
      <c r="L285" s="131">
        <v>4324.86551105798</v>
      </c>
      <c r="M285" s="133" t="b">
        <f t="shared" si="26"/>
        <v>0</v>
      </c>
      <c r="N285" s="134">
        <v>20.5</v>
      </c>
      <c r="O285" s="134">
        <v>21</v>
      </c>
      <c r="P285" s="135" t="b">
        <f t="shared" si="27"/>
        <v>0</v>
      </c>
      <c r="Q285" s="136">
        <v>48.85328437712966</v>
      </c>
      <c r="R285" s="136">
        <v>47.8169712063839</v>
      </c>
      <c r="S285" s="135" t="b">
        <f t="shared" si="28"/>
        <v>0</v>
      </c>
      <c r="T285" s="137">
        <f t="shared" si="29"/>
        <v>0</v>
      </c>
      <c r="U285" s="52"/>
      <c r="V285" s="52"/>
      <c r="W285" s="118"/>
      <c r="X285"/>
      <c r="Y285" s="141"/>
      <c r="Z285" s="148"/>
      <c r="AA285" s="52"/>
      <c r="AB285" s="155"/>
    </row>
    <row r="286" spans="1:28" s="38" customFormat="1" ht="15">
      <c r="A286" s="52">
        <v>777</v>
      </c>
      <c r="B286" s="2" t="s">
        <v>145</v>
      </c>
      <c r="C286" s="142">
        <v>8336</v>
      </c>
      <c r="D286" s="107">
        <v>8187</v>
      </c>
      <c r="E286" s="80">
        <v>1024.8320537428024</v>
      </c>
      <c r="F286" s="80">
        <v>1509.0997923537316</v>
      </c>
      <c r="G286" s="152" t="b">
        <f t="shared" si="24"/>
        <v>0</v>
      </c>
      <c r="H286" s="131">
        <v>772.672744721689</v>
      </c>
      <c r="I286" s="80">
        <v>756.5652864297057</v>
      </c>
      <c r="J286" s="132" t="b">
        <f t="shared" si="25"/>
        <v>0</v>
      </c>
      <c r="K286" s="131">
        <v>2375.839731285989</v>
      </c>
      <c r="L286" s="131">
        <v>2514.2298766336876</v>
      </c>
      <c r="M286" s="133" t="b">
        <f t="shared" si="26"/>
        <v>0</v>
      </c>
      <c r="N286" s="134">
        <v>20.5</v>
      </c>
      <c r="O286" s="134">
        <v>20.5</v>
      </c>
      <c r="P286" s="135" t="b">
        <f t="shared" si="27"/>
        <v>0</v>
      </c>
      <c r="Q286" s="136">
        <v>29.16603480727545</v>
      </c>
      <c r="R286" s="136">
        <v>29.428653978114053</v>
      </c>
      <c r="S286" s="135" t="b">
        <f t="shared" si="28"/>
        <v>0</v>
      </c>
      <c r="T286" s="137">
        <f t="shared" si="29"/>
        <v>0</v>
      </c>
      <c r="U286" s="52"/>
      <c r="V286" s="52"/>
      <c r="W286" s="118"/>
      <c r="X286"/>
      <c r="Y286" s="141"/>
      <c r="Z286" s="148"/>
      <c r="AA286" s="52"/>
      <c r="AB286" s="155"/>
    </row>
    <row r="287" spans="1:28" s="38" customFormat="1" ht="15">
      <c r="A287" s="52">
        <v>623</v>
      </c>
      <c r="B287" s="2" t="s">
        <v>17</v>
      </c>
      <c r="C287" s="142">
        <v>2260</v>
      </c>
      <c r="D287" s="107">
        <v>2234</v>
      </c>
      <c r="E287" s="80">
        <v>746.4601769911504</v>
      </c>
      <c r="F287" s="80">
        <v>1533.572068039391</v>
      </c>
      <c r="G287" s="152" t="b">
        <f t="shared" si="24"/>
        <v>0</v>
      </c>
      <c r="H287" s="131">
        <v>1259.29203539823</v>
      </c>
      <c r="I287" s="80">
        <v>1325.4252461951658</v>
      </c>
      <c r="J287" s="132" t="b">
        <f t="shared" si="25"/>
        <v>0</v>
      </c>
      <c r="K287" s="131">
        <v>2388.9380530973453</v>
      </c>
      <c r="L287" s="131">
        <v>2234.1092211280215</v>
      </c>
      <c r="M287" s="133" t="b">
        <f t="shared" si="26"/>
        <v>0</v>
      </c>
      <c r="N287" s="134">
        <v>20.5</v>
      </c>
      <c r="O287" s="134">
        <v>20.5</v>
      </c>
      <c r="P287" s="135" t="b">
        <f t="shared" si="27"/>
        <v>0</v>
      </c>
      <c r="Q287" s="136">
        <v>29.42925548347235</v>
      </c>
      <c r="R287" s="136">
        <v>28.64679605668515</v>
      </c>
      <c r="S287" s="135" t="b">
        <f t="shared" si="28"/>
        <v>0</v>
      </c>
      <c r="T287" s="137">
        <f t="shared" si="29"/>
        <v>0</v>
      </c>
      <c r="U287" s="52"/>
      <c r="V287" s="52" t="s">
        <v>307</v>
      </c>
      <c r="W287" s="118"/>
      <c r="X287"/>
      <c r="Y287" s="141"/>
      <c r="Z287" s="148"/>
      <c r="AA287" s="52"/>
      <c r="AB287" s="155"/>
    </row>
    <row r="288" spans="1:28" s="38" customFormat="1" ht="15">
      <c r="A288" s="52">
        <v>608</v>
      </c>
      <c r="B288" s="2" t="s">
        <v>70</v>
      </c>
      <c r="C288" s="142">
        <v>2240</v>
      </c>
      <c r="D288" s="107">
        <v>2233</v>
      </c>
      <c r="E288" s="80">
        <v>1829.0178571428573</v>
      </c>
      <c r="F288" s="80">
        <v>1752.7989252127184</v>
      </c>
      <c r="G288" s="152" t="b">
        <f t="shared" si="24"/>
        <v>0</v>
      </c>
      <c r="H288" s="131">
        <v>451.3392857142857</v>
      </c>
      <c r="I288" s="80">
        <v>270.4881325570981</v>
      </c>
      <c r="J288" s="132" t="b">
        <f t="shared" si="25"/>
        <v>0</v>
      </c>
      <c r="K288" s="131">
        <v>2345.089285714286</v>
      </c>
      <c r="L288" s="131">
        <v>2339.9014778325127</v>
      </c>
      <c r="M288" s="133" t="b">
        <f t="shared" si="26"/>
        <v>0</v>
      </c>
      <c r="N288" s="134">
        <v>20.5</v>
      </c>
      <c r="O288" s="134">
        <v>20.5</v>
      </c>
      <c r="P288" s="135" t="b">
        <f t="shared" si="27"/>
        <v>0</v>
      </c>
      <c r="Q288" s="136">
        <v>34.20626248163081</v>
      </c>
      <c r="R288" s="136">
        <v>33.05505328357635</v>
      </c>
      <c r="S288" s="135" t="b">
        <f t="shared" si="28"/>
        <v>0</v>
      </c>
      <c r="T288" s="137">
        <f t="shared" si="29"/>
        <v>0</v>
      </c>
      <c r="U288" s="52"/>
      <c r="V288" s="52"/>
      <c r="W288" s="118"/>
      <c r="X288"/>
      <c r="Y288" s="141"/>
      <c r="Z288" s="148"/>
      <c r="AA288" s="52"/>
      <c r="AB288" s="155"/>
    </row>
    <row r="289" spans="1:28" s="38" customFormat="1" ht="15">
      <c r="A289" s="52">
        <v>284</v>
      </c>
      <c r="B289" s="2" t="s">
        <v>260</v>
      </c>
      <c r="C289" s="142">
        <v>2399</v>
      </c>
      <c r="D289" s="107">
        <v>2416</v>
      </c>
      <c r="E289" s="80">
        <v>1588.1617340558566</v>
      </c>
      <c r="F289" s="80">
        <v>1804.2218543046358</v>
      </c>
      <c r="G289" s="152" t="b">
        <f t="shared" si="24"/>
        <v>0</v>
      </c>
      <c r="H289" s="131">
        <v>524.8020008336807</v>
      </c>
      <c r="I289" s="80">
        <v>524.0066225165563</v>
      </c>
      <c r="J289" s="132" t="b">
        <f t="shared" si="25"/>
        <v>0</v>
      </c>
      <c r="K289" s="131">
        <v>982.9095456440183</v>
      </c>
      <c r="L289" s="131">
        <v>728.476821192053</v>
      </c>
      <c r="M289" s="133" t="b">
        <f t="shared" si="26"/>
        <v>0</v>
      </c>
      <c r="N289" s="134">
        <v>19.5</v>
      </c>
      <c r="O289" s="134">
        <v>19.5</v>
      </c>
      <c r="P289" s="135" t="b">
        <f t="shared" si="27"/>
        <v>0</v>
      </c>
      <c r="Q289" s="136">
        <v>26.467223187423198</v>
      </c>
      <c r="R289" s="136">
        <v>25.541542715883857</v>
      </c>
      <c r="S289" s="135" t="b">
        <f t="shared" si="28"/>
        <v>0</v>
      </c>
      <c r="T289" s="137">
        <f t="shared" si="29"/>
        <v>0</v>
      </c>
      <c r="U289" s="52"/>
      <c r="V289" s="52"/>
      <c r="W289" s="118"/>
      <c r="X289"/>
      <c r="Y289" s="141"/>
      <c r="Z289" s="148"/>
      <c r="AA289" s="52"/>
      <c r="AB289" s="155"/>
    </row>
    <row r="290" spans="1:28" s="38" customFormat="1" ht="15">
      <c r="A290" s="52">
        <v>484</v>
      </c>
      <c r="B290" s="2" t="s">
        <v>181</v>
      </c>
      <c r="C290" s="142">
        <v>3185</v>
      </c>
      <c r="D290" s="107">
        <v>3169</v>
      </c>
      <c r="E290" s="80">
        <v>1855.8869701726846</v>
      </c>
      <c r="F290" s="80">
        <v>1897.1284316819185</v>
      </c>
      <c r="G290" s="152" t="b">
        <f t="shared" si="24"/>
        <v>0</v>
      </c>
      <c r="H290" s="131">
        <v>720.8791208791208</v>
      </c>
      <c r="I290" s="80">
        <v>513.4111707163142</v>
      </c>
      <c r="J290" s="132" t="b">
        <f t="shared" si="25"/>
        <v>0</v>
      </c>
      <c r="K290" s="131">
        <v>918.9952904238619</v>
      </c>
      <c r="L290" s="131">
        <v>815.3991795519091</v>
      </c>
      <c r="M290" s="133" t="b">
        <f t="shared" si="26"/>
        <v>0</v>
      </c>
      <c r="N290" s="134">
        <v>19.5</v>
      </c>
      <c r="O290" s="134">
        <v>19.5</v>
      </c>
      <c r="P290" s="135" t="b">
        <f t="shared" si="27"/>
        <v>0</v>
      </c>
      <c r="Q290" s="136">
        <v>22.65747793495345</v>
      </c>
      <c r="R290" s="136">
        <v>21.568932280330824</v>
      </c>
      <c r="S290" s="135" t="b">
        <f t="shared" si="28"/>
        <v>0</v>
      </c>
      <c r="T290" s="137">
        <f t="shared" si="29"/>
        <v>0</v>
      </c>
      <c r="U290" s="52"/>
      <c r="V290" s="52"/>
      <c r="W290" s="118"/>
      <c r="X290"/>
      <c r="Y290" s="141"/>
      <c r="Z290" s="148"/>
      <c r="AA290" s="52"/>
      <c r="AB290" s="155"/>
    </row>
    <row r="291" spans="1:28" s="38" customFormat="1" ht="15">
      <c r="A291" s="52">
        <v>291</v>
      </c>
      <c r="B291" s="2" t="s">
        <v>92</v>
      </c>
      <c r="C291" s="142">
        <v>2334</v>
      </c>
      <c r="D291" s="107">
        <v>2286</v>
      </c>
      <c r="E291" s="80">
        <v>1737.789203084833</v>
      </c>
      <c r="F291" s="80">
        <v>1947.50656167979</v>
      </c>
      <c r="G291" s="152" t="b">
        <f t="shared" si="24"/>
        <v>0</v>
      </c>
      <c r="H291" s="131">
        <v>970.0085689802913</v>
      </c>
      <c r="I291" s="80">
        <v>918.6351706036745</v>
      </c>
      <c r="J291" s="132" t="b">
        <f t="shared" si="25"/>
        <v>0</v>
      </c>
      <c r="K291" s="131">
        <v>2311.482433590403</v>
      </c>
      <c r="L291" s="131">
        <v>3615.923009623797</v>
      </c>
      <c r="M291" s="133" t="b">
        <f t="shared" si="26"/>
        <v>0</v>
      </c>
      <c r="N291" s="134">
        <v>20.75</v>
      </c>
      <c r="O291" s="134">
        <v>20.75</v>
      </c>
      <c r="P291" s="135" t="b">
        <f t="shared" si="27"/>
        <v>0</v>
      </c>
      <c r="Q291" s="136">
        <v>32.431966187950145</v>
      </c>
      <c r="R291" s="136">
        <v>45.9313852254116</v>
      </c>
      <c r="S291" s="135" t="b">
        <f t="shared" si="28"/>
        <v>0</v>
      </c>
      <c r="T291" s="137">
        <f t="shared" si="29"/>
        <v>0</v>
      </c>
      <c r="U291" s="52"/>
      <c r="V291" s="52"/>
      <c r="W291" s="118"/>
      <c r="X291"/>
      <c r="Y291" s="141"/>
      <c r="Z291" s="148"/>
      <c r="AA291" s="52"/>
      <c r="AB291" s="155"/>
    </row>
    <row r="292" spans="1:28" s="38" customFormat="1" ht="15">
      <c r="A292" s="52">
        <v>834</v>
      </c>
      <c r="B292" s="2" t="s">
        <v>200</v>
      </c>
      <c r="C292" s="142">
        <v>6280</v>
      </c>
      <c r="D292" s="107">
        <v>6241</v>
      </c>
      <c r="E292" s="80">
        <v>1964.6496815286625</v>
      </c>
      <c r="F292" s="80">
        <v>2030.2836083960901</v>
      </c>
      <c r="G292" s="152" t="b">
        <f t="shared" si="24"/>
        <v>0</v>
      </c>
      <c r="H292" s="131">
        <v>451.11464968152865</v>
      </c>
      <c r="I292" s="80">
        <v>501.36196122416277</v>
      </c>
      <c r="J292" s="132" t="b">
        <f t="shared" si="25"/>
        <v>0</v>
      </c>
      <c r="K292" s="131">
        <v>2238.853503184713</v>
      </c>
      <c r="L292" s="131">
        <v>2285.8516263419324</v>
      </c>
      <c r="M292" s="133" t="b">
        <f t="shared" si="26"/>
        <v>0</v>
      </c>
      <c r="N292" s="134">
        <v>19.5</v>
      </c>
      <c r="O292" s="134">
        <v>19.5</v>
      </c>
      <c r="P292" s="135" t="b">
        <f t="shared" si="27"/>
        <v>0</v>
      </c>
      <c r="Q292" s="136">
        <v>33.860067915139695</v>
      </c>
      <c r="R292" s="136">
        <v>33.5947516525967</v>
      </c>
      <c r="S292" s="135" t="b">
        <f t="shared" si="28"/>
        <v>0</v>
      </c>
      <c r="T292" s="137">
        <f t="shared" si="29"/>
        <v>0</v>
      </c>
      <c r="U292" s="52"/>
      <c r="V292" s="52"/>
      <c r="W292" s="118"/>
      <c r="X292"/>
      <c r="Y292" s="141"/>
      <c r="Z292" s="148"/>
      <c r="AA292" s="52"/>
      <c r="AB292" s="155"/>
    </row>
    <row r="293" spans="1:28" s="38" customFormat="1" ht="15">
      <c r="A293" s="52">
        <v>176</v>
      </c>
      <c r="B293" s="2" t="s">
        <v>195</v>
      </c>
      <c r="C293" s="142">
        <v>5034</v>
      </c>
      <c r="D293" s="107">
        <v>4938</v>
      </c>
      <c r="E293" s="80">
        <v>2009.7338100913787</v>
      </c>
      <c r="F293" s="80">
        <v>2035.6419603078168</v>
      </c>
      <c r="G293" s="152" t="b">
        <f t="shared" si="24"/>
        <v>0</v>
      </c>
      <c r="H293" s="131">
        <v>835.9157727453318</v>
      </c>
      <c r="I293" s="80">
        <v>624.341838801134</v>
      </c>
      <c r="J293" s="132" t="b">
        <f t="shared" si="25"/>
        <v>0</v>
      </c>
      <c r="K293" s="131">
        <v>2485.895907826778</v>
      </c>
      <c r="L293" s="131">
        <v>2561.563385986229</v>
      </c>
      <c r="M293" s="133" t="b">
        <f t="shared" si="26"/>
        <v>0</v>
      </c>
      <c r="N293" s="134">
        <v>20.75</v>
      </c>
      <c r="O293" s="134">
        <v>20.75</v>
      </c>
      <c r="P293" s="135" t="b">
        <f t="shared" si="27"/>
        <v>0</v>
      </c>
      <c r="Q293" s="136">
        <v>36.026246719160106</v>
      </c>
      <c r="R293" s="136">
        <v>36.537190820608984</v>
      </c>
      <c r="S293" s="135" t="b">
        <f t="shared" si="28"/>
        <v>0</v>
      </c>
      <c r="T293" s="137">
        <f t="shared" si="29"/>
        <v>0</v>
      </c>
      <c r="U293" s="53"/>
      <c r="V293" s="52"/>
      <c r="W293" s="118"/>
      <c r="X293"/>
      <c r="Y293" s="141"/>
      <c r="Z293" s="148"/>
      <c r="AA293" s="52"/>
      <c r="AB293" s="155"/>
    </row>
    <row r="294" spans="1:28" s="38" customFormat="1" ht="15">
      <c r="A294" s="52">
        <v>704</v>
      </c>
      <c r="B294" s="2" t="s">
        <v>283</v>
      </c>
      <c r="C294" s="142">
        <v>6110</v>
      </c>
      <c r="D294" s="107">
        <v>6137</v>
      </c>
      <c r="E294" s="80">
        <v>1660.7201309328968</v>
      </c>
      <c r="F294" s="80">
        <v>2035.685188202705</v>
      </c>
      <c r="G294" s="152" t="b">
        <f t="shared" si="24"/>
        <v>0</v>
      </c>
      <c r="H294" s="131">
        <v>239.7708674304419</v>
      </c>
      <c r="I294" s="80">
        <v>748.2483298028353</v>
      </c>
      <c r="J294" s="132" t="b">
        <f t="shared" si="25"/>
        <v>0</v>
      </c>
      <c r="K294" s="131">
        <v>2095.253682487725</v>
      </c>
      <c r="L294" s="131">
        <v>2090.7609581228617</v>
      </c>
      <c r="M294" s="133" t="b">
        <f t="shared" si="26"/>
        <v>0</v>
      </c>
      <c r="N294" s="134">
        <v>19.5</v>
      </c>
      <c r="O294" s="134">
        <v>19.75</v>
      </c>
      <c r="P294" s="135" t="b">
        <f t="shared" si="27"/>
        <v>0</v>
      </c>
      <c r="Q294" s="136">
        <v>45.29337586232475</v>
      </c>
      <c r="R294" s="136">
        <v>42.85386766931084</v>
      </c>
      <c r="S294" s="135" t="b">
        <f t="shared" si="28"/>
        <v>0</v>
      </c>
      <c r="T294" s="137">
        <f t="shared" si="29"/>
        <v>0</v>
      </c>
      <c r="U294" s="53"/>
      <c r="V294" s="52"/>
      <c r="W294" s="118"/>
      <c r="X294"/>
      <c r="Y294" s="141"/>
      <c r="Z294" s="148"/>
      <c r="AA294" s="52"/>
      <c r="AB294" s="155"/>
    </row>
    <row r="295" spans="1:28" s="38" customFormat="1" ht="15">
      <c r="A295" s="52">
        <v>700</v>
      </c>
      <c r="B295" s="2" t="s">
        <v>233</v>
      </c>
      <c r="C295" s="142">
        <v>5312</v>
      </c>
      <c r="D295" s="107">
        <v>5245</v>
      </c>
      <c r="E295" s="80">
        <v>1900.9789156626507</v>
      </c>
      <c r="F295" s="80">
        <v>2245.185891325071</v>
      </c>
      <c r="G295" s="152" t="b">
        <f t="shared" si="24"/>
        <v>0</v>
      </c>
      <c r="H295" s="131">
        <v>474.3975903614458</v>
      </c>
      <c r="I295" s="80">
        <v>749.0943755958054</v>
      </c>
      <c r="J295" s="132" t="b">
        <f t="shared" si="25"/>
        <v>0</v>
      </c>
      <c r="K295" s="131">
        <v>2222.89156626506</v>
      </c>
      <c r="L295" s="131">
        <v>2057.578646329838</v>
      </c>
      <c r="M295" s="133" t="b">
        <f t="shared" si="26"/>
        <v>0</v>
      </c>
      <c r="N295" s="134">
        <v>20.5</v>
      </c>
      <c r="O295" s="134">
        <v>20.5</v>
      </c>
      <c r="P295" s="135" t="b">
        <f t="shared" si="27"/>
        <v>0</v>
      </c>
      <c r="Q295" s="136">
        <v>31.1372701281282</v>
      </c>
      <c r="R295" s="136">
        <v>28.365705513282606</v>
      </c>
      <c r="S295" s="135" t="b">
        <f t="shared" si="28"/>
        <v>0</v>
      </c>
      <c r="T295" s="137">
        <f t="shared" si="29"/>
        <v>0</v>
      </c>
      <c r="U295" s="52"/>
      <c r="V295" s="52"/>
      <c r="W295" s="118"/>
      <c r="X295"/>
      <c r="Y295" s="141"/>
      <c r="Z295" s="148"/>
      <c r="AA295" s="52"/>
      <c r="AB295" s="155"/>
    </row>
    <row r="296" spans="1:28" s="38" customFormat="1" ht="15">
      <c r="A296" s="52">
        <v>583</v>
      </c>
      <c r="B296" s="2" t="s">
        <v>14</v>
      </c>
      <c r="C296" s="142">
        <v>958</v>
      </c>
      <c r="D296" s="107">
        <v>951</v>
      </c>
      <c r="E296" s="80">
        <v>1877.8705636743216</v>
      </c>
      <c r="F296" s="80">
        <v>2329.127234490011</v>
      </c>
      <c r="G296" s="152" t="b">
        <f t="shared" si="24"/>
        <v>0</v>
      </c>
      <c r="H296" s="131">
        <v>650.3131524008351</v>
      </c>
      <c r="I296" s="80">
        <v>1162.9863301787593</v>
      </c>
      <c r="J296" s="132" t="b">
        <f t="shared" si="25"/>
        <v>0</v>
      </c>
      <c r="K296" s="131">
        <v>5068.893528183717</v>
      </c>
      <c r="L296" s="131">
        <v>4983.175604626709</v>
      </c>
      <c r="M296" s="133" t="b">
        <f t="shared" si="26"/>
        <v>0</v>
      </c>
      <c r="N296" s="134">
        <v>19.5</v>
      </c>
      <c r="O296" s="134">
        <v>21.5</v>
      </c>
      <c r="P296" s="135" t="b">
        <f t="shared" si="27"/>
        <v>0</v>
      </c>
      <c r="Q296" s="136">
        <v>49.31895986597713</v>
      </c>
      <c r="R296" s="136">
        <v>45.995247414034104</v>
      </c>
      <c r="S296" s="135" t="b">
        <f t="shared" si="28"/>
        <v>0</v>
      </c>
      <c r="T296" s="137">
        <f t="shared" si="29"/>
        <v>0</v>
      </c>
      <c r="U296" s="52"/>
      <c r="V296" s="52" t="s">
        <v>307</v>
      </c>
      <c r="W296" s="118"/>
      <c r="X296"/>
      <c r="Y296" s="141"/>
      <c r="Z296" s="148"/>
      <c r="AA296" s="52"/>
      <c r="AB296" s="155"/>
    </row>
    <row r="297" spans="1:28" s="38" customFormat="1" ht="15">
      <c r="A297" s="52">
        <v>541</v>
      </c>
      <c r="B297" s="2" t="s">
        <v>175</v>
      </c>
      <c r="C297" s="142">
        <v>7996</v>
      </c>
      <c r="D297" s="107">
        <v>7885</v>
      </c>
      <c r="E297" s="80">
        <v>2311.5307653826912</v>
      </c>
      <c r="F297" s="80">
        <v>2501.7121116043118</v>
      </c>
      <c r="G297" s="152" t="b">
        <f t="shared" si="24"/>
        <v>0</v>
      </c>
      <c r="H297" s="131">
        <v>948.9744872436218</v>
      </c>
      <c r="I297" s="80">
        <v>946.8611287254281</v>
      </c>
      <c r="J297" s="132" t="b">
        <f t="shared" si="25"/>
        <v>0</v>
      </c>
      <c r="K297" s="131">
        <v>3050.6503251625813</v>
      </c>
      <c r="L297" s="131">
        <v>2829.0424857324033</v>
      </c>
      <c r="M297" s="133" t="b">
        <f t="shared" si="26"/>
        <v>0</v>
      </c>
      <c r="N297" s="134">
        <v>20.5</v>
      </c>
      <c r="O297" s="134">
        <v>20.5</v>
      </c>
      <c r="P297" s="135" t="b">
        <f t="shared" si="27"/>
        <v>0</v>
      </c>
      <c r="Q297" s="136">
        <v>41.39287059396947</v>
      </c>
      <c r="R297" s="136">
        <v>39.79756230347877</v>
      </c>
      <c r="S297" s="135" t="b">
        <f t="shared" si="28"/>
        <v>0</v>
      </c>
      <c r="T297" s="137">
        <f t="shared" si="29"/>
        <v>0</v>
      </c>
      <c r="U297" s="52"/>
      <c r="V297" s="52"/>
      <c r="W297" s="118"/>
      <c r="X297"/>
      <c r="Y297" s="141"/>
      <c r="Z297" s="148"/>
      <c r="AA297" s="52"/>
      <c r="AB297" s="155"/>
    </row>
    <row r="298" spans="1:28" s="38" customFormat="1" ht="15">
      <c r="A298" s="52">
        <v>489</v>
      </c>
      <c r="B298" s="2" t="s">
        <v>225</v>
      </c>
      <c r="C298" s="142">
        <v>2085</v>
      </c>
      <c r="D298" s="107">
        <v>2034</v>
      </c>
      <c r="E298" s="80">
        <v>1502.6378896882493</v>
      </c>
      <c r="F298" s="80">
        <v>2582.1042281219275</v>
      </c>
      <c r="G298" s="152" t="b">
        <f t="shared" si="24"/>
        <v>0</v>
      </c>
      <c r="H298" s="131">
        <v>923.2613908872902</v>
      </c>
      <c r="I298" s="80">
        <v>965.093411996067</v>
      </c>
      <c r="J298" s="132" t="b">
        <f t="shared" si="25"/>
        <v>0</v>
      </c>
      <c r="K298" s="131">
        <v>4284.892086330936</v>
      </c>
      <c r="L298" s="131">
        <v>4070.7964601769913</v>
      </c>
      <c r="M298" s="133" t="b">
        <f t="shared" si="26"/>
        <v>0</v>
      </c>
      <c r="N298" s="134">
        <v>20</v>
      </c>
      <c r="O298" s="134">
        <v>20</v>
      </c>
      <c r="P298" s="135" t="b">
        <f t="shared" si="27"/>
        <v>0</v>
      </c>
      <c r="Q298" s="136">
        <v>44.3716814159292</v>
      </c>
      <c r="R298" s="136">
        <v>43.00556717846885</v>
      </c>
      <c r="S298" s="135" t="b">
        <f t="shared" si="28"/>
        <v>0</v>
      </c>
      <c r="T298" s="137">
        <f t="shared" si="29"/>
        <v>0</v>
      </c>
      <c r="U298" s="52"/>
      <c r="V298" s="52"/>
      <c r="W298" s="118"/>
      <c r="X298"/>
      <c r="Y298" s="141"/>
      <c r="Z298" s="148"/>
      <c r="AA298" s="52"/>
      <c r="AB298" s="155"/>
    </row>
    <row r="299" spans="1:28" s="38" customFormat="1" ht="15">
      <c r="A299" s="52">
        <v>911</v>
      </c>
      <c r="B299" s="2" t="s">
        <v>259</v>
      </c>
      <c r="C299" s="142">
        <v>2324</v>
      </c>
      <c r="D299" s="107">
        <v>2245</v>
      </c>
      <c r="E299" s="80">
        <v>2683.3046471600687</v>
      </c>
      <c r="F299" s="80">
        <v>2599.5545657015587</v>
      </c>
      <c r="G299" s="152" t="b">
        <f t="shared" si="24"/>
        <v>0</v>
      </c>
      <c r="H299" s="131">
        <v>18.9328743545611</v>
      </c>
      <c r="I299" s="80">
        <v>377.28285077951</v>
      </c>
      <c r="J299" s="132" t="b">
        <f t="shared" si="25"/>
        <v>0</v>
      </c>
      <c r="K299" s="131">
        <v>1931.5834767641998</v>
      </c>
      <c r="L299" s="131">
        <v>3318.485523385301</v>
      </c>
      <c r="M299" s="133" t="b">
        <f t="shared" si="26"/>
        <v>0</v>
      </c>
      <c r="N299" s="134">
        <v>20</v>
      </c>
      <c r="O299" s="134">
        <v>21</v>
      </c>
      <c r="P299" s="135" t="b">
        <f t="shared" si="27"/>
        <v>0</v>
      </c>
      <c r="Q299" s="136">
        <v>29.193380961103987</v>
      </c>
      <c r="R299" s="136">
        <v>35.68064461215457</v>
      </c>
      <c r="S299" s="135" t="b">
        <f t="shared" si="28"/>
        <v>0</v>
      </c>
      <c r="T299" s="137">
        <f t="shared" si="29"/>
        <v>0</v>
      </c>
      <c r="U299" s="52"/>
      <c r="V299" s="52"/>
      <c r="W299" s="118"/>
      <c r="X299"/>
      <c r="Y299" s="141"/>
      <c r="Z299" s="148"/>
      <c r="AA299" s="52"/>
      <c r="AB299" s="155"/>
    </row>
    <row r="300" spans="1:28" s="38" customFormat="1" ht="15">
      <c r="A300" s="52">
        <v>425</v>
      </c>
      <c r="B300" s="2" t="s">
        <v>155</v>
      </c>
      <c r="C300" s="142">
        <v>9937</v>
      </c>
      <c r="D300" s="107">
        <v>10000</v>
      </c>
      <c r="E300" s="80">
        <v>2930.9650800040254</v>
      </c>
      <c r="F300" s="80">
        <v>2735.9</v>
      </c>
      <c r="G300" s="152" t="b">
        <f t="shared" si="24"/>
        <v>0</v>
      </c>
      <c r="H300" s="131">
        <v>772.2652712086143</v>
      </c>
      <c r="I300" s="80">
        <v>585.4</v>
      </c>
      <c r="J300" s="132" t="b">
        <f t="shared" si="25"/>
        <v>0</v>
      </c>
      <c r="K300" s="131">
        <v>2567.273825098118</v>
      </c>
      <c r="L300" s="131">
        <v>2310</v>
      </c>
      <c r="M300" s="133" t="b">
        <f t="shared" si="26"/>
        <v>0</v>
      </c>
      <c r="N300" s="134">
        <v>20.5</v>
      </c>
      <c r="O300" s="134">
        <v>20.5</v>
      </c>
      <c r="P300" s="135" t="b">
        <f t="shared" si="27"/>
        <v>0</v>
      </c>
      <c r="Q300" s="136">
        <v>51.735073648896574</v>
      </c>
      <c r="R300" s="136">
        <v>47.24062655585769</v>
      </c>
      <c r="S300" s="135" t="b">
        <f t="shared" si="28"/>
        <v>0</v>
      </c>
      <c r="T300" s="137">
        <f t="shared" si="29"/>
        <v>0</v>
      </c>
      <c r="U300" s="52"/>
      <c r="V300" s="52"/>
      <c r="W300" s="118"/>
      <c r="X300"/>
      <c r="Y300" s="141"/>
      <c r="Z300" s="148"/>
      <c r="AA300" s="52"/>
      <c r="AB300" s="155"/>
    </row>
    <row r="301" spans="1:28" s="38" customFormat="1" ht="15">
      <c r="A301" s="52">
        <v>604</v>
      </c>
      <c r="B301" s="2" t="s">
        <v>242</v>
      </c>
      <c r="C301" s="142">
        <v>18913</v>
      </c>
      <c r="D301" s="107">
        <v>19163</v>
      </c>
      <c r="E301" s="80">
        <v>2512.1873843388144</v>
      </c>
      <c r="F301" s="80">
        <v>2846.005322757397</v>
      </c>
      <c r="G301" s="152" t="b">
        <f t="shared" si="24"/>
        <v>0</v>
      </c>
      <c r="H301" s="131">
        <v>434.7274361550256</v>
      </c>
      <c r="I301" s="80">
        <v>889.578875958879</v>
      </c>
      <c r="J301" s="132" t="b">
        <f t="shared" si="25"/>
        <v>0</v>
      </c>
      <c r="K301" s="131">
        <v>2458.626341669751</v>
      </c>
      <c r="L301" s="131">
        <v>2449.773000052184</v>
      </c>
      <c r="M301" s="133" t="b">
        <f t="shared" si="26"/>
        <v>0</v>
      </c>
      <c r="N301" s="134">
        <v>20</v>
      </c>
      <c r="O301" s="134">
        <v>20</v>
      </c>
      <c r="P301" s="135" t="b">
        <f t="shared" si="27"/>
        <v>0</v>
      </c>
      <c r="Q301" s="136">
        <v>50.95469916044776</v>
      </c>
      <c r="R301" s="136">
        <v>47.078496950619716</v>
      </c>
      <c r="S301" s="135" t="b">
        <f t="shared" si="28"/>
        <v>0</v>
      </c>
      <c r="T301" s="137">
        <f t="shared" si="29"/>
        <v>0</v>
      </c>
      <c r="U301" s="52"/>
      <c r="V301" s="52"/>
      <c r="W301" s="118"/>
      <c r="X301"/>
      <c r="Y301" s="141"/>
      <c r="Z301" s="148"/>
      <c r="AA301" s="52"/>
      <c r="AB301" s="155"/>
    </row>
    <row r="302" spans="1:28" s="38" customFormat="1" ht="15">
      <c r="A302" s="52">
        <v>753</v>
      </c>
      <c r="B302" s="2" t="s">
        <v>194</v>
      </c>
      <c r="C302" s="142">
        <v>19399</v>
      </c>
      <c r="D302" s="107">
        <v>19922</v>
      </c>
      <c r="E302" s="80">
        <v>3266.096190525285</v>
      </c>
      <c r="F302" s="80">
        <v>2886.9591406485292</v>
      </c>
      <c r="G302" s="152" t="b">
        <f t="shared" si="24"/>
        <v>0</v>
      </c>
      <c r="H302" s="131">
        <v>1004.2785710603639</v>
      </c>
      <c r="I302" s="80">
        <v>832.0951711675535</v>
      </c>
      <c r="J302" s="132" t="b">
        <f t="shared" si="25"/>
        <v>0</v>
      </c>
      <c r="K302" s="131">
        <v>2335.4296613227484</v>
      </c>
      <c r="L302" s="131">
        <v>2353.0770003011744</v>
      </c>
      <c r="M302" s="133" t="b">
        <f t="shared" si="26"/>
        <v>0</v>
      </c>
      <c r="N302" s="134">
        <v>19.25</v>
      </c>
      <c r="O302" s="134">
        <v>19.25</v>
      </c>
      <c r="P302" s="135" t="b">
        <f t="shared" si="27"/>
        <v>0</v>
      </c>
      <c r="Q302" s="136">
        <v>51.3942866869025</v>
      </c>
      <c r="R302" s="136">
        <v>48.65829931284232</v>
      </c>
      <c r="S302" s="135" t="b">
        <f t="shared" si="28"/>
        <v>0</v>
      </c>
      <c r="T302" s="137">
        <f t="shared" si="29"/>
        <v>0</v>
      </c>
      <c r="U302" s="52"/>
      <c r="V302" s="52"/>
      <c r="W302" s="118"/>
      <c r="X302"/>
      <c r="Y302" s="141"/>
      <c r="Z302" s="148"/>
      <c r="AA302" s="52"/>
      <c r="AB302" s="155"/>
    </row>
    <row r="303" spans="1:28" s="38" customFormat="1" ht="15">
      <c r="A303" s="52">
        <v>976</v>
      </c>
      <c r="B303" s="2" t="s">
        <v>25</v>
      </c>
      <c r="C303" s="142">
        <v>4291</v>
      </c>
      <c r="D303" s="107">
        <v>4200</v>
      </c>
      <c r="E303" s="80">
        <v>1645.3041249126077</v>
      </c>
      <c r="F303" s="80">
        <v>2919.7619047619046</v>
      </c>
      <c r="G303" s="152" t="b">
        <f t="shared" si="24"/>
        <v>0</v>
      </c>
      <c r="H303" s="131">
        <v>684.9219296201352</v>
      </c>
      <c r="I303" s="80">
        <v>430</v>
      </c>
      <c r="J303" s="132" t="b">
        <f t="shared" si="25"/>
        <v>0</v>
      </c>
      <c r="K303" s="131">
        <v>1121.183873223025</v>
      </c>
      <c r="L303" s="131">
        <v>1054.7619047619048</v>
      </c>
      <c r="M303" s="133" t="b">
        <f t="shared" si="26"/>
        <v>0</v>
      </c>
      <c r="N303" s="134">
        <v>19.25</v>
      </c>
      <c r="O303" s="134">
        <v>19.25</v>
      </c>
      <c r="P303" s="135" t="b">
        <f t="shared" si="27"/>
        <v>0</v>
      </c>
      <c r="Q303" s="136">
        <v>27.57567397130695</v>
      </c>
      <c r="R303" s="136">
        <v>24.278411012313263</v>
      </c>
      <c r="S303" s="135" t="b">
        <f t="shared" si="28"/>
        <v>0</v>
      </c>
      <c r="T303" s="137">
        <f t="shared" si="29"/>
        <v>0</v>
      </c>
      <c r="U303" s="52"/>
      <c r="V303" s="52"/>
      <c r="W303" s="118"/>
      <c r="X303"/>
      <c r="Y303" s="141"/>
      <c r="Z303" s="148"/>
      <c r="AA303" s="52"/>
      <c r="AB303" s="155"/>
    </row>
    <row r="304" spans="1:28" s="38" customFormat="1" ht="15">
      <c r="A304" s="52">
        <v>304</v>
      </c>
      <c r="B304" s="2" t="s">
        <v>198</v>
      </c>
      <c r="C304" s="142">
        <v>895</v>
      </c>
      <c r="D304" s="107">
        <v>908</v>
      </c>
      <c r="E304" s="80">
        <v>2874.8603351955308</v>
      </c>
      <c r="F304" s="80">
        <v>2991.1894273127755</v>
      </c>
      <c r="G304" s="152" t="b">
        <f t="shared" si="24"/>
        <v>0</v>
      </c>
      <c r="H304" s="131">
        <v>765.3631284916202</v>
      </c>
      <c r="I304" s="80">
        <v>1143.1718061674007</v>
      </c>
      <c r="J304" s="132" t="b">
        <f t="shared" si="25"/>
        <v>0</v>
      </c>
      <c r="K304" s="131">
        <v>4530.72625698324</v>
      </c>
      <c r="L304" s="131">
        <v>4794.0528634361235</v>
      </c>
      <c r="M304" s="133" t="b">
        <f t="shared" si="26"/>
        <v>0</v>
      </c>
      <c r="N304" s="134">
        <v>19.25</v>
      </c>
      <c r="O304" s="134">
        <v>19.25</v>
      </c>
      <c r="P304" s="135" t="b">
        <f t="shared" si="27"/>
        <v>0</v>
      </c>
      <c r="Q304" s="136">
        <v>48.54651162790697</v>
      </c>
      <c r="R304" s="136">
        <v>49.47701503032434</v>
      </c>
      <c r="S304" s="135" t="b">
        <f t="shared" si="28"/>
        <v>0</v>
      </c>
      <c r="T304" s="137">
        <f t="shared" si="29"/>
        <v>0</v>
      </c>
      <c r="U304" s="52"/>
      <c r="V304" s="52"/>
      <c r="W304" s="118"/>
      <c r="X304"/>
      <c r="Y304" s="141"/>
      <c r="Z304" s="148"/>
      <c r="AA304" s="52"/>
      <c r="AB304" s="155"/>
    </row>
    <row r="305" spans="1:28" s="38" customFormat="1" ht="15">
      <c r="A305" s="52">
        <v>832</v>
      </c>
      <c r="B305" s="2" t="s">
        <v>60</v>
      </c>
      <c r="C305" s="142">
        <v>4199</v>
      </c>
      <c r="D305" s="107">
        <v>4133</v>
      </c>
      <c r="E305" s="80">
        <v>2324.8392474398665</v>
      </c>
      <c r="F305" s="80">
        <v>2998.306315025405</v>
      </c>
      <c r="G305" s="152" t="b">
        <f t="shared" si="24"/>
        <v>0</v>
      </c>
      <c r="H305" s="131">
        <v>868.3019766611097</v>
      </c>
      <c r="I305" s="80">
        <v>1009.4362448584563</v>
      </c>
      <c r="J305" s="132" t="b">
        <f t="shared" si="25"/>
        <v>0</v>
      </c>
      <c r="K305" s="131">
        <v>1465.3488925934746</v>
      </c>
      <c r="L305" s="131">
        <v>1816.5981127510283</v>
      </c>
      <c r="M305" s="133" t="b">
        <f t="shared" si="26"/>
        <v>0</v>
      </c>
      <c r="N305" s="134">
        <v>20.5</v>
      </c>
      <c r="O305" s="134">
        <v>20.5</v>
      </c>
      <c r="P305" s="135" t="b">
        <f t="shared" si="27"/>
        <v>0</v>
      </c>
      <c r="Q305" s="136">
        <v>29.083303824362606</v>
      </c>
      <c r="R305" s="136">
        <v>30.36047369105973</v>
      </c>
      <c r="S305" s="135" t="b">
        <f t="shared" si="28"/>
        <v>0</v>
      </c>
      <c r="T305" s="137">
        <f t="shared" si="29"/>
        <v>0</v>
      </c>
      <c r="U305" s="52"/>
      <c r="V305" s="52"/>
      <c r="W305" s="118"/>
      <c r="X305"/>
      <c r="Y305" s="141"/>
      <c r="Z305" s="148"/>
      <c r="AA305" s="52"/>
      <c r="AB305" s="155"/>
    </row>
    <row r="306" spans="1:28" s="38" customFormat="1" ht="15">
      <c r="A306" s="52">
        <v>435</v>
      </c>
      <c r="B306" s="2" t="s">
        <v>129</v>
      </c>
      <c r="C306" s="142">
        <v>761</v>
      </c>
      <c r="D306" s="107">
        <v>756</v>
      </c>
      <c r="E306" s="80">
        <v>2848</v>
      </c>
      <c r="F306" s="80">
        <v>3113.756613756614</v>
      </c>
      <c r="G306" s="152" t="b">
        <f t="shared" si="24"/>
        <v>0</v>
      </c>
      <c r="H306" s="131">
        <v>1233</v>
      </c>
      <c r="I306" s="80">
        <v>429.8941798941799</v>
      </c>
      <c r="J306" s="132" t="b">
        <f t="shared" si="25"/>
        <v>0</v>
      </c>
      <c r="K306" s="131">
        <v>0</v>
      </c>
      <c r="L306" s="131">
        <v>2640.21164021164</v>
      </c>
      <c r="M306" s="133" t="b">
        <f t="shared" si="26"/>
        <v>0</v>
      </c>
      <c r="N306" s="134">
        <v>19</v>
      </c>
      <c r="O306" s="134">
        <v>18.5</v>
      </c>
      <c r="P306" s="135" t="b">
        <f t="shared" si="27"/>
        <v>0</v>
      </c>
      <c r="Q306" s="136">
        <v>33</v>
      </c>
      <c r="R306" s="136">
        <v>46.80956510965184</v>
      </c>
      <c r="S306" s="135" t="b">
        <f t="shared" si="28"/>
        <v>0</v>
      </c>
      <c r="T306" s="137">
        <f t="shared" si="29"/>
        <v>0</v>
      </c>
      <c r="U306" s="52"/>
      <c r="V306" s="52"/>
      <c r="W306" s="118"/>
      <c r="X306"/>
      <c r="Y306" s="141"/>
      <c r="Z306" s="148"/>
      <c r="AA306" s="52"/>
      <c r="AB306" s="155"/>
    </row>
    <row r="307" spans="1:28" s="38" customFormat="1" ht="15">
      <c r="A307" s="52">
        <v>781</v>
      </c>
      <c r="B307" s="2" t="s">
        <v>132</v>
      </c>
      <c r="C307" s="142">
        <v>4040</v>
      </c>
      <c r="D307" s="107">
        <v>3953</v>
      </c>
      <c r="E307" s="80">
        <v>2835.8910891089113</v>
      </c>
      <c r="F307" s="80">
        <v>3114.0905641285103</v>
      </c>
      <c r="G307" s="152" t="b">
        <f t="shared" si="24"/>
        <v>0</v>
      </c>
      <c r="H307" s="131">
        <v>909.4059405940594</v>
      </c>
      <c r="I307" s="80">
        <v>616.999747027574</v>
      </c>
      <c r="J307" s="132" t="b">
        <f t="shared" si="25"/>
        <v>0</v>
      </c>
      <c r="K307" s="131">
        <v>1046.5346534653465</v>
      </c>
      <c r="L307" s="131">
        <v>910.7007336200354</v>
      </c>
      <c r="M307" s="133" t="b">
        <f t="shared" si="26"/>
        <v>0</v>
      </c>
      <c r="N307" s="134">
        <v>19</v>
      </c>
      <c r="O307" s="134">
        <v>19</v>
      </c>
      <c r="P307" s="135" t="b">
        <f t="shared" si="27"/>
        <v>0</v>
      </c>
      <c r="Q307" s="136">
        <v>23.573796497793325</v>
      </c>
      <c r="R307" s="136">
        <v>19.687267619598448</v>
      </c>
      <c r="S307" s="135" t="b">
        <f t="shared" si="28"/>
        <v>0</v>
      </c>
      <c r="T307" s="137">
        <f t="shared" si="29"/>
        <v>0</v>
      </c>
      <c r="U307" s="52"/>
      <c r="V307" s="58"/>
      <c r="W307" s="118"/>
      <c r="X307"/>
      <c r="Y307" s="141"/>
      <c r="Z307" s="148"/>
      <c r="AA307" s="52"/>
      <c r="AB307" s="155"/>
    </row>
    <row r="308" spans="1:28" s="38" customFormat="1" ht="15">
      <c r="A308" s="52">
        <v>684</v>
      </c>
      <c r="B308" s="2" t="s">
        <v>274</v>
      </c>
      <c r="C308" s="142">
        <v>39809</v>
      </c>
      <c r="D308" s="107">
        <v>39614</v>
      </c>
      <c r="E308" s="80">
        <v>2728.578964555754</v>
      </c>
      <c r="F308" s="80">
        <v>3245.6707224718534</v>
      </c>
      <c r="G308" s="152" t="b">
        <f t="shared" si="24"/>
        <v>0</v>
      </c>
      <c r="H308" s="131">
        <v>594.765002888794</v>
      </c>
      <c r="I308" s="80">
        <v>1223.3048922098249</v>
      </c>
      <c r="J308" s="132" t="b">
        <f t="shared" si="25"/>
        <v>0</v>
      </c>
      <c r="K308" s="131">
        <v>1672.8629204451256</v>
      </c>
      <c r="L308" s="131">
        <v>1756.6769323976373</v>
      </c>
      <c r="M308" s="133" t="b">
        <f t="shared" si="26"/>
        <v>0</v>
      </c>
      <c r="N308" s="134">
        <v>19</v>
      </c>
      <c r="O308" s="134">
        <v>20</v>
      </c>
      <c r="P308" s="135" t="b">
        <f t="shared" si="27"/>
        <v>0</v>
      </c>
      <c r="Q308" s="136">
        <v>38.15008055260137</v>
      </c>
      <c r="R308" s="136">
        <v>37.82397013193411</v>
      </c>
      <c r="S308" s="135" t="b">
        <f t="shared" si="28"/>
        <v>0</v>
      </c>
      <c r="T308" s="137">
        <f t="shared" si="29"/>
        <v>0</v>
      </c>
      <c r="U308" s="52"/>
      <c r="V308" s="52"/>
      <c r="W308" s="118"/>
      <c r="X308"/>
      <c r="Y308" s="141"/>
      <c r="Z308" s="148"/>
      <c r="AA308" s="52"/>
      <c r="AB308" s="155"/>
    </row>
    <row r="309" spans="1:28" s="38" customFormat="1" ht="15">
      <c r="A309" s="52">
        <v>689</v>
      </c>
      <c r="B309" s="2" t="s">
        <v>240</v>
      </c>
      <c r="C309" s="142">
        <v>3537</v>
      </c>
      <c r="D309" s="107">
        <v>3473</v>
      </c>
      <c r="E309" s="80">
        <v>2626.5196494204124</v>
      </c>
      <c r="F309" s="80">
        <v>3312.98589116038</v>
      </c>
      <c r="G309" s="152" t="b">
        <f t="shared" si="24"/>
        <v>0</v>
      </c>
      <c r="H309" s="131">
        <v>1039.5815662991236</v>
      </c>
      <c r="I309" s="80">
        <v>1342.0673769075727</v>
      </c>
      <c r="J309" s="132" t="b">
        <f t="shared" si="25"/>
        <v>0</v>
      </c>
      <c r="K309" s="131">
        <v>3066.4404862878146</v>
      </c>
      <c r="L309" s="131">
        <v>3705.1540454938095</v>
      </c>
      <c r="M309" s="133" t="b">
        <f t="shared" si="26"/>
        <v>0</v>
      </c>
      <c r="N309" s="134">
        <v>20.5</v>
      </c>
      <c r="O309" s="134">
        <v>20.5</v>
      </c>
      <c r="P309" s="135" t="b">
        <f t="shared" si="27"/>
        <v>0</v>
      </c>
      <c r="Q309" s="136">
        <v>36.813414297543474</v>
      </c>
      <c r="R309" s="136">
        <v>40.03213339702115</v>
      </c>
      <c r="S309" s="135" t="b">
        <f t="shared" si="28"/>
        <v>0</v>
      </c>
      <c r="T309" s="137">
        <f t="shared" si="29"/>
        <v>0</v>
      </c>
      <c r="U309" s="52"/>
      <c r="V309" s="52"/>
      <c r="W309" s="118"/>
      <c r="X309"/>
      <c r="Y309" s="141"/>
      <c r="Z309" s="148"/>
      <c r="AA309" s="52"/>
      <c r="AB309" s="155"/>
    </row>
    <row r="310" spans="1:28" s="38" customFormat="1" ht="15">
      <c r="A310" s="52">
        <v>761</v>
      </c>
      <c r="B310" s="2" t="s">
        <v>262</v>
      </c>
      <c r="C310" s="142">
        <v>9093</v>
      </c>
      <c r="D310" s="107">
        <v>9027</v>
      </c>
      <c r="E310" s="80">
        <v>3131.859672275377</v>
      </c>
      <c r="F310" s="80">
        <v>3507.699124847679</v>
      </c>
      <c r="G310" s="152" t="b">
        <f t="shared" si="24"/>
        <v>0</v>
      </c>
      <c r="H310" s="131">
        <v>682.7229737160453</v>
      </c>
      <c r="I310" s="80">
        <v>746.8704996122742</v>
      </c>
      <c r="J310" s="132" t="b">
        <f t="shared" si="25"/>
        <v>0</v>
      </c>
      <c r="K310" s="131">
        <v>2669.526009017926</v>
      </c>
      <c r="L310" s="131">
        <v>3027.0300210479672</v>
      </c>
      <c r="M310" s="133" t="b">
        <f t="shared" si="26"/>
        <v>0</v>
      </c>
      <c r="N310" s="134">
        <v>19.5</v>
      </c>
      <c r="O310" s="134">
        <v>19.5</v>
      </c>
      <c r="P310" s="135" t="b">
        <f t="shared" si="27"/>
        <v>0</v>
      </c>
      <c r="Q310" s="136">
        <v>41.76706827309237</v>
      </c>
      <c r="R310" s="136">
        <v>45.11097577480038</v>
      </c>
      <c r="S310" s="135" t="b">
        <f t="shared" si="28"/>
        <v>0</v>
      </c>
      <c r="T310" s="137">
        <f t="shared" si="29"/>
        <v>0</v>
      </c>
      <c r="U310" s="52"/>
      <c r="V310" s="52"/>
      <c r="W310" s="118"/>
      <c r="X310"/>
      <c r="Y310" s="141"/>
      <c r="Z310" s="148"/>
      <c r="AA310" s="52"/>
      <c r="AB310" s="155"/>
    </row>
    <row r="311" spans="1:28" s="38" customFormat="1" ht="15">
      <c r="A311" s="52">
        <v>580</v>
      </c>
      <c r="B311" s="2" t="s">
        <v>278</v>
      </c>
      <c r="C311" s="142">
        <v>5235</v>
      </c>
      <c r="D311" s="107">
        <v>5126</v>
      </c>
      <c r="E311" s="80">
        <v>3065.711556829035</v>
      </c>
      <c r="F311" s="80">
        <v>3509.3640265314084</v>
      </c>
      <c r="G311" s="152" t="b">
        <f t="shared" si="24"/>
        <v>0</v>
      </c>
      <c r="H311" s="131">
        <v>754.3457497612226</v>
      </c>
      <c r="I311" s="80">
        <v>886.6562621927428</v>
      </c>
      <c r="J311" s="132" t="b">
        <f t="shared" si="25"/>
        <v>0</v>
      </c>
      <c r="K311" s="131">
        <v>933.5243553008596</v>
      </c>
      <c r="L311" s="131">
        <v>804.9161139289894</v>
      </c>
      <c r="M311" s="133" t="b">
        <f t="shared" si="26"/>
        <v>0</v>
      </c>
      <c r="N311" s="134">
        <v>19.5</v>
      </c>
      <c r="O311" s="134">
        <v>19.5</v>
      </c>
      <c r="P311" s="135" t="b">
        <f t="shared" si="27"/>
        <v>0</v>
      </c>
      <c r="Q311" s="136">
        <v>30.205239711497665</v>
      </c>
      <c r="R311" s="136">
        <v>17.99453765119001</v>
      </c>
      <c r="S311" s="135" t="b">
        <f t="shared" si="28"/>
        <v>0</v>
      </c>
      <c r="T311" s="137">
        <f t="shared" si="29"/>
        <v>0</v>
      </c>
      <c r="U311" s="52"/>
      <c r="V311" s="52"/>
      <c r="W311" s="118"/>
      <c r="X311"/>
      <c r="Y311" s="141"/>
      <c r="Z311" s="148"/>
      <c r="AA311" s="52"/>
      <c r="AB311" s="155"/>
    </row>
    <row r="312" spans="1:28" s="38" customFormat="1" ht="15">
      <c r="A312" s="52">
        <v>441</v>
      </c>
      <c r="B312" s="2" t="s">
        <v>277</v>
      </c>
      <c r="C312" s="142">
        <v>4860</v>
      </c>
      <c r="D312" s="107">
        <v>4831</v>
      </c>
      <c r="E312" s="80">
        <v>3981.275720164609</v>
      </c>
      <c r="F312" s="80">
        <v>3621.817429103705</v>
      </c>
      <c r="G312" s="152" t="b">
        <f t="shared" si="24"/>
        <v>0</v>
      </c>
      <c r="H312" s="131">
        <v>413.1687242798354</v>
      </c>
      <c r="I312" s="80">
        <v>393.5003104947216</v>
      </c>
      <c r="J312" s="132" t="b">
        <f t="shared" si="25"/>
        <v>0</v>
      </c>
      <c r="K312" s="131">
        <v>3456.79012345679</v>
      </c>
      <c r="L312" s="131">
        <v>3575.450217346305</v>
      </c>
      <c r="M312" s="133" t="b">
        <f t="shared" si="26"/>
        <v>0</v>
      </c>
      <c r="N312" s="134">
        <v>19.75</v>
      </c>
      <c r="O312" s="134">
        <v>19.75</v>
      </c>
      <c r="P312" s="135" t="b">
        <f t="shared" si="27"/>
        <v>0</v>
      </c>
      <c r="Q312" s="136">
        <v>46.38462901352442</v>
      </c>
      <c r="R312" s="136">
        <v>44.782301628204394</v>
      </c>
      <c r="S312" s="135" t="b">
        <f t="shared" si="28"/>
        <v>0</v>
      </c>
      <c r="T312" s="137">
        <f t="shared" si="29"/>
        <v>0</v>
      </c>
      <c r="U312" s="52"/>
      <c r="V312" s="52"/>
      <c r="W312" s="118"/>
      <c r="X312"/>
      <c r="Y312" s="141"/>
      <c r="Z312" s="148"/>
      <c r="AA312" s="52"/>
      <c r="AB312" s="155"/>
    </row>
    <row r="313" spans="1:28" s="38" customFormat="1" ht="15">
      <c r="A313" s="52">
        <v>256</v>
      </c>
      <c r="B313" s="2" t="s">
        <v>281</v>
      </c>
      <c r="C313" s="142">
        <v>1745</v>
      </c>
      <c r="D313" s="107">
        <v>1699</v>
      </c>
      <c r="E313" s="80">
        <v>3536.9627507163327</v>
      </c>
      <c r="F313" s="80">
        <v>3788.1106533254856</v>
      </c>
      <c r="G313" s="152" t="b">
        <f t="shared" si="24"/>
        <v>0</v>
      </c>
      <c r="H313" s="131">
        <v>966.7621776504299</v>
      </c>
      <c r="I313" s="80">
        <v>732.7839905826958</v>
      </c>
      <c r="J313" s="132" t="b">
        <f t="shared" si="25"/>
        <v>0</v>
      </c>
      <c r="K313" s="131">
        <v>3972.4928366762174</v>
      </c>
      <c r="L313" s="131">
        <v>4397.881106533255</v>
      </c>
      <c r="M313" s="133" t="b">
        <f t="shared" si="26"/>
        <v>0</v>
      </c>
      <c r="N313" s="134">
        <v>20.5</v>
      </c>
      <c r="O313" s="134">
        <v>20.5</v>
      </c>
      <c r="P313" s="135" t="b">
        <f t="shared" si="27"/>
        <v>0</v>
      </c>
      <c r="Q313" s="136">
        <v>49.91649269311065</v>
      </c>
      <c r="R313" s="136">
        <v>52.41291823035044</v>
      </c>
      <c r="S313" s="135" t="b">
        <f t="shared" si="28"/>
        <v>0</v>
      </c>
      <c r="T313" s="137">
        <f t="shared" si="29"/>
        <v>0</v>
      </c>
      <c r="U313" s="52"/>
      <c r="V313" s="58"/>
      <c r="W313" s="118"/>
      <c r="X313"/>
      <c r="Y313" s="141"/>
      <c r="Z313" s="148"/>
      <c r="AA313" s="52"/>
      <c r="AB313" s="155"/>
    </row>
    <row r="314" spans="1:28" s="38" customFormat="1" ht="15">
      <c r="A314" s="52">
        <v>936</v>
      </c>
      <c r="B314" s="2" t="s">
        <v>279</v>
      </c>
      <c r="C314" s="142">
        <v>7002</v>
      </c>
      <c r="D314" s="107">
        <v>6917</v>
      </c>
      <c r="E314" s="80">
        <v>3326.620965438446</v>
      </c>
      <c r="F314" s="80">
        <v>3948.098886800636</v>
      </c>
      <c r="G314" s="152" t="b">
        <f t="shared" si="24"/>
        <v>0</v>
      </c>
      <c r="H314" s="131">
        <v>1126.2496429591545</v>
      </c>
      <c r="I314" s="80">
        <v>1187.5090357091224</v>
      </c>
      <c r="J314" s="132" t="b">
        <f t="shared" si="25"/>
        <v>0</v>
      </c>
      <c r="K314" s="131">
        <v>2008.2833476149672</v>
      </c>
      <c r="L314" s="131">
        <v>2119.415931762325</v>
      </c>
      <c r="M314" s="133" t="b">
        <f t="shared" si="26"/>
        <v>0</v>
      </c>
      <c r="N314" s="134">
        <v>20.25</v>
      </c>
      <c r="O314" s="134">
        <v>20.25</v>
      </c>
      <c r="P314" s="135" t="b">
        <f t="shared" si="27"/>
        <v>0</v>
      </c>
      <c r="Q314" s="136">
        <v>28.714887716523492</v>
      </c>
      <c r="R314" s="136">
        <v>29.79362619163889</v>
      </c>
      <c r="S314" s="135" t="b">
        <f t="shared" si="28"/>
        <v>0</v>
      </c>
      <c r="T314" s="137">
        <f t="shared" si="29"/>
        <v>0</v>
      </c>
      <c r="U314" s="52"/>
      <c r="V314" s="52"/>
      <c r="W314" s="118"/>
      <c r="X314"/>
      <c r="Y314" s="141"/>
      <c r="Z314" s="148"/>
      <c r="AA314" s="52"/>
      <c r="AB314" s="155"/>
    </row>
    <row r="315" spans="1:28" s="38" customFormat="1" ht="15">
      <c r="A315" s="52">
        <v>607</v>
      </c>
      <c r="B315" s="2" t="s">
        <v>269</v>
      </c>
      <c r="C315" s="142">
        <v>4556</v>
      </c>
      <c r="D315" s="107">
        <v>4514</v>
      </c>
      <c r="E315" s="80">
        <v>3750.877963125549</v>
      </c>
      <c r="F315" s="80">
        <v>3957.6871953921136</v>
      </c>
      <c r="G315" s="152" t="b">
        <f t="shared" si="24"/>
        <v>0</v>
      </c>
      <c r="H315" s="131">
        <v>708.955223880597</v>
      </c>
      <c r="I315" s="80">
        <v>678.7771377935312</v>
      </c>
      <c r="J315" s="132" t="b">
        <f t="shared" si="25"/>
        <v>0</v>
      </c>
      <c r="K315" s="131">
        <v>1423.1782265144864</v>
      </c>
      <c r="L315" s="131">
        <v>1372.6185201595038</v>
      </c>
      <c r="M315" s="133" t="b">
        <f t="shared" si="26"/>
        <v>0</v>
      </c>
      <c r="N315" s="134">
        <v>19.5</v>
      </c>
      <c r="O315" s="134">
        <v>20.25</v>
      </c>
      <c r="P315" s="135" t="b">
        <f t="shared" si="27"/>
        <v>0</v>
      </c>
      <c r="Q315" s="136">
        <v>27.57592314346856</v>
      </c>
      <c r="R315" s="136">
        <v>27.271481743657663</v>
      </c>
      <c r="S315" s="135" t="b">
        <f t="shared" si="28"/>
        <v>0</v>
      </c>
      <c r="T315" s="137">
        <f t="shared" si="29"/>
        <v>0</v>
      </c>
      <c r="U315" s="52"/>
      <c r="V315" s="52"/>
      <c r="W315" s="118"/>
      <c r="X315"/>
      <c r="Y315" s="141"/>
      <c r="Z315" s="148"/>
      <c r="AA315" s="52"/>
      <c r="AB315" s="155"/>
    </row>
    <row r="316" spans="1:28" s="38" customFormat="1" ht="15">
      <c r="A316" s="52">
        <v>421</v>
      </c>
      <c r="B316" s="2" t="s">
        <v>234</v>
      </c>
      <c r="C316" s="142">
        <v>798</v>
      </c>
      <c r="D316" s="107">
        <v>811</v>
      </c>
      <c r="E316" s="80">
        <v>3991.228070175439</v>
      </c>
      <c r="F316" s="80">
        <v>4002.466091245376</v>
      </c>
      <c r="G316" s="152" t="b">
        <f t="shared" si="24"/>
        <v>0</v>
      </c>
      <c r="H316" s="131">
        <v>1066.4160401002507</v>
      </c>
      <c r="I316" s="80">
        <v>579.5314426633785</v>
      </c>
      <c r="J316" s="132" t="b">
        <f t="shared" si="25"/>
        <v>0</v>
      </c>
      <c r="K316" s="131">
        <v>3660.4010025062657</v>
      </c>
      <c r="L316" s="131">
        <v>3997.5339087546236</v>
      </c>
      <c r="M316" s="133" t="b">
        <f t="shared" si="26"/>
        <v>0</v>
      </c>
      <c r="N316" s="134">
        <v>20</v>
      </c>
      <c r="O316" s="134">
        <v>21</v>
      </c>
      <c r="P316" s="135" t="b">
        <f t="shared" si="27"/>
        <v>0</v>
      </c>
      <c r="Q316" s="136">
        <v>37.827781715095675</v>
      </c>
      <c r="R316" s="136">
        <v>42.19368458087783</v>
      </c>
      <c r="S316" s="135" t="b">
        <f t="shared" si="28"/>
        <v>0</v>
      </c>
      <c r="T316" s="137">
        <f t="shared" si="29"/>
        <v>0</v>
      </c>
      <c r="U316" s="52"/>
      <c r="V316" s="52"/>
      <c r="W316" s="118"/>
      <c r="X316"/>
      <c r="Y316" s="141"/>
      <c r="Z316" s="148"/>
      <c r="AA316" s="52"/>
      <c r="AB316" s="155"/>
    </row>
    <row r="317" spans="1:28" s="38" customFormat="1" ht="15">
      <c r="A317" s="52">
        <v>235</v>
      </c>
      <c r="B317" s="2" t="s">
        <v>292</v>
      </c>
      <c r="C317" s="142">
        <v>9486</v>
      </c>
      <c r="D317" s="107">
        <v>9397</v>
      </c>
      <c r="E317" s="80">
        <v>3958.886780518659</v>
      </c>
      <c r="F317" s="80">
        <v>4555.177184207726</v>
      </c>
      <c r="G317" s="152" t="b">
        <f t="shared" si="24"/>
        <v>0</v>
      </c>
      <c r="H317" s="131">
        <v>1164.663714948345</v>
      </c>
      <c r="I317" s="80">
        <v>1657.6566989464723</v>
      </c>
      <c r="J317" s="132" t="b">
        <f t="shared" si="25"/>
        <v>0</v>
      </c>
      <c r="K317" s="131">
        <v>2147.902171621337</v>
      </c>
      <c r="L317" s="131">
        <v>2113.5468766627646</v>
      </c>
      <c r="M317" s="133" t="b">
        <f t="shared" si="26"/>
        <v>0</v>
      </c>
      <c r="N317" s="134">
        <v>16.5</v>
      </c>
      <c r="O317" s="134">
        <v>16.5</v>
      </c>
      <c r="P317" s="135" t="b">
        <f t="shared" si="27"/>
        <v>0</v>
      </c>
      <c r="Q317" s="136">
        <v>33.59460745748225</v>
      </c>
      <c r="R317" s="136">
        <v>30.596898298384797</v>
      </c>
      <c r="S317" s="135" t="b">
        <f t="shared" si="28"/>
        <v>0</v>
      </c>
      <c r="T317" s="137">
        <f t="shared" si="29"/>
        <v>0</v>
      </c>
      <c r="U317" s="52"/>
      <c r="V317" s="52"/>
      <c r="W317" s="118"/>
      <c r="X317"/>
      <c r="Y317" s="141"/>
      <c r="Z317" s="148"/>
      <c r="AA317" s="52"/>
      <c r="AB317" s="155"/>
    </row>
    <row r="318" spans="1:28" s="38" customFormat="1" ht="15">
      <c r="A318" s="52">
        <v>845</v>
      </c>
      <c r="B318" s="2" t="s">
        <v>115</v>
      </c>
      <c r="C318" s="142">
        <v>3195</v>
      </c>
      <c r="D318" s="107">
        <v>3099</v>
      </c>
      <c r="E318" s="80">
        <v>4214.7104851330205</v>
      </c>
      <c r="F318" s="80">
        <v>5105.517909002904</v>
      </c>
      <c r="G318" s="152" t="b">
        <f t="shared" si="24"/>
        <v>0</v>
      </c>
      <c r="H318" s="131">
        <v>1025.0391236306727</v>
      </c>
      <c r="I318" s="80">
        <v>1568.570506615037</v>
      </c>
      <c r="J318" s="132" t="b">
        <f t="shared" si="25"/>
        <v>0</v>
      </c>
      <c r="K318" s="131">
        <v>2532.3943661971834</v>
      </c>
      <c r="L318" s="131">
        <v>2376.573088092933</v>
      </c>
      <c r="M318" s="133" t="b">
        <f t="shared" si="26"/>
        <v>0</v>
      </c>
      <c r="N318" s="134">
        <v>19.5</v>
      </c>
      <c r="O318" s="134">
        <v>19.5</v>
      </c>
      <c r="P318" s="135" t="b">
        <f t="shared" si="27"/>
        <v>0</v>
      </c>
      <c r="Q318" s="136">
        <v>40.10126347082869</v>
      </c>
      <c r="R318" s="136">
        <v>37.17869908703868</v>
      </c>
      <c r="S318" s="135" t="b">
        <f t="shared" si="28"/>
        <v>0</v>
      </c>
      <c r="T318" s="137">
        <f t="shared" si="29"/>
        <v>0</v>
      </c>
      <c r="U318" s="52"/>
      <c r="V318" s="52"/>
      <c r="W318" s="118"/>
      <c r="X318"/>
      <c r="Y318" s="141"/>
      <c r="Z318" s="148"/>
      <c r="AA318" s="52"/>
      <c r="AB318" s="155"/>
    </row>
    <row r="319" spans="1:28" s="38" customFormat="1" ht="15">
      <c r="A319" s="52">
        <v>230</v>
      </c>
      <c r="B319" s="2" t="s">
        <v>267</v>
      </c>
      <c r="C319" s="142">
        <v>2475</v>
      </c>
      <c r="D319" s="107">
        <v>2449</v>
      </c>
      <c r="E319" s="80">
        <v>5955.151515151515</v>
      </c>
      <c r="F319" s="80">
        <v>5200.4899959167005</v>
      </c>
      <c r="G319" s="152" t="b">
        <f t="shared" si="24"/>
        <v>0</v>
      </c>
      <c r="H319" s="131">
        <v>1229.090909090909</v>
      </c>
      <c r="I319" s="80">
        <v>899.5508370763578</v>
      </c>
      <c r="J319" s="132" t="b">
        <f t="shared" si="25"/>
        <v>0</v>
      </c>
      <c r="K319" s="131">
        <v>2801.6161616161617</v>
      </c>
      <c r="L319" s="131">
        <v>3130.257247856268</v>
      </c>
      <c r="M319" s="133" t="b">
        <f t="shared" si="26"/>
        <v>0</v>
      </c>
      <c r="N319" s="134">
        <v>19.75</v>
      </c>
      <c r="O319" s="134">
        <v>19.75</v>
      </c>
      <c r="P319" s="135" t="b">
        <f t="shared" si="27"/>
        <v>0</v>
      </c>
      <c r="Q319" s="136">
        <v>49.09447425038808</v>
      </c>
      <c r="R319" s="136">
        <v>51.645708037178785</v>
      </c>
      <c r="S319" s="135" t="b">
        <f t="shared" si="28"/>
        <v>0</v>
      </c>
      <c r="T319" s="137">
        <f t="shared" si="29"/>
        <v>0</v>
      </c>
      <c r="U319" s="53"/>
      <c r="V319" s="52"/>
      <c r="W319" s="118"/>
      <c r="X319"/>
      <c r="Y319" s="141"/>
      <c r="Z319" s="148"/>
      <c r="AA319" s="52"/>
      <c r="AB319" s="155"/>
    </row>
    <row r="320" spans="1:28" s="38" customFormat="1" ht="15">
      <c r="A320" s="52">
        <v>683</v>
      </c>
      <c r="B320" s="2" t="s">
        <v>239</v>
      </c>
      <c r="C320" s="142">
        <v>4020</v>
      </c>
      <c r="D320" s="107">
        <v>4023</v>
      </c>
      <c r="E320" s="80">
        <v>5602.73631840796</v>
      </c>
      <c r="F320" s="80">
        <v>5505.84141188168</v>
      </c>
      <c r="G320" s="152" t="b">
        <f t="shared" si="24"/>
        <v>0</v>
      </c>
      <c r="H320" s="131">
        <v>1224.129353233831</v>
      </c>
      <c r="I320" s="80">
        <v>1550.0869997514292</v>
      </c>
      <c r="J320" s="132" t="b">
        <f t="shared" si="25"/>
        <v>0</v>
      </c>
      <c r="K320" s="131">
        <v>4248.756218905472</v>
      </c>
      <c r="L320" s="131">
        <v>3983.594332587621</v>
      </c>
      <c r="M320" s="133" t="b">
        <f t="shared" si="26"/>
        <v>0</v>
      </c>
      <c r="N320" s="134">
        <v>19.75</v>
      </c>
      <c r="O320" s="134">
        <v>19.75</v>
      </c>
      <c r="P320" s="135" t="b">
        <f t="shared" si="27"/>
        <v>0</v>
      </c>
      <c r="Q320" s="136">
        <v>46.503146317957636</v>
      </c>
      <c r="R320" s="136">
        <v>45.78589397186248</v>
      </c>
      <c r="S320" s="135" t="b">
        <f t="shared" si="28"/>
        <v>0</v>
      </c>
      <c r="T320" s="137">
        <f t="shared" si="29"/>
        <v>0</v>
      </c>
      <c r="U320" s="52"/>
      <c r="V320" s="52"/>
      <c r="W320" s="118"/>
      <c r="X320"/>
      <c r="Y320" s="141"/>
      <c r="Z320" s="148"/>
      <c r="AA320" s="52"/>
      <c r="AB320" s="155"/>
    </row>
    <row r="321" spans="1:28" s="38" customFormat="1" ht="15">
      <c r="A321" s="52">
        <v>51</v>
      </c>
      <c r="B321" s="2" t="s">
        <v>136</v>
      </c>
      <c r="C321" s="142">
        <v>5938</v>
      </c>
      <c r="D321" s="107">
        <v>9418</v>
      </c>
      <c r="E321" s="80">
        <v>11529.639609296059</v>
      </c>
      <c r="F321" s="80">
        <v>12106.260296540362</v>
      </c>
      <c r="G321" s="152" t="b">
        <f t="shared" si="24"/>
        <v>0</v>
      </c>
      <c r="H321" s="131">
        <v>1479.6227686089592</v>
      </c>
      <c r="I321" s="80">
        <v>1509.5551894563425</v>
      </c>
      <c r="J321" s="132" t="b">
        <f t="shared" si="25"/>
        <v>0</v>
      </c>
      <c r="K321" s="131">
        <v>949.8147524418996</v>
      </c>
      <c r="L321" s="131">
        <v>608.5667215815486</v>
      </c>
      <c r="M321" s="133" t="b">
        <f t="shared" si="26"/>
        <v>0</v>
      </c>
      <c r="N321" s="134">
        <v>18</v>
      </c>
      <c r="O321" s="134">
        <v>18</v>
      </c>
      <c r="P321" s="135" t="b">
        <f t="shared" si="27"/>
        <v>0</v>
      </c>
      <c r="Q321" s="136">
        <v>24.453319267575917</v>
      </c>
      <c r="R321" s="136">
        <v>22.306942104796523</v>
      </c>
      <c r="S321" s="135" t="b">
        <f t="shared" si="28"/>
        <v>0</v>
      </c>
      <c r="T321" s="137">
        <f t="shared" si="29"/>
        <v>0</v>
      </c>
      <c r="U321" s="52"/>
      <c r="V321" s="52"/>
      <c r="W321" s="118"/>
      <c r="X321"/>
      <c r="Y321" s="141"/>
      <c r="Z321" s="148"/>
      <c r="AA321" s="52"/>
      <c r="AB321" s="155"/>
    </row>
    <row r="322" spans="25:27" ht="15">
      <c r="Y322" s="29"/>
      <c r="Z322" s="148"/>
      <c r="AA322" s="150"/>
    </row>
    <row r="323" spans="1:27" s="38" customFormat="1" ht="15">
      <c r="A323" s="8"/>
      <c r="B323" s="2"/>
      <c r="C323" s="3"/>
      <c r="D323" s="4"/>
      <c r="E323" s="4"/>
      <c r="F323" s="4"/>
      <c r="G323" s="4"/>
      <c r="H323" s="4"/>
      <c r="I323" s="4"/>
      <c r="J323" s="16"/>
      <c r="K323" s="47"/>
      <c r="L323" s="72"/>
      <c r="M323" s="46"/>
      <c r="N323" s="46"/>
      <c r="O323" s="46"/>
      <c r="P323" s="46"/>
      <c r="Q323" s="46"/>
      <c r="R323" s="46"/>
      <c r="S323" s="46"/>
      <c r="T323" s="15"/>
      <c r="U323" s="8"/>
      <c r="V323" s="58"/>
      <c r="W323" s="82"/>
      <c r="Y323" s="29"/>
      <c r="Z323" s="148"/>
      <c r="AA323" s="150"/>
    </row>
    <row r="324" spans="1:27" s="38" customFormat="1" ht="15">
      <c r="A324" s="52"/>
      <c r="B324" s="2"/>
      <c r="C324" s="66"/>
      <c r="D324" s="66"/>
      <c r="E324" s="66"/>
      <c r="F324" s="66"/>
      <c r="G324" s="66"/>
      <c r="H324" s="64"/>
      <c r="I324" s="64"/>
      <c r="J324" s="80"/>
      <c r="K324" s="80"/>
      <c r="L324" s="80"/>
      <c r="M324" s="92"/>
      <c r="N324" s="93"/>
      <c r="O324" s="93"/>
      <c r="P324" s="94"/>
      <c r="Q324" s="96"/>
      <c r="R324" s="28"/>
      <c r="S324" s="95"/>
      <c r="T324" s="31"/>
      <c r="U324" s="52"/>
      <c r="V324" s="52"/>
      <c r="W324" s="82"/>
      <c r="Y324" s="29"/>
      <c r="Z324" s="148"/>
      <c r="AA324" s="150"/>
    </row>
    <row r="325" spans="1:27" s="38" customFormat="1" ht="15">
      <c r="A325" s="8"/>
      <c r="B325" s="2"/>
      <c r="C325" s="3"/>
      <c r="D325" s="4"/>
      <c r="E325" s="4"/>
      <c r="F325" s="4"/>
      <c r="G325" s="4"/>
      <c r="H325" s="4"/>
      <c r="I325" s="4"/>
      <c r="J325" s="16"/>
      <c r="K325" s="47"/>
      <c r="L325" s="72"/>
      <c r="M325" s="46"/>
      <c r="N325" s="46"/>
      <c r="O325" s="46"/>
      <c r="P325" s="46"/>
      <c r="Q325" s="46"/>
      <c r="R325" s="46"/>
      <c r="S325" s="46"/>
      <c r="T325" s="15"/>
      <c r="U325" s="8"/>
      <c r="V325" s="58"/>
      <c r="W325" s="82"/>
      <c r="Y325" s="29"/>
      <c r="Z325" s="148"/>
      <c r="AA325" s="150"/>
    </row>
    <row r="326" spans="1:25" s="38" customFormat="1" ht="12.75">
      <c r="A326" s="52"/>
      <c r="B326" s="2"/>
      <c r="C326" s="66"/>
      <c r="D326" s="66"/>
      <c r="E326" s="66"/>
      <c r="F326" s="66"/>
      <c r="G326" s="66"/>
      <c r="H326" s="64"/>
      <c r="I326" s="64"/>
      <c r="J326" s="80"/>
      <c r="K326" s="80"/>
      <c r="L326" s="97"/>
      <c r="M326" s="92"/>
      <c r="N326" s="93"/>
      <c r="O326" s="93"/>
      <c r="P326" s="94"/>
      <c r="Q326" s="96"/>
      <c r="R326" s="28"/>
      <c r="S326" s="95"/>
      <c r="T326" s="31"/>
      <c r="U326" s="52"/>
      <c r="V326" s="52"/>
      <c r="W326" s="82"/>
      <c r="Y326"/>
    </row>
    <row r="327" spans="1:25" ht="12.75">
      <c r="A327" s="39"/>
      <c r="B327" s="29"/>
      <c r="C327" s="51"/>
      <c r="D327" s="51"/>
      <c r="E327" s="51"/>
      <c r="F327" s="51"/>
      <c r="G327" s="51"/>
      <c r="H327" s="42"/>
      <c r="I327" s="78"/>
      <c r="J327" s="98"/>
      <c r="K327" s="98"/>
      <c r="L327" s="99"/>
      <c r="M327" s="100"/>
      <c r="N327" s="101"/>
      <c r="O327" s="102"/>
      <c r="P327" s="103"/>
      <c r="Q327" s="106"/>
      <c r="R327" s="104"/>
      <c r="S327" s="105"/>
      <c r="T327" s="31"/>
      <c r="U327" s="39"/>
      <c r="V327" s="39"/>
      <c r="W327" s="63"/>
      <c r="X327" s="29"/>
      <c r="Y327" s="38"/>
    </row>
    <row r="328" spans="1:23" s="38" customFormat="1" ht="12.75">
      <c r="A328" s="39"/>
      <c r="B328" s="29"/>
      <c r="C328" s="51"/>
      <c r="D328" s="51"/>
      <c r="E328" s="51"/>
      <c r="F328" s="51"/>
      <c r="G328" s="51"/>
      <c r="H328" s="42"/>
      <c r="I328" s="78"/>
      <c r="J328" s="98"/>
      <c r="K328" s="98"/>
      <c r="L328" s="99"/>
      <c r="M328" s="100"/>
      <c r="N328" s="101"/>
      <c r="O328" s="102"/>
      <c r="P328" s="103"/>
      <c r="Q328" s="106"/>
      <c r="R328" s="104"/>
      <c r="S328" s="105"/>
      <c r="T328" s="31"/>
      <c r="U328" s="39"/>
      <c r="V328" s="39"/>
      <c r="W328" s="63"/>
    </row>
    <row r="329" spans="1:25" ht="12.75">
      <c r="A329" s="39"/>
      <c r="B329" s="29"/>
      <c r="C329" s="51"/>
      <c r="D329" s="51"/>
      <c r="E329" s="51"/>
      <c r="F329" s="51"/>
      <c r="G329" s="51"/>
      <c r="H329" s="42"/>
      <c r="I329" s="78"/>
      <c r="J329" s="98"/>
      <c r="K329" s="98"/>
      <c r="L329" s="99"/>
      <c r="M329" s="100"/>
      <c r="N329" s="101"/>
      <c r="O329" s="102"/>
      <c r="P329" s="103"/>
      <c r="Q329" s="106"/>
      <c r="R329" s="104"/>
      <c r="S329" s="105"/>
      <c r="T329" s="31"/>
      <c r="U329" s="39"/>
      <c r="V329" s="39"/>
      <c r="W329" s="63"/>
      <c r="X329" s="29"/>
      <c r="Y329" s="38"/>
    </row>
    <row r="330" spans="1:25" ht="12.75">
      <c r="A330" s="25"/>
      <c r="B330" s="14"/>
      <c r="C330" s="30"/>
      <c r="D330" s="46"/>
      <c r="E330" s="46"/>
      <c r="F330" s="46"/>
      <c r="G330" s="46"/>
      <c r="H330" s="46"/>
      <c r="I330" s="46"/>
      <c r="J330" s="16"/>
      <c r="K330" s="47"/>
      <c r="L330" s="72"/>
      <c r="M330" s="46"/>
      <c r="N330" s="46"/>
      <c r="O330" s="46"/>
      <c r="P330" s="46"/>
      <c r="Q330" s="46"/>
      <c r="R330" s="46"/>
      <c r="S330" s="46"/>
      <c r="T330" s="15"/>
      <c r="V330" s="52"/>
      <c r="X330" s="29"/>
      <c r="Y330" s="38"/>
    </row>
    <row r="331" spans="1:25" ht="12.75">
      <c r="A331" s="25"/>
      <c r="B331" s="14"/>
      <c r="C331" s="30"/>
      <c r="D331" s="46"/>
      <c r="E331" s="46"/>
      <c r="F331" s="46"/>
      <c r="G331" s="46"/>
      <c r="H331" s="46"/>
      <c r="I331" s="46"/>
      <c r="J331" s="16"/>
      <c r="K331" s="47"/>
      <c r="L331" s="72"/>
      <c r="M331" s="46"/>
      <c r="N331" s="46"/>
      <c r="O331" s="46"/>
      <c r="P331" s="46"/>
      <c r="Q331" s="46"/>
      <c r="R331" s="46"/>
      <c r="S331" s="46"/>
      <c r="T331" s="15"/>
      <c r="V331" s="52"/>
      <c r="X331" s="29"/>
      <c r="Y331" s="29"/>
    </row>
    <row r="332" spans="1:25" ht="12.75">
      <c r="A332" s="25"/>
      <c r="B332" s="14"/>
      <c r="C332" s="30"/>
      <c r="D332" s="46"/>
      <c r="E332" s="46"/>
      <c r="F332" s="46"/>
      <c r="G332" s="46"/>
      <c r="H332" s="46"/>
      <c r="I332" s="46"/>
      <c r="J332" s="16"/>
      <c r="K332" s="47"/>
      <c r="L332" s="72"/>
      <c r="M332" s="46"/>
      <c r="N332" s="46"/>
      <c r="O332" s="46"/>
      <c r="P332" s="46"/>
      <c r="Q332" s="46"/>
      <c r="R332" s="46"/>
      <c r="S332" s="46"/>
      <c r="T332" s="15"/>
      <c r="V332" s="52"/>
      <c r="X332" s="29"/>
      <c r="Y332" s="29"/>
    </row>
    <row r="333" spans="1:25" ht="12.75">
      <c r="A333" s="25"/>
      <c r="B333" s="14"/>
      <c r="C333" s="30"/>
      <c r="D333" s="46"/>
      <c r="E333" s="46"/>
      <c r="F333" s="46"/>
      <c r="G333" s="46"/>
      <c r="H333" s="46"/>
      <c r="I333" s="46"/>
      <c r="J333" s="16"/>
      <c r="K333" s="47"/>
      <c r="L333" s="72"/>
      <c r="M333" s="46"/>
      <c r="N333" s="46"/>
      <c r="O333" s="46"/>
      <c r="P333" s="46"/>
      <c r="Q333" s="46"/>
      <c r="R333" s="46"/>
      <c r="S333" s="46"/>
      <c r="T333" s="15"/>
      <c r="V333" s="52"/>
      <c r="X333" s="29"/>
      <c r="Y333" s="29"/>
    </row>
    <row r="334" spans="1:24" ht="15.75">
      <c r="A334" s="45"/>
      <c r="B334" s="16"/>
      <c r="C334" s="20"/>
      <c r="D334" s="20"/>
      <c r="E334" s="20"/>
      <c r="F334" s="20"/>
      <c r="G334" s="20"/>
      <c r="H334" s="31"/>
      <c r="I334" s="67"/>
      <c r="J334" s="31"/>
      <c r="K334" s="31"/>
      <c r="L334" s="73"/>
      <c r="M334" s="20"/>
      <c r="N334" s="21"/>
      <c r="O334" s="81"/>
      <c r="P334" s="40"/>
      <c r="Q334" s="19"/>
      <c r="R334" s="86"/>
      <c r="S334" s="41"/>
      <c r="T334" s="31"/>
      <c r="V334" s="52"/>
      <c r="X334" s="29"/>
    </row>
    <row r="335" spans="1:24" ht="12.75">
      <c r="A335" s="48"/>
      <c r="B335" s="16"/>
      <c r="C335" s="20"/>
      <c r="D335" s="20"/>
      <c r="E335" s="20"/>
      <c r="F335" s="20"/>
      <c r="G335" s="20"/>
      <c r="H335" s="31"/>
      <c r="I335" s="67"/>
      <c r="J335" s="31"/>
      <c r="K335" s="31"/>
      <c r="L335" s="73"/>
      <c r="M335" s="20"/>
      <c r="N335" s="21"/>
      <c r="O335" s="81"/>
      <c r="P335" s="40"/>
      <c r="Q335" s="19"/>
      <c r="R335" s="86"/>
      <c r="S335" s="41"/>
      <c r="T335" s="31"/>
      <c r="V335" s="52"/>
      <c r="X335" s="29"/>
    </row>
    <row r="336" spans="1:24" ht="18">
      <c r="A336" s="49"/>
      <c r="B336" s="16"/>
      <c r="C336" s="20"/>
      <c r="D336" s="20"/>
      <c r="E336" s="20"/>
      <c r="F336" s="20"/>
      <c r="G336" s="20"/>
      <c r="H336" s="31"/>
      <c r="I336" s="67"/>
      <c r="J336" s="31"/>
      <c r="K336" s="31"/>
      <c r="L336" s="73"/>
      <c r="M336" s="20"/>
      <c r="N336" s="21"/>
      <c r="O336" s="81"/>
      <c r="P336" s="40"/>
      <c r="Q336" s="19"/>
      <c r="R336" s="86"/>
      <c r="S336" s="41"/>
      <c r="T336" s="31"/>
      <c r="V336" s="52"/>
      <c r="X336" s="29"/>
    </row>
    <row r="337" spans="1:24" ht="12.75">
      <c r="A337" s="25"/>
      <c r="B337" s="14"/>
      <c r="C337" s="23"/>
      <c r="D337" s="23"/>
      <c r="E337" s="23"/>
      <c r="F337" s="23"/>
      <c r="G337" s="23"/>
      <c r="H337" s="26"/>
      <c r="I337" s="26"/>
      <c r="J337" s="31"/>
      <c r="K337" s="26"/>
      <c r="L337" s="74"/>
      <c r="M337" s="20"/>
      <c r="N337" s="24"/>
      <c r="O337" s="27"/>
      <c r="P337" s="40"/>
      <c r="Q337" s="28"/>
      <c r="R337" s="28"/>
      <c r="S337" s="41"/>
      <c r="T337" s="31"/>
      <c r="V337" s="52"/>
      <c r="X337" s="29"/>
    </row>
    <row r="338" spans="1:24" ht="12.75">
      <c r="A338" s="25"/>
      <c r="B338" s="14"/>
      <c r="C338" s="30"/>
      <c r="D338" s="46"/>
      <c r="E338" s="46"/>
      <c r="F338" s="46"/>
      <c r="G338" s="46"/>
      <c r="H338" s="46"/>
      <c r="I338" s="46"/>
      <c r="J338" s="16"/>
      <c r="K338" s="47"/>
      <c r="L338" s="72"/>
      <c r="M338" s="46"/>
      <c r="N338" s="46"/>
      <c r="O338" s="46"/>
      <c r="P338" s="46"/>
      <c r="Q338" s="46"/>
      <c r="R338" s="46"/>
      <c r="S338" s="46"/>
      <c r="T338" s="15"/>
      <c r="V338" s="52"/>
      <c r="X338" s="29"/>
    </row>
    <row r="339" spans="1:24" ht="12.75">
      <c r="A339" s="25"/>
      <c r="B339" s="14"/>
      <c r="C339" s="30"/>
      <c r="D339" s="46"/>
      <c r="E339" s="46"/>
      <c r="F339" s="46"/>
      <c r="G339" s="46"/>
      <c r="H339" s="46"/>
      <c r="I339" s="46"/>
      <c r="J339" s="16"/>
      <c r="K339" s="47"/>
      <c r="L339" s="72"/>
      <c r="M339" s="46"/>
      <c r="N339" s="46"/>
      <c r="O339" s="46"/>
      <c r="P339" s="46"/>
      <c r="Q339" s="46"/>
      <c r="R339" s="46"/>
      <c r="S339" s="46"/>
      <c r="T339" s="15"/>
      <c r="U339" s="1"/>
      <c r="V339" s="52"/>
      <c r="X339" s="29"/>
    </row>
    <row r="340" spans="1:24" ht="12.75">
      <c r="A340" s="25"/>
      <c r="B340" s="14"/>
      <c r="C340" s="30"/>
      <c r="D340" s="46"/>
      <c r="E340" s="46"/>
      <c r="F340" s="46"/>
      <c r="G340" s="46"/>
      <c r="H340" s="46"/>
      <c r="I340" s="46"/>
      <c r="J340" s="16"/>
      <c r="K340" s="47"/>
      <c r="L340" s="72"/>
      <c r="M340" s="46"/>
      <c r="N340" s="46"/>
      <c r="O340" s="46"/>
      <c r="P340" s="46"/>
      <c r="Q340" s="46"/>
      <c r="R340" s="46"/>
      <c r="S340" s="46"/>
      <c r="T340" s="15"/>
      <c r="V340" s="52"/>
      <c r="X340" s="29"/>
    </row>
    <row r="341" spans="1:24" ht="12.75">
      <c r="A341" s="25"/>
      <c r="B341" s="14"/>
      <c r="C341" s="30"/>
      <c r="D341" s="46"/>
      <c r="E341" s="46"/>
      <c r="F341" s="46"/>
      <c r="G341" s="46"/>
      <c r="H341" s="46"/>
      <c r="I341" s="46"/>
      <c r="J341" s="16"/>
      <c r="K341" s="47"/>
      <c r="L341" s="72"/>
      <c r="M341" s="46"/>
      <c r="N341" s="46"/>
      <c r="O341" s="46"/>
      <c r="P341" s="46"/>
      <c r="Q341" s="46"/>
      <c r="R341" s="46"/>
      <c r="S341" s="46"/>
      <c r="T341" s="15"/>
      <c r="V341" s="52"/>
      <c r="X341" s="29"/>
    </row>
    <row r="342" spans="1:24" ht="12.75">
      <c r="A342" s="25"/>
      <c r="B342" s="14"/>
      <c r="C342" s="30"/>
      <c r="D342" s="46"/>
      <c r="E342" s="46"/>
      <c r="F342" s="46"/>
      <c r="G342" s="46"/>
      <c r="H342" s="46"/>
      <c r="I342" s="46"/>
      <c r="J342" s="16"/>
      <c r="K342" s="47"/>
      <c r="L342" s="72"/>
      <c r="M342" s="46"/>
      <c r="N342" s="46"/>
      <c r="O342" s="46"/>
      <c r="P342" s="46"/>
      <c r="Q342" s="46"/>
      <c r="R342" s="46"/>
      <c r="S342" s="46"/>
      <c r="T342" s="15"/>
      <c r="V342" s="52"/>
      <c r="X342" s="29"/>
    </row>
    <row r="343" spans="1:24" ht="12.75">
      <c r="A343" s="25"/>
      <c r="B343" s="14"/>
      <c r="C343" s="30"/>
      <c r="D343" s="46"/>
      <c r="E343" s="46"/>
      <c r="F343" s="46"/>
      <c r="G343" s="46"/>
      <c r="H343" s="46"/>
      <c r="I343" s="46"/>
      <c r="J343" s="16"/>
      <c r="K343" s="47"/>
      <c r="L343" s="72"/>
      <c r="M343" s="46"/>
      <c r="N343" s="46"/>
      <c r="O343" s="46"/>
      <c r="P343" s="46"/>
      <c r="Q343" s="46"/>
      <c r="R343" s="46"/>
      <c r="S343" s="46"/>
      <c r="T343" s="15"/>
      <c r="V343" s="52"/>
      <c r="X343" s="29"/>
    </row>
    <row r="344" spans="1:24" ht="12.75">
      <c r="A344" s="25"/>
      <c r="B344" s="14"/>
      <c r="C344" s="30"/>
      <c r="D344" s="46"/>
      <c r="E344" s="46"/>
      <c r="F344" s="46"/>
      <c r="G344" s="46"/>
      <c r="H344" s="46"/>
      <c r="I344" s="46"/>
      <c r="J344" s="16"/>
      <c r="K344" s="47"/>
      <c r="L344" s="72"/>
      <c r="M344" s="46"/>
      <c r="N344" s="46"/>
      <c r="O344" s="46"/>
      <c r="P344" s="46"/>
      <c r="Q344" s="46"/>
      <c r="R344" s="46"/>
      <c r="S344" s="46"/>
      <c r="T344" s="15"/>
      <c r="V344" s="52"/>
      <c r="X344" s="29"/>
    </row>
    <row r="345" spans="1:24" ht="12.75">
      <c r="A345" s="25"/>
      <c r="B345" s="14"/>
      <c r="C345" s="30"/>
      <c r="D345" s="46"/>
      <c r="E345" s="46"/>
      <c r="F345" s="46"/>
      <c r="G345" s="46"/>
      <c r="H345" s="46"/>
      <c r="I345" s="46"/>
      <c r="J345" s="16"/>
      <c r="K345" s="47"/>
      <c r="L345" s="72"/>
      <c r="M345" s="46"/>
      <c r="N345" s="46"/>
      <c r="O345" s="46"/>
      <c r="P345" s="46"/>
      <c r="Q345" s="46"/>
      <c r="R345" s="46"/>
      <c r="S345" s="46"/>
      <c r="T345" s="15"/>
      <c r="V345" s="52"/>
      <c r="X345" s="29"/>
    </row>
    <row r="346" spans="3:24" ht="12.75">
      <c r="C346" s="22"/>
      <c r="D346" s="22"/>
      <c r="E346" s="22"/>
      <c r="F346" s="22"/>
      <c r="G346" s="22"/>
      <c r="H346" s="26"/>
      <c r="I346" s="26"/>
      <c r="J346" s="31"/>
      <c r="K346" s="26"/>
      <c r="L346" s="74"/>
      <c r="M346" s="20"/>
      <c r="N346" s="24"/>
      <c r="O346" s="27"/>
      <c r="P346" s="40"/>
      <c r="Q346" s="28"/>
      <c r="R346" s="28"/>
      <c r="S346" s="41"/>
      <c r="T346" s="31"/>
      <c r="V346" s="52"/>
      <c r="X346" s="29"/>
    </row>
    <row r="347" spans="1:24" ht="12.75">
      <c r="A347" s="25"/>
      <c r="B347" s="14"/>
      <c r="C347" s="23"/>
      <c r="D347" s="23"/>
      <c r="E347" s="23"/>
      <c r="F347" s="23"/>
      <c r="G347" s="23"/>
      <c r="H347" s="26"/>
      <c r="I347" s="26"/>
      <c r="J347" s="31"/>
      <c r="K347" s="26"/>
      <c r="L347" s="74"/>
      <c r="M347" s="20"/>
      <c r="N347" s="24"/>
      <c r="O347" s="27"/>
      <c r="P347" s="40"/>
      <c r="Q347" s="28"/>
      <c r="R347" s="28"/>
      <c r="S347" s="41"/>
      <c r="T347" s="31"/>
      <c r="V347" s="52"/>
      <c r="X347" s="29"/>
    </row>
    <row r="348" spans="12:24" ht="12.75">
      <c r="L348" s="75"/>
      <c r="M348" s="5"/>
      <c r="V348" s="52"/>
      <c r="X348" s="29"/>
    </row>
    <row r="349" spans="22:24" ht="12.75">
      <c r="V349" s="52"/>
      <c r="X349" s="29"/>
    </row>
    <row r="350" spans="22:24" ht="12.75">
      <c r="V350" s="52"/>
      <c r="X350" s="29"/>
    </row>
    <row r="351" spans="12:24" ht="12.75">
      <c r="L351" s="75"/>
      <c r="M351" s="5"/>
      <c r="V351" s="52"/>
      <c r="X351" s="29"/>
    </row>
    <row r="352" spans="12:24" ht="12.75">
      <c r="L352" s="75"/>
      <c r="M352" s="5"/>
      <c r="V352" s="52"/>
      <c r="X352" s="29"/>
    </row>
    <row r="353" spans="12:24" ht="12.75">
      <c r="L353" s="75"/>
      <c r="M353" s="5"/>
      <c r="V353" s="52"/>
      <c r="X353" s="29"/>
    </row>
    <row r="354" spans="12:24" ht="12.75">
      <c r="L354" s="75"/>
      <c r="M354" s="5"/>
      <c r="U354" s="1"/>
      <c r="V354" s="52"/>
      <c r="X354" s="29"/>
    </row>
    <row r="355" spans="12:24" ht="12.75">
      <c r="L355" s="75"/>
      <c r="M355" s="5"/>
      <c r="V355" s="52"/>
      <c r="X355" s="29"/>
    </row>
    <row r="356" spans="12:24" ht="12.75">
      <c r="L356" s="75"/>
      <c r="M356" s="5"/>
      <c r="V356" s="52"/>
      <c r="X356" s="29"/>
    </row>
    <row r="357" spans="12:24" ht="12.75">
      <c r="L357" s="75"/>
      <c r="M357" s="5"/>
      <c r="U357" s="1"/>
      <c r="V357" s="52"/>
      <c r="X357" s="29"/>
    </row>
    <row r="358" spans="12:22" ht="12.75">
      <c r="L358" s="75"/>
      <c r="M358" s="5"/>
      <c r="U358" s="1"/>
      <c r="V358" s="1"/>
    </row>
    <row r="359" spans="12:22" ht="12.75">
      <c r="L359" s="75"/>
      <c r="M359" s="5"/>
      <c r="V359" s="52"/>
    </row>
    <row r="360" spans="12:22" ht="12.75">
      <c r="L360" s="75"/>
      <c r="M360" s="5"/>
      <c r="V360" s="52"/>
    </row>
    <row r="361" spans="12:22" ht="12.75">
      <c r="L361" s="75"/>
      <c r="M361" s="5"/>
      <c r="V361" s="52"/>
    </row>
    <row r="362" spans="12:22" ht="12.75">
      <c r="L362" s="75"/>
      <c r="M362" s="5"/>
      <c r="V362" s="52"/>
    </row>
    <row r="363" spans="12:22" ht="12.75">
      <c r="L363" s="75"/>
      <c r="M363" s="5"/>
      <c r="V363" s="1"/>
    </row>
    <row r="364" spans="12:22" ht="12.75">
      <c r="L364" s="75"/>
      <c r="M364" s="5"/>
      <c r="U364" s="25"/>
      <c r="V364" s="52"/>
    </row>
    <row r="365" spans="12:22" ht="12.75">
      <c r="L365" s="75"/>
      <c r="M365" s="5"/>
      <c r="U365" s="25"/>
      <c r="V365" s="60"/>
    </row>
    <row r="366" spans="12:22" ht="12.75">
      <c r="L366" s="75"/>
      <c r="M366" s="5"/>
      <c r="U366" s="25"/>
      <c r="V366" s="60"/>
    </row>
    <row r="367" spans="12:22" ht="12.75">
      <c r="L367" s="75"/>
      <c r="M367" s="5"/>
      <c r="U367" s="25"/>
      <c r="V367" s="60"/>
    </row>
    <row r="368" spans="12:22" ht="12.75">
      <c r="L368" s="75"/>
      <c r="M368" s="5"/>
      <c r="U368" s="48"/>
      <c r="V368" s="60"/>
    </row>
    <row r="369" spans="12:22" ht="12.75">
      <c r="L369" s="75"/>
      <c r="M369" s="5"/>
      <c r="U369" s="48"/>
      <c r="V369" s="48"/>
    </row>
    <row r="370" spans="12:22" ht="12.75">
      <c r="L370" s="75"/>
      <c r="M370" s="5"/>
      <c r="U370" s="48"/>
      <c r="V370" s="48"/>
    </row>
    <row r="371" spans="12:22" ht="12.75">
      <c r="L371" s="75"/>
      <c r="M371" s="5"/>
      <c r="U371" s="25"/>
      <c r="V371" s="1"/>
    </row>
    <row r="372" spans="12:22" ht="12.75">
      <c r="L372" s="75"/>
      <c r="M372" s="5"/>
      <c r="U372" s="25"/>
      <c r="V372" s="52"/>
    </row>
    <row r="373" spans="12:13" ht="12.75">
      <c r="L373" s="75"/>
      <c r="M373" s="5"/>
    </row>
    <row r="374" spans="12:13" ht="12.75">
      <c r="L374" s="75"/>
      <c r="M374" s="5"/>
    </row>
    <row r="375" spans="12:13" ht="12.75">
      <c r="L375" s="75"/>
      <c r="M375" s="5"/>
    </row>
    <row r="376" spans="12:13" ht="12.75">
      <c r="L376" s="75"/>
      <c r="M376" s="5"/>
    </row>
    <row r="377" spans="12:13" ht="12.75">
      <c r="L377" s="75"/>
      <c r="M377" s="5"/>
    </row>
    <row r="378" spans="12:13" ht="12.75">
      <c r="L378" s="75"/>
      <c r="M378" s="5"/>
    </row>
    <row r="379" spans="12:13" ht="12.75">
      <c r="L379" s="75"/>
      <c r="M379" s="5"/>
    </row>
    <row r="380" spans="12:13" ht="12.75">
      <c r="L380" s="75"/>
      <c r="M380" s="5"/>
    </row>
    <row r="381" spans="12:22" ht="12.75">
      <c r="L381" s="75"/>
      <c r="M381" s="5"/>
      <c r="V381" s="52"/>
    </row>
    <row r="382" spans="12:22" ht="12.75">
      <c r="L382" s="75"/>
      <c r="M382" s="5"/>
      <c r="V382" s="52"/>
    </row>
    <row r="383" spans="12:13" ht="12.75">
      <c r="L383" s="75"/>
      <c r="M383" s="5"/>
    </row>
    <row r="384" spans="12:13" ht="12.75">
      <c r="L384" s="75"/>
      <c r="M384" s="5"/>
    </row>
    <row r="385" spans="12:13" ht="12.75">
      <c r="L385" s="75"/>
      <c r="M385" s="5"/>
    </row>
    <row r="386" spans="12:13" ht="12.75">
      <c r="L386" s="75"/>
      <c r="M386" s="5"/>
    </row>
    <row r="387" spans="12:13" ht="12.75">
      <c r="L387" s="75"/>
      <c r="M387" s="5"/>
    </row>
    <row r="388" spans="12:13" ht="12.75">
      <c r="L388" s="75"/>
      <c r="M388" s="5"/>
    </row>
    <row r="389" spans="12:13" ht="12.75">
      <c r="L389" s="75"/>
      <c r="M389" s="5"/>
    </row>
    <row r="390" spans="12:13" ht="12.75">
      <c r="L390" s="75"/>
      <c r="M390" s="5"/>
    </row>
    <row r="391" spans="12:13" ht="12.75">
      <c r="L391" s="75"/>
      <c r="M391" s="5"/>
    </row>
    <row r="392" spans="12:13" ht="12.75">
      <c r="L392" s="75"/>
      <c r="M392" s="5"/>
    </row>
    <row r="393" spans="12:13" ht="12.75">
      <c r="L393" s="75"/>
      <c r="M393" s="5"/>
    </row>
    <row r="394" spans="12:13" ht="12.75">
      <c r="L394" s="75"/>
      <c r="M394" s="5"/>
    </row>
    <row r="395" spans="12:13" ht="12.75">
      <c r="L395" s="75"/>
      <c r="M395" s="5"/>
    </row>
    <row r="396" spans="12:13" ht="12.75">
      <c r="L396" s="75"/>
      <c r="M396" s="5"/>
    </row>
    <row r="397" spans="12:13" ht="12.75">
      <c r="L397" s="75"/>
      <c r="M397" s="5"/>
    </row>
    <row r="398" spans="12:13" ht="12.75">
      <c r="L398" s="75"/>
      <c r="M398" s="5"/>
    </row>
    <row r="399" spans="12:13" ht="12.75">
      <c r="L399" s="75"/>
      <c r="M399" s="5"/>
    </row>
    <row r="400" spans="12:13" ht="12.75">
      <c r="L400" s="75"/>
      <c r="M400" s="5"/>
    </row>
    <row r="401" spans="12:13" ht="12.75">
      <c r="L401" s="75"/>
      <c r="M401" s="5"/>
    </row>
    <row r="402" spans="12:13" ht="12.75">
      <c r="L402" s="75"/>
      <c r="M402" s="5"/>
    </row>
    <row r="403" spans="12:13" ht="12.75">
      <c r="L403" s="75"/>
      <c r="M403" s="5"/>
    </row>
    <row r="404" spans="12:13" ht="12.75">
      <c r="L404" s="75"/>
      <c r="M404" s="5"/>
    </row>
    <row r="405" spans="12:13" ht="12.75">
      <c r="L405" s="75"/>
      <c r="M405" s="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2.28125" style="0" customWidth="1"/>
    <col min="2" max="8" width="13.7109375" style="0" bestFit="1" customWidth="1"/>
    <col min="9" max="9" width="16.421875" style="0" bestFit="1" customWidth="1"/>
    <col min="10" max="10" width="15.8515625" style="0" bestFit="1" customWidth="1"/>
    <col min="11" max="11" width="17.7109375" style="0" bestFit="1" customWidth="1"/>
  </cols>
  <sheetData>
    <row r="1" ht="12.75">
      <c r="A1" s="38" t="s">
        <v>305</v>
      </c>
    </row>
    <row r="2" ht="12.75">
      <c r="A2" s="117">
        <v>42889</v>
      </c>
    </row>
    <row r="6" spans="2:11" ht="12.75">
      <c r="B6" t="s">
        <v>338</v>
      </c>
      <c r="H6" s="38"/>
      <c r="I6" s="38"/>
      <c r="J6" s="38"/>
      <c r="K6" s="38"/>
    </row>
    <row r="7" ht="12.75">
      <c r="A7" t="s">
        <v>339</v>
      </c>
    </row>
    <row r="8" spans="1:2" ht="12.75">
      <c r="A8" t="s">
        <v>304</v>
      </c>
      <c r="B8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Salonen</dc:creator>
  <cp:keywords/>
  <dc:description/>
  <cp:lastModifiedBy>Lammassaari Jussi VM</cp:lastModifiedBy>
  <cp:lastPrinted>2017-05-31T12:21:02Z</cp:lastPrinted>
  <dcterms:created xsi:type="dcterms:W3CDTF">2007-01-24T13:51:04Z</dcterms:created>
  <dcterms:modified xsi:type="dcterms:W3CDTF">2017-06-13T09:08:58Z</dcterms:modified>
  <cp:category/>
  <cp:version/>
  <cp:contentType/>
  <cp:contentStatus/>
</cp:coreProperties>
</file>