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9-20" sheetId="1" r:id="rId1"/>
    <sheet name="KUVIO 2015 -" sheetId="2" r:id="rId2"/>
  </sheets>
  <definedNames>
    <definedName name="_xlnm.Print_Area" localSheetId="0">'19-20'!$A:$V</definedName>
    <definedName name="_xlnm.Print_Titles" localSheetId="0">'19-20'!$13:$17</definedName>
  </definedNames>
  <calcPr fullCalcOnLoad="1"/>
</workbook>
</file>

<file path=xl/sharedStrings.xml><?xml version="1.0" encoding="utf-8"?>
<sst xmlns="http://schemas.openxmlformats.org/spreadsheetml/2006/main" count="405" uniqueCount="350">
  <si>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</si>
  <si>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</si>
  <si>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</si>
  <si>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</si>
  <si>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</si>
  <si>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</si>
  <si>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</si>
  <si>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</si>
  <si>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</si>
  <si>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</si>
  <si>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</si>
  <si>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</si>
  <si>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</si>
  <si>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</si>
  <si>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</si>
  <si>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</si>
  <si>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</si>
  <si>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</si>
  <si>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</si>
  <si>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</si>
  <si>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</si>
  <si>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</si>
  <si>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</si>
  <si>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</si>
  <si>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</si>
  <si>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</si>
  <si>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</si>
  <si>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</si>
  <si>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</si>
  <si>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</si>
  <si>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</si>
  <si>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</si>
  <si>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</si>
  <si>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</si>
  <si>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</si>
  <si>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</si>
  <si>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</si>
  <si>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</si>
  <si>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</si>
  <si>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</si>
  <si>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</si>
  <si>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</si>
  <si>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</si>
  <si>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</si>
  <si>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</si>
  <si>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</si>
  <si>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</si>
  <si>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</si>
  <si>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</si>
  <si>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</si>
  <si>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</si>
  <si>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</si>
  <si>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</si>
  <si>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</si>
  <si>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</si>
  <si>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</si>
  <si>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</si>
  <si>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</si>
  <si>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</si>
  <si>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</si>
  <si>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</si>
  <si>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</si>
  <si>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</si>
  <si>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</si>
  <si>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</si>
  <si>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</si>
  <si>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</si>
  <si>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</si>
  <si>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</si>
  <si>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</si>
  <si>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</si>
  <si>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</si>
  <si>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</si>
  <si>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</si>
  <si>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</si>
  <si>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</si>
  <si>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</si>
  <si>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</si>
  <si>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</si>
  <si>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</si>
  <si>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</si>
  <si>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</si>
  <si>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</si>
  <si>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</si>
  <si>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</si>
  <si>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</si>
  <si>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</si>
  <si>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</si>
  <si>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</si>
  <si>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</si>
  <si>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</si>
  <si>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</si>
  <si>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</si>
  <si>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</si>
  <si>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</si>
  <si>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</si>
  <si>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</si>
  <si>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</si>
  <si>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</si>
  <si>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</si>
  <si>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</si>
  <si>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</si>
  <si>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</si>
  <si>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</si>
  <si>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</si>
  <si>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</si>
  <si>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</si>
  <si>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</si>
  <si>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</si>
  <si>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</si>
  <si>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</si>
  <si>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</si>
  <si>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</si>
  <si>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</si>
  <si>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</si>
  <si>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</si>
  <si>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</si>
  <si>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</si>
  <si>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</si>
  <si>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</si>
  <si>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</si>
  <si>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</si>
  <si>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</si>
  <si>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</si>
  <si>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</si>
  <si>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</si>
  <si>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</si>
  <si>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</si>
  <si>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</si>
  <si>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</si>
  <si>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</si>
  <si>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</si>
  <si>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</si>
  <si>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</si>
  <si>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</si>
  <si>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</si>
  <si>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</si>
  <si>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</si>
  <si>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</si>
  <si>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</si>
  <si>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</si>
  <si>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</si>
  <si>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</si>
  <si>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</si>
  <si>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</si>
  <si>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</si>
  <si>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</si>
  <si>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</si>
  <si>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</si>
  <si>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</si>
  <si>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</si>
  <si>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</si>
  <si>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</si>
  <si>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</si>
  <si>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</si>
  <si>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</si>
  <si>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</si>
  <si>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</si>
  <si>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</si>
  <si>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</si>
  <si>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</si>
  <si>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</si>
  <si>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</si>
  <si>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</si>
  <si>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</si>
  <si>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</si>
  <si>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</si>
  <si>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</si>
  <si>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</si>
  <si>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</si>
  <si>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</si>
  <si>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</si>
  <si>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</si>
  <si>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</si>
  <si>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</si>
  <si>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</si>
  <si>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</si>
  <si>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</si>
  <si>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</si>
  <si>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</si>
  <si>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</si>
  <si>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</si>
  <si>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</si>
  <si>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</si>
  <si>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</si>
  <si>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</si>
  <si>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</si>
  <si>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</si>
  <si>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</si>
  <si>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</si>
  <si>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</si>
  <si>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</si>
  <si>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</si>
  <si>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</si>
  <si>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</si>
  <si>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</si>
  <si>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</si>
  <si>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</si>
  <si>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</si>
  <si>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</si>
  <si>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</si>
  <si>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</si>
  <si>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</si>
  <si>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</si>
  <si>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</si>
  <si>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</si>
  <si>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</si>
  <si>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</si>
  <si>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</si>
  <si>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</si>
  <si>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</si>
  <si>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</si>
  <si>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</si>
  <si>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</si>
  <si>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</si>
  <si>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</si>
  <si>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</si>
  <si>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</si>
  <si>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</si>
  <si>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</si>
  <si>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</si>
  <si>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</si>
  <si>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</si>
  <si>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</si>
  <si>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</si>
  <si>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</si>
  <si>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</si>
  <si>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</si>
  <si>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</si>
  <si>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</si>
  <si>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</si>
  <si>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</si>
  <si>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</si>
  <si>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</si>
  <si>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</si>
  <si>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</si>
  <si>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</si>
  <si>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</si>
  <si>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</si>
  <si>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</si>
  <si>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</si>
  <si>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</si>
  <si>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</si>
  <si>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</si>
  <si>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</si>
  <si>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</si>
  <si>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</si>
  <si>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</si>
  <si>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</si>
  <si>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</si>
  <si>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</si>
  <si>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</si>
  <si>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</si>
  <si>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</si>
  <si>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</si>
  <si>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</si>
  <si>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</si>
  <si>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</si>
  <si>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</si>
  <si>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</si>
  <si>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</si>
  <si>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</si>
  <si>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</si>
  <si>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</si>
  <si>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</si>
  <si>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</si>
  <si>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</si>
  <si>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</si>
  <si>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</si>
  <si>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</si>
  <si>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</si>
  <si>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</si>
  <si>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</si>
  <si>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</si>
  <si>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</si>
  <si>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</si>
  <si>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</si>
  <si>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</si>
  <si>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</si>
  <si>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</si>
  <si>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</si>
  <si>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</si>
  <si>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</si>
  <si>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</si>
  <si>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</si>
  <si>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</si>
  <si>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</si>
  <si>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</si>
  <si>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</si>
  <si>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</si>
  <si>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</si>
  <si>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</si>
  <si>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</si>
  <si>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</si>
  <si>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</si>
  <si>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</si>
  <si>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</si>
  <si>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</si>
  <si>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</si>
  <si>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</si>
  <si>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</si>
  <si>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</si>
  <si>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VM/KAO</t>
  </si>
  <si>
    <t>vanha 118§</t>
  </si>
  <si>
    <t>Hyrynsalmi</t>
  </si>
  <si>
    <t>KUNTALAIN 118 §:N MUKAISET KUNNAT JA KRITEERISTÖ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</si>
  <si>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</si>
  <si>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</si>
  <si>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</si>
  <si>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</si>
  <si>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</si>
  <si>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</si>
  <si>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</si>
  <si>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</si>
  <si>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</si>
  <si>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</si>
  <si>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</si>
  <si>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</si>
  <si>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</si>
  <si>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</si>
  <si>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</si>
  <si>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Suht.</t>
  </si>
  <si>
    <t>Kertynyt</t>
  </si>
  <si>
    <t>ali-/ylij.</t>
  </si>
  <si>
    <t>TP 2015 - 2016</t>
  </si>
  <si>
    <t>3.</t>
  </si>
  <si>
    <t>1 - 4</t>
  </si>
  <si>
    <t>Kuntakonsernin taseen alijäämä vähintään -1 000 €/as ja edellisvuonna -500 €/as</t>
  </si>
  <si>
    <t>tai neljä tunnuslukua, joiden osalta raja-arvot täyttyvät kaikilla kahtena vuonna peräkkäin:</t>
  </si>
  <si>
    <t>Kunnat lajiteltu muiden (1-4) toteutuneiden kriteerien mukaan heikoimmasta vahvimpaan:</t>
  </si>
  <si>
    <t>TP 2016 - 2017</t>
  </si>
  <si>
    <t>TP 2017 - 2018</t>
  </si>
  <si>
    <t>vanha 63a§</t>
  </si>
  <si>
    <t>(&gt;20,90)</t>
  </si>
  <si>
    <t>Liitos -19</t>
  </si>
  <si>
    <t>jäämä</t>
  </si>
  <si>
    <t>Täyttää kriteerit (konserni)</t>
  </si>
  <si>
    <t>(&gt;10657)</t>
  </si>
  <si>
    <t>Kriteerit täyttyvät ja arviointimenettely aloitetaan:</t>
  </si>
  <si>
    <t>Vuoden 2021 kuntajaolla</t>
  </si>
  <si>
    <t>Liitos -21</t>
  </si>
  <si>
    <t>Kunnat lajiteltu kertyneen alijäämän mukaan heikoimmasta vahvimpaan (vuoden 2020 alijäämä yli 500 €/as):</t>
  </si>
  <si>
    <t>(&gt;20,98)</t>
  </si>
  <si>
    <t>1. Kuntakonsernin vuosikate (ilman harkinnanvaraista valtionosuuden korotusta) negatiivinen</t>
  </si>
  <si>
    <t>(&gt;11223)</t>
  </si>
  <si>
    <t>Kriteerit täyttyvät (menettelyä ei aloiteta, kunta ollut siinä viime vuosina):</t>
  </si>
  <si>
    <t>4. Konsernikierros: vuoden 2019 lopullisen ja vuoden 2020 ennakollisen tilinpäätöksen mukaan,toukokuu 2021</t>
  </si>
  <si>
    <t>TP 2018 - 2019</t>
  </si>
  <si>
    <t>TP2019 - 2020</t>
  </si>
  <si>
    <t xml:space="preserve">Arviointimenettely tehty tai aloitetaan (konserni)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</si>
</sst>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;[Red]#,##0.00"/>
    <numFmt numFmtId="168" formatCode="[$€]#,##0.00_);[Red]\([$€]#,##0.00\)"/>
    <numFmt numFmtId="169" formatCode="0.0"/>
    <numFmt numFmtId="170" formatCode="00.00"/>
    <numFmt numFmtId="171" formatCode="0.000"/>
    <numFmt numFmtId="172" formatCode="#,##0.0_ ;[Red]\-#,##0.0\ "/>
    <numFmt numFmtId="173" formatCode="#,##0.00_ ;[Red]\-#,##0.00\ "/>
    <numFmt numFmtId="174" formatCode="#,##0.0"/>
    <numFmt numFmtId="175" formatCode="0_ ;[Red]\-0\ "/>
    <numFmt numFmtId="176" formatCode="0.0_ ;[Red]\-0.0\ "/>
    <numFmt numFmtId="177" formatCode="0.0000"/>
    <numFmt numFmtId="178" formatCode="0.000000"/>
    <numFmt numFmtId="179" formatCode="0.0000000"/>
    <numFmt numFmtId="180" formatCode="0.00000000"/>
    <numFmt numFmtId="181" formatCode="0.00000"/>
    <numFmt numFmtId="182" formatCode="#,##0.000;[Red]#,##0.000"/>
    <numFmt numFmtId="183" formatCode="#,##0.0;[Red]#,##0.0"/>
    <numFmt numFmtId="184" formatCode="#,##0;[Red]#,##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8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6" fontId="11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6" fontId="0" fillId="0" borderId="0" xfId="0" applyNumberFormat="1" applyAlignment="1" quotePrefix="1">
      <alignment/>
    </xf>
    <xf numFmtId="3" fontId="55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56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55" fillId="0" borderId="20" xfId="0" applyNumberFormat="1" applyFont="1" applyBorder="1" applyAlignment="1" applyProtection="1">
      <alignment horizontal="center"/>
      <protection locked="0"/>
    </xf>
    <xf numFmtId="175" fontId="35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6" fillId="0" borderId="21" xfId="48" applyFont="1" applyFill="1" applyBorder="1" applyAlignment="1">
      <alignment/>
      <protection/>
    </xf>
    <xf numFmtId="14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21" xfId="48" applyFont="1" applyFill="1" applyBorder="1" applyAlignment="1">
      <alignment/>
      <protection/>
    </xf>
    <xf numFmtId="0" fontId="1" fillId="0" borderId="14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>
      <alignment horizontal="center"/>
    </xf>
    <xf numFmtId="184" fontId="1" fillId="0" borderId="19" xfId="4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55" fillId="0" borderId="0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>
      <alignment/>
    </xf>
    <xf numFmtId="0" fontId="0" fillId="0" borderId="0" xfId="0" applyAlignment="1" quotePrefix="1">
      <alignment/>
    </xf>
    <xf numFmtId="169" fontId="1" fillId="0" borderId="2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57" fillId="0" borderId="0" xfId="48" applyNumberFormat="1" applyFont="1" applyFill="1" applyBorder="1" applyAlignment="1">
      <alignment/>
      <protection/>
    </xf>
    <xf numFmtId="2" fontId="2" fillId="0" borderId="0" xfId="0" applyNumberFormat="1" applyFont="1" applyBorder="1" applyAlignment="1">
      <alignment horizontal="center"/>
    </xf>
    <xf numFmtId="4" fontId="2" fillId="0" borderId="0" xfId="48" applyNumberFormat="1" applyFont="1" applyFill="1" applyBorder="1" applyAlignment="1">
      <alignment/>
      <protection/>
    </xf>
    <xf numFmtId="174" fontId="2" fillId="0" borderId="0" xfId="0" applyNumberFormat="1" applyFont="1" applyAlignment="1">
      <alignment horizontal="center"/>
    </xf>
    <xf numFmtId="0" fontId="17" fillId="0" borderId="21" xfId="48" applyFont="1" applyFill="1" applyBorder="1" applyAlignment="1">
      <alignment/>
      <protection/>
    </xf>
    <xf numFmtId="0" fontId="16" fillId="0" borderId="0" xfId="48" applyFont="1" applyFill="1" applyBorder="1" applyAlignment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"/>
          <c:w val="0.948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Arviointimenettely tehty tai aloitetaan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2015 -'!$B$6:$F$6</c:f>
              <c:strCache/>
            </c:strRef>
          </c:cat>
          <c:val>
            <c:numRef>
              <c:f>'KUVIO 2015 -'!$B$7:$F$7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 (konserni)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2015 -'!$B$6:$F$6</c:f>
              <c:strCache/>
            </c:strRef>
          </c:cat>
          <c:val>
            <c:numRef>
              <c:f>'KUVIO 2015 -'!$B$8:$F$8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25"/>
          <c:y val="0.907"/>
          <c:w val="0.825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17</xdr:row>
      <xdr:rowOff>104775</xdr:rowOff>
    </xdr:from>
    <xdr:to>
      <xdr:col>7</xdr:col>
      <xdr:colOff>819150</xdr:colOff>
      <xdr:row>34</xdr:row>
      <xdr:rowOff>95250</xdr:rowOff>
    </xdr:to>
    <xdr:graphicFrame>
      <xdr:nvGraphicFramePr>
        <xdr:cNvPr id="1" name="Kaavio 2"/>
        <xdr:cNvGraphicFramePr/>
      </xdr:nvGraphicFramePr>
      <xdr:xfrm>
        <a:off x="3181350" y="280987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3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59" customWidth="1"/>
    <col min="13" max="13" width="6.00390625" style="4" customWidth="1"/>
    <col min="14" max="14" width="8.28125" style="4" customWidth="1"/>
    <col min="15" max="15" width="7.574218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140625" style="8" bestFit="1" customWidth="1"/>
    <col min="22" max="22" width="8.7109375" style="50" customWidth="1"/>
    <col min="23" max="23" width="9.00390625" style="4" bestFit="1" customWidth="1"/>
    <col min="25" max="25" width="21.421875" style="0" bestFit="1" customWidth="1"/>
  </cols>
  <sheetData>
    <row r="1" spans="1:15" ht="18">
      <c r="A1" s="7" t="s">
        <v>305</v>
      </c>
      <c r="O1" s="128">
        <v>44344</v>
      </c>
    </row>
    <row r="2" ht="12">
      <c r="A2" s="50" t="s">
        <v>339</v>
      </c>
    </row>
    <row r="3" ht="18">
      <c r="A3" s="7" t="s">
        <v>346</v>
      </c>
    </row>
    <row r="4" ht="7.5" customHeight="1">
      <c r="A4" s="34"/>
    </row>
    <row r="5" spans="1:22" ht="12.75">
      <c r="A5" s="34" t="s">
        <v>327</v>
      </c>
      <c r="B5" s="6"/>
      <c r="C5" s="6"/>
      <c r="D5" s="6"/>
      <c r="E5" s="6"/>
      <c r="F5" s="6"/>
      <c r="G5" s="6"/>
      <c r="H5" s="6"/>
      <c r="I5" s="3"/>
      <c r="K5" s="45"/>
      <c r="L5" s="60"/>
      <c r="M5" s="6"/>
      <c r="N5" s="6"/>
      <c r="O5" s="3"/>
      <c r="P5" s="6"/>
      <c r="Q5" s="6"/>
      <c r="R5" s="3"/>
      <c r="S5" s="6"/>
      <c r="U5" s="1"/>
      <c r="V5" s="34"/>
    </row>
    <row r="6" spans="1:22" ht="12.75">
      <c r="A6" s="34" t="s">
        <v>328</v>
      </c>
      <c r="B6" s="6"/>
      <c r="C6" s="6"/>
      <c r="D6" s="6"/>
      <c r="E6" s="6"/>
      <c r="F6" s="6"/>
      <c r="G6" s="6"/>
      <c r="H6" s="6"/>
      <c r="I6" s="3"/>
      <c r="K6" s="45"/>
      <c r="L6" s="60"/>
      <c r="M6" s="6"/>
      <c r="N6" s="6"/>
      <c r="O6" s="3"/>
      <c r="P6" s="6"/>
      <c r="Q6" s="6"/>
      <c r="R6" s="3"/>
      <c r="S6" s="6"/>
      <c r="U6" s="1"/>
      <c r="V6" s="34"/>
    </row>
    <row r="7" spans="1:22" ht="12.75">
      <c r="A7" s="34" t="s">
        <v>343</v>
      </c>
      <c r="B7" s="6"/>
      <c r="C7" s="6"/>
      <c r="D7" s="6"/>
      <c r="E7" s="6"/>
      <c r="F7" s="6"/>
      <c r="G7" s="6"/>
      <c r="H7" s="6"/>
      <c r="I7" s="3"/>
      <c r="K7" s="45"/>
      <c r="L7" s="60"/>
      <c r="M7" s="6"/>
      <c r="N7" s="6"/>
      <c r="O7" s="3"/>
      <c r="P7" s="6"/>
      <c r="Q7" s="6"/>
      <c r="R7" s="3"/>
      <c r="S7" s="6"/>
      <c r="U7" s="1"/>
      <c r="V7" s="34"/>
    </row>
    <row r="8" spans="1:22" ht="12.75">
      <c r="A8" s="34" t="s">
        <v>306</v>
      </c>
      <c r="B8" s="29"/>
      <c r="C8" s="29"/>
      <c r="D8" s="29"/>
      <c r="E8" s="29"/>
      <c r="F8" s="29"/>
      <c r="G8" s="29"/>
      <c r="H8" s="29"/>
      <c r="I8" s="67"/>
      <c r="J8" s="29"/>
      <c r="K8" s="46"/>
      <c r="L8" s="61"/>
      <c r="M8" s="29"/>
      <c r="N8" s="29"/>
      <c r="O8" s="67"/>
      <c r="P8" s="29"/>
      <c r="Q8" s="29"/>
      <c r="R8" s="67"/>
      <c r="S8" s="29"/>
      <c r="U8" s="34"/>
      <c r="V8" s="34"/>
    </row>
    <row r="9" spans="1:22" ht="12.75">
      <c r="A9" s="34" t="s">
        <v>320</v>
      </c>
      <c r="B9" s="29"/>
      <c r="C9" s="29"/>
      <c r="D9" s="29"/>
      <c r="E9" s="29"/>
      <c r="F9" s="29"/>
      <c r="G9" s="29"/>
      <c r="H9" s="29"/>
      <c r="I9" s="67"/>
      <c r="J9" s="29"/>
      <c r="K9" s="46"/>
      <c r="L9" s="61"/>
      <c r="M9" s="29"/>
      <c r="N9" s="29"/>
      <c r="O9" s="67"/>
      <c r="P9" s="29"/>
      <c r="Q9" s="29"/>
      <c r="R9" s="67"/>
      <c r="S9" s="29"/>
      <c r="U9" s="34"/>
      <c r="V9" s="34"/>
    </row>
    <row r="10" spans="1:22" ht="12.75">
      <c r="A10" s="34" t="s">
        <v>307</v>
      </c>
      <c r="B10" s="29"/>
      <c r="C10" s="29"/>
      <c r="D10" s="29"/>
      <c r="E10" s="29"/>
      <c r="F10" s="29"/>
      <c r="G10" s="29"/>
      <c r="H10" s="29"/>
      <c r="I10" s="67"/>
      <c r="J10" s="29"/>
      <c r="K10" s="46"/>
      <c r="L10" s="61"/>
      <c r="M10" s="29"/>
      <c r="N10" s="29"/>
      <c r="O10" s="67"/>
      <c r="P10" s="29"/>
      <c r="Q10" s="29"/>
      <c r="R10" s="67"/>
      <c r="S10" s="29"/>
      <c r="U10" s="34"/>
      <c r="V10" s="34"/>
    </row>
    <row r="11" spans="1:22" ht="8.25" customHeight="1">
      <c r="A11" s="34"/>
      <c r="B11" s="29"/>
      <c r="C11" s="29"/>
      <c r="D11" s="29"/>
      <c r="E11" s="29"/>
      <c r="F11" s="29"/>
      <c r="G11" s="29"/>
      <c r="H11" s="29"/>
      <c r="I11" s="67"/>
      <c r="J11" s="29"/>
      <c r="K11" s="70"/>
      <c r="L11" s="70"/>
      <c r="M11" s="29"/>
      <c r="N11" s="29"/>
      <c r="O11" s="67"/>
      <c r="P11" s="29"/>
      <c r="Q11" s="29"/>
      <c r="R11" s="67"/>
      <c r="S11" s="29"/>
      <c r="U11" s="34"/>
      <c r="V11" s="34"/>
    </row>
    <row r="12" spans="1:17" ht="12">
      <c r="A12" s="1"/>
      <c r="D12" s="49"/>
      <c r="E12" s="41"/>
      <c r="F12" s="41"/>
      <c r="G12" s="41"/>
      <c r="H12" s="9" t="s">
        <v>0</v>
      </c>
      <c r="I12" s="68"/>
      <c r="J12" s="9"/>
      <c r="K12" s="10" t="s">
        <v>1</v>
      </c>
      <c r="L12" s="62"/>
      <c r="M12" s="9"/>
      <c r="N12" s="9" t="s">
        <v>325</v>
      </c>
      <c r="O12" s="68"/>
      <c r="P12" s="9"/>
      <c r="Q12" s="9" t="s">
        <v>2</v>
      </c>
    </row>
    <row r="13" spans="1:22" ht="12">
      <c r="A13" s="11"/>
      <c r="B13" s="12"/>
      <c r="C13" s="78">
        <v>2019</v>
      </c>
      <c r="D13" s="102">
        <v>2020</v>
      </c>
      <c r="E13" s="78">
        <v>2019</v>
      </c>
      <c r="F13" s="102">
        <v>2020</v>
      </c>
      <c r="G13" s="108" t="s">
        <v>310</v>
      </c>
      <c r="H13" s="78">
        <v>2019</v>
      </c>
      <c r="I13" s="102">
        <v>2020</v>
      </c>
      <c r="J13" s="80" t="s">
        <v>310</v>
      </c>
      <c r="K13" s="78">
        <v>2019</v>
      </c>
      <c r="L13" s="102">
        <v>2020</v>
      </c>
      <c r="M13" s="108" t="s">
        <v>310</v>
      </c>
      <c r="N13" s="78">
        <v>2019</v>
      </c>
      <c r="O13" s="102">
        <v>2020</v>
      </c>
      <c r="P13" s="108" t="s">
        <v>310</v>
      </c>
      <c r="Q13" s="78">
        <v>2019</v>
      </c>
      <c r="R13" s="102">
        <v>2020</v>
      </c>
      <c r="S13" s="108" t="s">
        <v>310</v>
      </c>
      <c r="T13" s="38" t="s">
        <v>318</v>
      </c>
      <c r="U13" s="1"/>
      <c r="V13" s="1"/>
    </row>
    <row r="14" spans="1:23" ht="12">
      <c r="A14" s="13" t="s">
        <v>298</v>
      </c>
      <c r="B14" s="16" t="s">
        <v>3</v>
      </c>
      <c r="C14" s="97" t="s">
        <v>313</v>
      </c>
      <c r="D14" s="97" t="s">
        <v>313</v>
      </c>
      <c r="E14" s="99" t="s">
        <v>322</v>
      </c>
      <c r="F14" s="99" t="s">
        <v>322</v>
      </c>
      <c r="G14" s="107" t="s">
        <v>311</v>
      </c>
      <c r="H14" s="99" t="s">
        <v>308</v>
      </c>
      <c r="I14" s="109" t="s">
        <v>308</v>
      </c>
      <c r="J14" s="107" t="s">
        <v>311</v>
      </c>
      <c r="K14" s="97" t="s">
        <v>4</v>
      </c>
      <c r="L14" s="98" t="s">
        <v>4</v>
      </c>
      <c r="M14" s="107" t="s">
        <v>311</v>
      </c>
      <c r="N14" s="16" t="s">
        <v>292</v>
      </c>
      <c r="O14" s="30" t="s">
        <v>292</v>
      </c>
      <c r="P14" s="107" t="s">
        <v>311</v>
      </c>
      <c r="Q14" s="97" t="s">
        <v>321</v>
      </c>
      <c r="R14" s="97" t="s">
        <v>321</v>
      </c>
      <c r="S14" s="107" t="s">
        <v>311</v>
      </c>
      <c r="T14" s="1" t="s">
        <v>315</v>
      </c>
      <c r="U14" s="53"/>
      <c r="V14" s="51"/>
      <c r="W14" s="142"/>
    </row>
    <row r="15" spans="1:21" ht="12">
      <c r="A15" s="13"/>
      <c r="B15" s="14"/>
      <c r="C15" s="97" t="s">
        <v>314</v>
      </c>
      <c r="D15" s="97" t="s">
        <v>314</v>
      </c>
      <c r="E15" s="99" t="s">
        <v>323</v>
      </c>
      <c r="F15" s="99" t="s">
        <v>323</v>
      </c>
      <c r="G15" s="107" t="s">
        <v>312</v>
      </c>
      <c r="H15" s="99" t="s">
        <v>309</v>
      </c>
      <c r="I15" s="109" t="s">
        <v>309</v>
      </c>
      <c r="J15" s="32" t="s">
        <v>312</v>
      </c>
      <c r="K15" s="97" t="s">
        <v>5</v>
      </c>
      <c r="L15" s="98" t="s">
        <v>5</v>
      </c>
      <c r="M15" s="107" t="s">
        <v>312</v>
      </c>
      <c r="N15" s="97" t="s">
        <v>6</v>
      </c>
      <c r="O15" s="98" t="s">
        <v>6</v>
      </c>
      <c r="P15" s="107" t="s">
        <v>312</v>
      </c>
      <c r="Q15" s="79" t="s">
        <v>319</v>
      </c>
      <c r="R15" s="79" t="s">
        <v>319</v>
      </c>
      <c r="S15" s="107" t="s">
        <v>312</v>
      </c>
      <c r="T15" s="39" t="s">
        <v>316</v>
      </c>
      <c r="U15" s="1"/>
    </row>
    <row r="16" spans="1:28" ht="12">
      <c r="A16" s="13"/>
      <c r="B16" s="14"/>
      <c r="C16" s="16"/>
      <c r="D16" s="56"/>
      <c r="E16" s="125" t="s">
        <v>335</v>
      </c>
      <c r="F16" s="125" t="s">
        <v>335</v>
      </c>
      <c r="G16" s="125"/>
      <c r="H16" s="99" t="s">
        <v>5</v>
      </c>
      <c r="I16" s="110" t="s">
        <v>5</v>
      </c>
      <c r="J16" s="32"/>
      <c r="K16" s="79" t="s">
        <v>337</v>
      </c>
      <c r="L16" s="79" t="s">
        <v>344</v>
      </c>
      <c r="M16" s="106"/>
      <c r="N16" s="79" t="s">
        <v>333</v>
      </c>
      <c r="O16" s="79" t="s">
        <v>342</v>
      </c>
      <c r="P16" s="106"/>
      <c r="Q16" s="97" t="s">
        <v>6</v>
      </c>
      <c r="R16" s="98" t="s">
        <v>6</v>
      </c>
      <c r="S16" s="32"/>
      <c r="T16" s="39" t="s">
        <v>317</v>
      </c>
      <c r="U16" s="1"/>
      <c r="AB16" s="126"/>
    </row>
    <row r="17" spans="1:25" ht="12">
      <c r="A17" s="17"/>
      <c r="B17" s="18" t="s">
        <v>7</v>
      </c>
      <c r="C17" s="105">
        <v>5495408</v>
      </c>
      <c r="D17" s="45">
        <f>SUM(D21:D319)</f>
        <v>5502069</v>
      </c>
      <c r="E17" s="122" t="s">
        <v>5</v>
      </c>
      <c r="F17" s="122" t="s">
        <v>5</v>
      </c>
      <c r="G17" s="122">
        <f>SUM(G21:G319)</f>
        <v>4</v>
      </c>
      <c r="H17" s="111">
        <v>803</v>
      </c>
      <c r="I17" s="134">
        <v>1253</v>
      </c>
      <c r="J17" s="135">
        <f>SUM(J21:J319)</f>
        <v>0</v>
      </c>
      <c r="K17" s="111">
        <v>7105</v>
      </c>
      <c r="L17" s="111"/>
      <c r="M17" s="136">
        <f>SUM(M21:M319)</f>
        <v>10</v>
      </c>
      <c r="N17" s="137">
        <v>19.9</v>
      </c>
      <c r="O17" s="137">
        <v>19.98</v>
      </c>
      <c r="P17" s="138">
        <f>SUM(P21:P319)</f>
        <v>177</v>
      </c>
      <c r="Q17" s="139">
        <v>84.4</v>
      </c>
      <c r="R17" s="145">
        <v>84.3</v>
      </c>
      <c r="S17" s="140">
        <f>SUM(S21:S319)</f>
        <v>193</v>
      </c>
      <c r="T17" s="141" t="s">
        <v>326</v>
      </c>
      <c r="Y17" s="79"/>
    </row>
    <row r="19" ht="12">
      <c r="A19" s="1" t="s">
        <v>338</v>
      </c>
    </row>
    <row r="21" spans="1:30" s="33" customFormat="1" ht="14.25">
      <c r="A21" s="47">
        <v>275</v>
      </c>
      <c r="B21" s="2" t="s">
        <v>261</v>
      </c>
      <c r="C21" s="100">
        <v>2627</v>
      </c>
      <c r="D21" s="96">
        <v>2593</v>
      </c>
      <c r="E21" s="71">
        <v>-1630.3768557289684</v>
      </c>
      <c r="F21" s="55">
        <v>-1957.578094870806</v>
      </c>
      <c r="G21" s="143">
        <f>IF(E21&lt;-500,IF(F21&lt;-1000,1))</f>
        <v>1</v>
      </c>
      <c r="H21" s="71">
        <v>-1599.9238675295014</v>
      </c>
      <c r="I21" s="71">
        <v>1028.9240262244502</v>
      </c>
      <c r="J21" s="147" t="b">
        <f>IF(H21&lt;0,IF(I21&lt;0,1))</f>
        <v>0</v>
      </c>
      <c r="K21" s="112">
        <v>11118.38599162543</v>
      </c>
      <c r="L21" s="129">
        <v>12655.996914770536</v>
      </c>
      <c r="M21" s="113">
        <f>IF(K21&gt;10857,IF(L21&gt;11223,1))</f>
        <v>1</v>
      </c>
      <c r="N21" s="114">
        <v>22</v>
      </c>
      <c r="O21" s="150">
        <v>22</v>
      </c>
      <c r="P21" s="115">
        <f>IF(N21&gt;20.9,IF(O21&gt;20.98,1))</f>
        <v>1</v>
      </c>
      <c r="Q21" s="116">
        <v>129.40795242270596</v>
      </c>
      <c r="R21" s="153">
        <v>129.64566520037408</v>
      </c>
      <c r="S21" s="115">
        <f>IF(Q21&gt;50,IF(R21&gt;50,1))</f>
        <v>1</v>
      </c>
      <c r="T21" s="117">
        <f>J21+M21+P21+S21</f>
        <v>3</v>
      </c>
      <c r="U21" s="47"/>
      <c r="V21" s="47"/>
      <c r="W21" s="120"/>
      <c r="X21"/>
      <c r="Y21" s="127"/>
      <c r="Z21" s="144"/>
      <c r="AA21" s="144"/>
      <c r="AB21" s="127"/>
      <c r="AC21" s="127"/>
      <c r="AD21" s="29"/>
    </row>
    <row r="22" spans="1:30" s="33" customFormat="1" ht="14.25">
      <c r="A22" s="47">
        <v>588</v>
      </c>
      <c r="B22" s="2" t="s">
        <v>76</v>
      </c>
      <c r="C22" s="100">
        <v>1690</v>
      </c>
      <c r="D22" s="96">
        <v>1654</v>
      </c>
      <c r="E22" s="71">
        <v>-1010.059171597633</v>
      </c>
      <c r="F22" s="55">
        <v>-1222.4909310761789</v>
      </c>
      <c r="G22" s="143">
        <f>IF(E22&lt;-500,IF(F22&lt;-1000,1))</f>
        <v>1</v>
      </c>
      <c r="H22" s="71">
        <v>-237.8698224852071</v>
      </c>
      <c r="I22" s="71">
        <v>277.509068923821</v>
      </c>
      <c r="J22" s="147" t="b">
        <f>IF(H22&lt;0,IF(I22&lt;0,1))</f>
        <v>0</v>
      </c>
      <c r="K22" s="112">
        <v>6123.668639053254</v>
      </c>
      <c r="L22" s="149">
        <v>6663.845223700121</v>
      </c>
      <c r="M22" s="113" t="b">
        <f>IF(K22&gt;10857,IF(L22&gt;11223,1))</f>
        <v>0</v>
      </c>
      <c r="N22" s="114">
        <v>21.5</v>
      </c>
      <c r="O22" s="150">
        <v>21.5</v>
      </c>
      <c r="P22" s="115">
        <f>IF(N22&gt;20.9,IF(O22&gt;20.98,1))</f>
        <v>1</v>
      </c>
      <c r="Q22" s="116">
        <v>60.96704839629678</v>
      </c>
      <c r="R22" s="153">
        <v>59.9129369003846</v>
      </c>
      <c r="S22" s="115">
        <f>IF(Q22&gt;50,IF(R22&gt;50,1))</f>
        <v>1</v>
      </c>
      <c r="T22" s="117">
        <f>J22+M22+P22+S22</f>
        <v>2</v>
      </c>
      <c r="U22" s="47"/>
      <c r="V22" s="47"/>
      <c r="W22" s="120"/>
      <c r="X22"/>
      <c r="Y22" s="127"/>
      <c r="Z22" s="144"/>
      <c r="AA22" s="144"/>
      <c r="AB22" s="127"/>
      <c r="AC22" s="127"/>
      <c r="AD22" s="29"/>
    </row>
    <row r="23" spans="1:29" s="29" customFormat="1" ht="14.25">
      <c r="A23" s="47">
        <v>707</v>
      </c>
      <c r="B23" s="2" t="s">
        <v>19</v>
      </c>
      <c r="C23" s="100">
        <v>2126</v>
      </c>
      <c r="D23" s="96">
        <v>2066</v>
      </c>
      <c r="E23" s="71">
        <v>-541.3922859830668</v>
      </c>
      <c r="F23" s="55">
        <v>-1165.053242981607</v>
      </c>
      <c r="G23" s="143">
        <f>IF(E23&lt;-500,IF(F23&lt;-1000,1))</f>
        <v>1</v>
      </c>
      <c r="H23" s="71">
        <v>126.99905926622765</v>
      </c>
      <c r="I23" s="71">
        <v>-223.13649564375604</v>
      </c>
      <c r="J23" s="147" t="b">
        <f>IF(H23&lt;0,IF(I23&lt;0,1))</f>
        <v>0</v>
      </c>
      <c r="K23" s="112">
        <v>3611.4769520225777</v>
      </c>
      <c r="L23" s="148">
        <v>5218.780251694095</v>
      </c>
      <c r="M23" s="113" t="b">
        <f>IF(K23&gt;10857,IF(L23&gt;11223,1))</f>
        <v>0</v>
      </c>
      <c r="N23" s="114">
        <v>21.5</v>
      </c>
      <c r="O23" s="150">
        <v>21.5</v>
      </c>
      <c r="P23" s="115">
        <f>IF(N23&gt;20.9,IF(O23&gt;20.98,1))</f>
        <v>1</v>
      </c>
      <c r="Q23" s="116">
        <v>33.20939616659461</v>
      </c>
      <c r="R23" s="153">
        <v>40.597838199242254</v>
      </c>
      <c r="S23" s="115" t="b">
        <f>IF(Q23&gt;50,IF(R23&gt;50,1))</f>
        <v>0</v>
      </c>
      <c r="T23" s="117">
        <f>J23+M23+P23+S23</f>
        <v>1</v>
      </c>
      <c r="U23" s="48" t="s">
        <v>332</v>
      </c>
      <c r="V23" s="47"/>
      <c r="W23" s="120"/>
      <c r="X23"/>
      <c r="Y23" s="127"/>
      <c r="Z23" s="144"/>
      <c r="AA23" s="144"/>
      <c r="AB23" s="127"/>
      <c r="AC23" s="127"/>
    </row>
    <row r="24" spans="1:29" s="29" customFormat="1" ht="14.25">
      <c r="A24" s="47"/>
      <c r="B24" s="2"/>
      <c r="C24" s="100"/>
      <c r="D24" s="96"/>
      <c r="E24" s="71"/>
      <c r="F24" s="55"/>
      <c r="G24" s="143"/>
      <c r="H24" s="71"/>
      <c r="I24" s="71"/>
      <c r="J24" s="147"/>
      <c r="K24" s="112"/>
      <c r="L24" s="148"/>
      <c r="M24" s="113"/>
      <c r="N24" s="114"/>
      <c r="O24" s="150"/>
      <c r="P24" s="115"/>
      <c r="Q24" s="116"/>
      <c r="R24" s="153"/>
      <c r="S24" s="115"/>
      <c r="T24" s="117"/>
      <c r="U24" s="48"/>
      <c r="V24" s="47"/>
      <c r="W24" s="120"/>
      <c r="X24"/>
      <c r="Y24" s="127"/>
      <c r="Z24" s="144"/>
      <c r="AA24" s="144"/>
      <c r="AB24" s="127"/>
      <c r="AC24" s="127"/>
    </row>
    <row r="25" spans="1:28" s="33" customFormat="1" ht="14.25">
      <c r="A25" s="43" t="s">
        <v>345</v>
      </c>
      <c r="B25" s="2"/>
      <c r="C25" s="121"/>
      <c r="D25" s="100"/>
      <c r="E25" s="71"/>
      <c r="F25" s="71"/>
      <c r="G25" s="100"/>
      <c r="H25" s="112"/>
      <c r="I25" s="71"/>
      <c r="J25" s="119"/>
      <c r="K25" s="119"/>
      <c r="L25" s="112"/>
      <c r="M25" s="130"/>
      <c r="N25" s="114"/>
      <c r="O25" s="151"/>
      <c r="P25" s="131"/>
      <c r="Q25" s="132"/>
      <c r="R25" s="132"/>
      <c r="S25" s="131"/>
      <c r="T25" s="117"/>
      <c r="U25" s="47"/>
      <c r="V25" s="47"/>
      <c r="W25" s="104"/>
      <c r="X25"/>
      <c r="Y25" s="120"/>
      <c r="Z25" s="123"/>
      <c r="AA25" s="47"/>
      <c r="AB25" s="127"/>
    </row>
    <row r="26" spans="1:29" s="29" customFormat="1" ht="14.25">
      <c r="A26" s="47">
        <v>312</v>
      </c>
      <c r="B26" s="2" t="s">
        <v>204</v>
      </c>
      <c r="C26" s="100">
        <v>1313</v>
      </c>
      <c r="D26" s="96">
        <v>1288</v>
      </c>
      <c r="E26" s="71">
        <v>-3188.1188118811883</v>
      </c>
      <c r="F26" s="55">
        <v>-3885.0931677018634</v>
      </c>
      <c r="G26" s="143">
        <f>IF(E26&lt;-500,IF(F26&lt;-1000,1))</f>
        <v>1</v>
      </c>
      <c r="H26" s="71">
        <v>-1234.5773038842344</v>
      </c>
      <c r="I26" s="71">
        <v>1044.254658385093</v>
      </c>
      <c r="J26" s="147" t="b">
        <f>IF(H26&lt;0,IF(I26&lt;0,1))</f>
        <v>0</v>
      </c>
      <c r="K26" s="112">
        <v>12939.83244478294</v>
      </c>
      <c r="L26" s="149">
        <v>15223.60248447205</v>
      </c>
      <c r="M26" s="113">
        <f>IF(K26&gt;10857,IF(L26&gt;11223,1))</f>
        <v>1</v>
      </c>
      <c r="N26" s="114">
        <v>21.75</v>
      </c>
      <c r="O26" s="150">
        <v>22.5</v>
      </c>
      <c r="P26" s="115">
        <f>IF(N26&gt;20.9,IF(O26&gt;20.98,1))</f>
        <v>1</v>
      </c>
      <c r="Q26" s="116">
        <v>99.99467717038378</v>
      </c>
      <c r="R26" s="153">
        <v>110.43308100314125</v>
      </c>
      <c r="S26" s="115">
        <f>IF(Q26&gt;50,IF(R26&gt;50,1))</f>
        <v>1</v>
      </c>
      <c r="T26" s="117">
        <f>J26+M26+P26+S26</f>
        <v>3</v>
      </c>
      <c r="U26" s="47" t="s">
        <v>303</v>
      </c>
      <c r="V26" s="50"/>
      <c r="W26" s="120"/>
      <c r="X26"/>
      <c r="Y26" s="127"/>
      <c r="Z26" s="144"/>
      <c r="AA26" s="144"/>
      <c r="AB26" s="127"/>
      <c r="AC26" s="127"/>
    </row>
    <row r="27" spans="1:29" s="29" customFormat="1" ht="14.25">
      <c r="A27" s="47"/>
      <c r="B27" s="2"/>
      <c r="C27" s="100"/>
      <c r="D27" s="100"/>
      <c r="E27" s="71"/>
      <c r="F27" s="55"/>
      <c r="G27" s="100"/>
      <c r="H27" s="71"/>
      <c r="I27" s="71"/>
      <c r="J27" s="119"/>
      <c r="K27" s="112"/>
      <c r="L27" s="149"/>
      <c r="M27" s="130"/>
      <c r="N27" s="114"/>
      <c r="O27" s="150"/>
      <c r="P27" s="131"/>
      <c r="Q27" s="116"/>
      <c r="R27" s="153"/>
      <c r="S27" s="131"/>
      <c r="T27" s="117"/>
      <c r="U27" s="47"/>
      <c r="V27" s="50"/>
      <c r="W27" s="120"/>
      <c r="X27"/>
      <c r="Y27" s="155"/>
      <c r="Z27" s="144"/>
      <c r="AA27" s="144"/>
      <c r="AB27" s="127"/>
      <c r="AC27" s="155"/>
    </row>
    <row r="28" spans="1:29" s="29" customFormat="1" ht="14.25">
      <c r="A28" s="1" t="s">
        <v>341</v>
      </c>
      <c r="B28" s="2"/>
      <c r="C28" s="100"/>
      <c r="D28" s="96"/>
      <c r="E28" s="71"/>
      <c r="F28" s="71"/>
      <c r="G28" s="129"/>
      <c r="H28" s="71"/>
      <c r="I28" s="101"/>
      <c r="J28" s="118"/>
      <c r="K28" s="112"/>
      <c r="L28" s="119"/>
      <c r="M28" s="113"/>
      <c r="N28" s="114"/>
      <c r="O28" s="151"/>
      <c r="P28" s="115"/>
      <c r="Q28" s="116"/>
      <c r="R28" s="116"/>
      <c r="S28" s="115"/>
      <c r="T28" s="117"/>
      <c r="U28" s="47"/>
      <c r="V28" s="47"/>
      <c r="W28" s="104"/>
      <c r="X28"/>
      <c r="Y28" s="120"/>
      <c r="Z28" s="127"/>
      <c r="AA28" s="47"/>
      <c r="AB28" s="127"/>
      <c r="AC28" s="127"/>
    </row>
    <row r="29" spans="1:30" s="33" customFormat="1" ht="14.25">
      <c r="A29" s="47">
        <v>846</v>
      </c>
      <c r="B29" s="2" t="s">
        <v>188</v>
      </c>
      <c r="C29" s="100">
        <v>5076</v>
      </c>
      <c r="D29" s="96">
        <v>4994</v>
      </c>
      <c r="E29" s="71">
        <v>-1559.4956658786446</v>
      </c>
      <c r="F29" s="55">
        <v>-880.656788145775</v>
      </c>
      <c r="G29" s="143" t="b">
        <f>IF(E29&lt;-500,IF(F29&lt;-1000,1))</f>
        <v>0</v>
      </c>
      <c r="H29" s="71">
        <v>647.3601260835303</v>
      </c>
      <c r="I29" s="71">
        <v>1280.9371245494594</v>
      </c>
      <c r="J29" s="147" t="b">
        <f>IF(H29&lt;0,IF(I29&lt;0,1))</f>
        <v>0</v>
      </c>
      <c r="K29" s="112">
        <v>6008.668242710795</v>
      </c>
      <c r="L29" s="148">
        <v>5568.081698037645</v>
      </c>
      <c r="M29" s="113" t="b">
        <f>IF(K29&gt;10857,IF(L29&gt;11223,1))</f>
        <v>0</v>
      </c>
      <c r="N29" s="114">
        <v>22.5</v>
      </c>
      <c r="O29" s="150">
        <v>22.5</v>
      </c>
      <c r="P29" s="115">
        <f>IF(N29&gt;20.9,IF(O29&gt;20.98,1))</f>
        <v>1</v>
      </c>
      <c r="Q29" s="116">
        <v>51.24567073092225</v>
      </c>
      <c r="R29" s="153">
        <v>46.052782048512725</v>
      </c>
      <c r="S29" s="115" t="b">
        <f>IF(Q29&gt;50,IF(R29&gt;50,1))</f>
        <v>0</v>
      </c>
      <c r="T29" s="117">
        <f>J29+M29+P29+S29</f>
        <v>1</v>
      </c>
      <c r="U29" s="47" t="s">
        <v>303</v>
      </c>
      <c r="V29" s="50"/>
      <c r="W29" s="120"/>
      <c r="X29"/>
      <c r="Y29" s="127"/>
      <c r="Z29" s="144"/>
      <c r="AA29" s="144"/>
      <c r="AB29" s="127"/>
      <c r="AC29" s="127"/>
      <c r="AD29" s="29"/>
    </row>
    <row r="30" spans="1:30" s="33" customFormat="1" ht="14.25">
      <c r="A30" s="47">
        <v>503</v>
      </c>
      <c r="B30" s="2" t="s">
        <v>153</v>
      </c>
      <c r="C30" s="100">
        <v>7654</v>
      </c>
      <c r="D30" s="96">
        <v>7645</v>
      </c>
      <c r="E30" s="71">
        <v>-964</v>
      </c>
      <c r="F30" s="55">
        <v>-817</v>
      </c>
      <c r="G30" s="143" t="b">
        <f>IF(E30&lt;-500,IF(F30&lt;-1000,1))</f>
        <v>0</v>
      </c>
      <c r="H30" s="71">
        <v>-420.69506140580086</v>
      </c>
      <c r="I30" s="71">
        <v>592.2825376062785</v>
      </c>
      <c r="J30" s="147" t="b">
        <f>IF(H30&lt;0,IF(I30&lt;0,1))</f>
        <v>0</v>
      </c>
      <c r="K30" s="112">
        <v>4566.762477136138</v>
      </c>
      <c r="L30" s="149">
        <v>5484.499672988882</v>
      </c>
      <c r="M30" s="113" t="b">
        <f>IF(K30&gt;10857,IF(L30&gt;11223,1))</f>
        <v>0</v>
      </c>
      <c r="N30" s="114">
        <v>21</v>
      </c>
      <c r="O30" s="150">
        <v>21.25</v>
      </c>
      <c r="P30" s="115">
        <f>IF(N30&gt;20.9,IF(O30&gt;20.98,1))</f>
        <v>1</v>
      </c>
      <c r="Q30" s="116">
        <v>59.928923173956285</v>
      </c>
      <c r="R30" s="153">
        <v>60.45396097724605</v>
      </c>
      <c r="S30" s="115">
        <f>IF(Q30&gt;50,IF(R30&gt;50,1))</f>
        <v>1</v>
      </c>
      <c r="T30" s="117">
        <f>J30+M30+P30+S30</f>
        <v>2</v>
      </c>
      <c r="U30" s="47"/>
      <c r="V30" s="74"/>
      <c r="W30" s="120"/>
      <c r="X30"/>
      <c r="Y30" s="127"/>
      <c r="Z30" s="144"/>
      <c r="AA30" s="144"/>
      <c r="AB30" s="127"/>
      <c r="AC30" s="127"/>
      <c r="AD30" s="29"/>
    </row>
    <row r="31" spans="1:29" s="29" customFormat="1" ht="14.25">
      <c r="A31" s="47">
        <v>918</v>
      </c>
      <c r="B31" s="2" t="s">
        <v>202</v>
      </c>
      <c r="C31" s="100">
        <v>2293</v>
      </c>
      <c r="D31" s="96">
        <v>2292</v>
      </c>
      <c r="E31" s="71">
        <v>-1383.3406018316616</v>
      </c>
      <c r="F31" s="55">
        <v>-578.0977312390925</v>
      </c>
      <c r="G31" s="143" t="b">
        <f>IF(E31&lt;-500,IF(F31&lt;-1000,1))</f>
        <v>0</v>
      </c>
      <c r="H31" s="71">
        <v>389.01003052769295</v>
      </c>
      <c r="I31" s="71">
        <v>1222.5130890052355</v>
      </c>
      <c r="J31" s="147" t="b">
        <f>IF(H31&lt;0,IF(I31&lt;0,1))</f>
        <v>0</v>
      </c>
      <c r="K31" s="112">
        <v>9129.524640209333</v>
      </c>
      <c r="L31" s="149">
        <v>8231.239092495636</v>
      </c>
      <c r="M31" s="113" t="b">
        <f>IF(K31&gt;10857,IF(L31&gt;11223,1))</f>
        <v>0</v>
      </c>
      <c r="N31" s="114">
        <v>22.25</v>
      </c>
      <c r="O31" s="150">
        <v>22.25</v>
      </c>
      <c r="P31" s="115">
        <f>IF(N31&gt;20.9,IF(O31&gt;20.98,1))</f>
        <v>1</v>
      </c>
      <c r="Q31" s="116">
        <v>84.49325303532898</v>
      </c>
      <c r="R31" s="153">
        <v>73.69484151646985</v>
      </c>
      <c r="S31" s="115">
        <f>IF(Q39&gt;50,IF(R31&gt;50,1))</f>
        <v>1</v>
      </c>
      <c r="T31" s="117">
        <f>J31+M31+P31+S31</f>
        <v>2</v>
      </c>
      <c r="U31" s="47" t="s">
        <v>303</v>
      </c>
      <c r="V31" s="47"/>
      <c r="W31" s="120"/>
      <c r="X31"/>
      <c r="Y31" s="127"/>
      <c r="Z31" s="144"/>
      <c r="AA31" s="144"/>
      <c r="AB31" s="127"/>
      <c r="AC31" s="127"/>
    </row>
    <row r="32" spans="1:30" s="33" customFormat="1" ht="14.25">
      <c r="A32" s="47">
        <v>886</v>
      </c>
      <c r="B32" s="2" t="s">
        <v>209</v>
      </c>
      <c r="C32" s="100">
        <v>12871</v>
      </c>
      <c r="D32" s="96">
        <v>12735</v>
      </c>
      <c r="E32" s="71">
        <v>-813.767384041644</v>
      </c>
      <c r="F32" s="55">
        <v>-538.5944248135061</v>
      </c>
      <c r="G32" s="143" t="b">
        <f>IF(E32&lt;-500,IF(F32&lt;-1000,1))</f>
        <v>0</v>
      </c>
      <c r="H32" s="71">
        <v>296.40276590785487</v>
      </c>
      <c r="I32" s="71">
        <v>728.7789556340794</v>
      </c>
      <c r="J32" s="147" t="b">
        <f>IF(H32&lt;0,IF(I32&lt;0,1))</f>
        <v>0</v>
      </c>
      <c r="K32" s="112">
        <v>3709.7350633206433</v>
      </c>
      <c r="L32" s="149">
        <v>3519.748723989007</v>
      </c>
      <c r="M32" s="113" t="b">
        <f>IF(K32&gt;10857,IF(L32&gt;11223,1))</f>
        <v>0</v>
      </c>
      <c r="N32" s="114">
        <v>21</v>
      </c>
      <c r="O32" s="150">
        <v>21.5</v>
      </c>
      <c r="P32" s="115">
        <f>IF(N32&gt;20.9,IF(O32&gt;20.98,1))</f>
        <v>1</v>
      </c>
      <c r="Q32" s="116">
        <v>54.72855990355242</v>
      </c>
      <c r="R32" s="153">
        <v>50.040103147018996</v>
      </c>
      <c r="S32" s="115">
        <f>IF(Q32&gt;50,IF(R32&gt;50,1))</f>
        <v>1</v>
      </c>
      <c r="T32" s="117">
        <f>J32+M32+P32+S32</f>
        <v>2</v>
      </c>
      <c r="U32" s="47"/>
      <c r="V32" s="47"/>
      <c r="W32" s="120"/>
      <c r="X32"/>
      <c r="Y32" s="127"/>
      <c r="Z32" s="144"/>
      <c r="AA32" s="144"/>
      <c r="AB32" s="127"/>
      <c r="AC32" s="127"/>
      <c r="AD32" s="29"/>
    </row>
    <row r="33" spans="1:29" s="29" customFormat="1" ht="14.25">
      <c r="A33" s="47">
        <v>989</v>
      </c>
      <c r="B33" s="2" t="s">
        <v>32</v>
      </c>
      <c r="C33" s="100">
        <v>5616</v>
      </c>
      <c r="D33" s="96">
        <v>5522</v>
      </c>
      <c r="E33" s="71">
        <v>-800.0356125356125</v>
      </c>
      <c r="F33" s="55">
        <v>-513.2198478812024</v>
      </c>
      <c r="G33" s="143" t="b">
        <f>IF(E33&lt;-500,IF(F33&lt;-1000,1))</f>
        <v>0</v>
      </c>
      <c r="H33" s="71">
        <v>356.83760683760687</v>
      </c>
      <c r="I33" s="71">
        <v>1386.4541832669324</v>
      </c>
      <c r="J33" s="147" t="b">
        <f>IF(H33&lt;0,IF(I33&lt;0,1))</f>
        <v>0</v>
      </c>
      <c r="K33" s="112">
        <v>10470.797720797722</v>
      </c>
      <c r="L33" s="129">
        <v>9556.501267656646</v>
      </c>
      <c r="M33" s="113" t="b">
        <f>IF(K33&gt;10857,IF(L33&gt;11223,1))</f>
        <v>0</v>
      </c>
      <c r="N33" s="114">
        <v>22</v>
      </c>
      <c r="O33" s="150">
        <v>22</v>
      </c>
      <c r="P33" s="115">
        <f>IF(N33&gt;20.9,IF(O33&gt;20.98,1))</f>
        <v>1</v>
      </c>
      <c r="Q33" s="116">
        <v>78.39918188715761</v>
      </c>
      <c r="R33" s="153">
        <v>70.82966336548583</v>
      </c>
      <c r="S33" s="115">
        <f>IF(Q32&gt;50,IF(R33&gt;50,1))</f>
        <v>1</v>
      </c>
      <c r="T33" s="117">
        <f>J33+M33+P33+S33</f>
        <v>2</v>
      </c>
      <c r="U33" s="47" t="s">
        <v>332</v>
      </c>
      <c r="V33" s="47"/>
      <c r="W33" s="120"/>
      <c r="X33"/>
      <c r="Y33" s="127"/>
      <c r="Z33" s="144"/>
      <c r="AA33" s="144"/>
      <c r="AB33" s="127"/>
      <c r="AC33" s="127"/>
    </row>
    <row r="34" spans="1:29" s="29" customFormat="1" ht="14.25">
      <c r="A34" s="47"/>
      <c r="B34" s="2"/>
      <c r="C34" s="100"/>
      <c r="D34" s="96"/>
      <c r="E34" s="71"/>
      <c r="F34" s="55"/>
      <c r="G34" s="143"/>
      <c r="H34" s="71"/>
      <c r="I34" s="71"/>
      <c r="J34" s="147"/>
      <c r="K34" s="112"/>
      <c r="L34" s="149"/>
      <c r="M34" s="113"/>
      <c r="N34" s="114"/>
      <c r="O34" s="150"/>
      <c r="P34" s="115"/>
      <c r="Q34" s="116"/>
      <c r="R34" s="153"/>
      <c r="S34" s="115"/>
      <c r="T34" s="117"/>
      <c r="U34" s="47"/>
      <c r="V34" s="47"/>
      <c r="W34" s="120"/>
      <c r="X34"/>
      <c r="Y34" s="127"/>
      <c r="Z34" s="144"/>
      <c r="AA34" s="144"/>
      <c r="AB34" s="127"/>
      <c r="AC34" s="127"/>
    </row>
    <row r="35" spans="1:30" s="33" customFormat="1" ht="14.25">
      <c r="A35" s="1" t="s">
        <v>329</v>
      </c>
      <c r="B35" s="2"/>
      <c r="C35" s="100"/>
      <c r="D35" s="96"/>
      <c r="E35" s="71"/>
      <c r="F35" s="71"/>
      <c r="G35" s="96"/>
      <c r="H35" s="71"/>
      <c r="I35" s="101"/>
      <c r="J35" s="119"/>
      <c r="K35" s="112"/>
      <c r="L35" s="119"/>
      <c r="M35" s="113"/>
      <c r="N35" s="114"/>
      <c r="O35" s="151"/>
      <c r="P35" s="115"/>
      <c r="Q35" s="116"/>
      <c r="R35" s="116"/>
      <c r="S35" s="115"/>
      <c r="T35" s="117"/>
      <c r="U35" s="47"/>
      <c r="V35" s="47"/>
      <c r="W35" s="104"/>
      <c r="X35"/>
      <c r="Y35" s="120"/>
      <c r="Z35" s="127"/>
      <c r="AA35" s="47"/>
      <c r="AB35" s="127"/>
      <c r="AC35" s="127"/>
      <c r="AD35" s="29"/>
    </row>
    <row r="36" spans="1:30" s="33" customFormat="1" ht="14.25">
      <c r="A36" s="47">
        <v>691</v>
      </c>
      <c r="B36" s="2" t="s">
        <v>249</v>
      </c>
      <c r="C36" s="100">
        <v>2718</v>
      </c>
      <c r="D36" s="96">
        <v>2710</v>
      </c>
      <c r="E36" s="71">
        <v>-571.0080941869021</v>
      </c>
      <c r="F36" s="55">
        <v>-153.87453874538744</v>
      </c>
      <c r="G36" s="143" t="b">
        <f aca="true" t="shared" si="0" ref="G36:G99">IF(E36&lt;-500,IF(F36&lt;-1000,1))</f>
        <v>0</v>
      </c>
      <c r="H36" s="71">
        <v>180.6475349521707</v>
      </c>
      <c r="I36" s="71">
        <v>965.6826568265683</v>
      </c>
      <c r="J36" s="147" t="b">
        <f aca="true" t="shared" si="1" ref="J36:J99">IF(H36&lt;0,IF(I36&lt;0,1))</f>
        <v>0</v>
      </c>
      <c r="K36" s="112">
        <v>12155.261221486388</v>
      </c>
      <c r="L36" s="148">
        <v>11816.60516605166</v>
      </c>
      <c r="M36" s="113">
        <f aca="true" t="shared" si="2" ref="M36:M99">IF(K36&gt;10857,IF(L36&gt;11223,1))</f>
        <v>1</v>
      </c>
      <c r="N36" s="114">
        <v>22.5</v>
      </c>
      <c r="O36" s="150">
        <v>22.5</v>
      </c>
      <c r="P36" s="115">
        <f aca="true" t="shared" si="3" ref="P36:P99">IF(N36&gt;20.9,IF(O36&gt;20.98,1))</f>
        <v>1</v>
      </c>
      <c r="Q36" s="116">
        <v>86.77643794250271</v>
      </c>
      <c r="R36" s="153">
        <v>85.04026020387926</v>
      </c>
      <c r="S36" s="115">
        <f aca="true" t="shared" si="4" ref="S36:S51">IF(Q36&gt;50,IF(R36&gt;50,1))</f>
        <v>1</v>
      </c>
      <c r="T36" s="117">
        <f aca="true" t="shared" si="5" ref="T36:T99">J36+M36+P36+S36</f>
        <v>3</v>
      </c>
      <c r="U36" s="47"/>
      <c r="V36" s="47"/>
      <c r="W36" s="120"/>
      <c r="X36"/>
      <c r="Y36" s="127"/>
      <c r="Z36" s="144"/>
      <c r="AA36" s="144"/>
      <c r="AB36" s="127"/>
      <c r="AC36" s="127"/>
      <c r="AD36" s="29"/>
    </row>
    <row r="37" spans="1:30" s="33" customFormat="1" ht="14.25">
      <c r="A37" s="47">
        <v>678</v>
      </c>
      <c r="B37" s="2" t="s">
        <v>52</v>
      </c>
      <c r="C37" s="100">
        <v>24679</v>
      </c>
      <c r="D37" s="96">
        <v>24353</v>
      </c>
      <c r="E37" s="71">
        <v>533.1253292272783</v>
      </c>
      <c r="F37" s="55">
        <v>1017.5748367757567</v>
      </c>
      <c r="G37" s="143" t="b">
        <f t="shared" si="0"/>
        <v>0</v>
      </c>
      <c r="H37" s="71">
        <v>658.2924753839296</v>
      </c>
      <c r="I37" s="71">
        <v>1423.4385907280418</v>
      </c>
      <c r="J37" s="147" t="b">
        <f t="shared" si="1"/>
        <v>0</v>
      </c>
      <c r="K37" s="112">
        <v>10999.473236354796</v>
      </c>
      <c r="L37" s="149">
        <v>11574.179772512627</v>
      </c>
      <c r="M37" s="113">
        <f t="shared" si="2"/>
        <v>1</v>
      </c>
      <c r="N37" s="114">
        <v>21</v>
      </c>
      <c r="O37" s="150">
        <v>21</v>
      </c>
      <c r="P37" s="115">
        <f t="shared" si="3"/>
        <v>1</v>
      </c>
      <c r="Q37" s="116">
        <v>121.21476869764403</v>
      </c>
      <c r="R37" s="153">
        <v>117.91096625218395</v>
      </c>
      <c r="S37" s="115">
        <f t="shared" si="4"/>
        <v>1</v>
      </c>
      <c r="T37" s="117">
        <f t="shared" si="5"/>
        <v>3</v>
      </c>
      <c r="U37" s="47"/>
      <c r="V37" s="47"/>
      <c r="W37" s="120"/>
      <c r="X37"/>
      <c r="Y37" s="127"/>
      <c r="Z37" s="144"/>
      <c r="AA37" s="144"/>
      <c r="AB37" s="127"/>
      <c r="AC37" s="127"/>
      <c r="AD37" s="29"/>
    </row>
    <row r="38" spans="1:30" s="33" customFormat="1" ht="14.25">
      <c r="A38" s="47">
        <v>236</v>
      </c>
      <c r="B38" s="2" t="s">
        <v>229</v>
      </c>
      <c r="C38" s="100">
        <v>4261</v>
      </c>
      <c r="D38" s="96">
        <v>4228</v>
      </c>
      <c r="E38" s="71">
        <v>583.6658061487914</v>
      </c>
      <c r="F38" s="55">
        <v>1093.6613055818354</v>
      </c>
      <c r="G38" s="143" t="b">
        <f t="shared" si="0"/>
        <v>0</v>
      </c>
      <c r="H38" s="71">
        <v>200.6571227411406</v>
      </c>
      <c r="I38" s="71">
        <v>1229.4228949858089</v>
      </c>
      <c r="J38" s="147" t="b">
        <f t="shared" si="1"/>
        <v>0</v>
      </c>
      <c r="K38" s="112">
        <v>11926.30837831495</v>
      </c>
      <c r="L38" s="149">
        <v>12264.427625354778</v>
      </c>
      <c r="M38" s="113">
        <f t="shared" si="2"/>
        <v>1</v>
      </c>
      <c r="N38" s="114">
        <v>21.5</v>
      </c>
      <c r="O38" s="150">
        <v>22</v>
      </c>
      <c r="P38" s="115">
        <f t="shared" si="3"/>
        <v>1</v>
      </c>
      <c r="Q38" s="116">
        <v>113.60182918046954</v>
      </c>
      <c r="R38" s="153">
        <v>109.3847345323122</v>
      </c>
      <c r="S38" s="115">
        <f t="shared" si="4"/>
        <v>1</v>
      </c>
      <c r="T38" s="117">
        <f t="shared" si="5"/>
        <v>3</v>
      </c>
      <c r="U38" s="48"/>
      <c r="V38" s="47"/>
      <c r="W38" s="120"/>
      <c r="X38"/>
      <c r="Y38" s="127"/>
      <c r="Z38" s="144"/>
      <c r="AA38" s="144"/>
      <c r="AB38" s="127"/>
      <c r="AC38" s="127"/>
      <c r="AD38" s="29"/>
    </row>
    <row r="39" spans="1:30" s="33" customFormat="1" ht="14.25">
      <c r="A39" s="47">
        <v>249</v>
      </c>
      <c r="B39" s="2" t="s">
        <v>97</v>
      </c>
      <c r="C39" s="100">
        <v>9605</v>
      </c>
      <c r="D39" s="96">
        <v>9486</v>
      </c>
      <c r="E39" s="71">
        <v>1094.4299843831338</v>
      </c>
      <c r="F39" s="55">
        <v>1280.9403331224962</v>
      </c>
      <c r="G39" s="143" t="b">
        <f t="shared" si="0"/>
        <v>0</v>
      </c>
      <c r="H39" s="71">
        <v>672.1499219156689</v>
      </c>
      <c r="I39" s="71">
        <v>1220.3246890153912</v>
      </c>
      <c r="J39" s="147" t="b">
        <f t="shared" si="1"/>
        <v>0</v>
      </c>
      <c r="K39" s="112">
        <v>11468.610098906818</v>
      </c>
      <c r="L39" s="149">
        <v>11664.663714948345</v>
      </c>
      <c r="M39" s="113">
        <f t="shared" si="2"/>
        <v>1</v>
      </c>
      <c r="N39" s="114">
        <v>21.5</v>
      </c>
      <c r="O39" s="150">
        <v>21.5</v>
      </c>
      <c r="P39" s="115">
        <f t="shared" si="3"/>
        <v>1</v>
      </c>
      <c r="Q39" s="116">
        <v>120.31836395828569</v>
      </c>
      <c r="R39" s="153">
        <v>116.25094914230195</v>
      </c>
      <c r="S39" s="115">
        <f t="shared" si="4"/>
        <v>1</v>
      </c>
      <c r="T39" s="117">
        <f t="shared" si="5"/>
        <v>3</v>
      </c>
      <c r="U39" s="47"/>
      <c r="V39" s="47"/>
      <c r="W39" s="120"/>
      <c r="X39"/>
      <c r="Y39" s="127"/>
      <c r="Z39" s="144"/>
      <c r="AA39" s="144"/>
      <c r="AB39" s="127"/>
      <c r="AC39" s="127"/>
      <c r="AD39" s="29"/>
    </row>
    <row r="40" spans="1:30" s="33" customFormat="1" ht="14.25">
      <c r="A40" s="47">
        <v>74</v>
      </c>
      <c r="B40" s="2" t="s">
        <v>29</v>
      </c>
      <c r="C40" s="100">
        <v>1127</v>
      </c>
      <c r="D40" s="96">
        <v>1103</v>
      </c>
      <c r="E40" s="71">
        <v>1577.6397515527951</v>
      </c>
      <c r="F40" s="55">
        <v>2351.7679057116957</v>
      </c>
      <c r="G40" s="143" t="b">
        <f t="shared" si="0"/>
        <v>0</v>
      </c>
      <c r="H40" s="71">
        <v>350.48802129547477</v>
      </c>
      <c r="I40" s="71">
        <v>1717.1350861287399</v>
      </c>
      <c r="J40" s="147" t="b">
        <f t="shared" si="1"/>
        <v>0</v>
      </c>
      <c r="K40" s="112">
        <v>12808.340727595387</v>
      </c>
      <c r="L40" s="149">
        <v>12410.698096101542</v>
      </c>
      <c r="M40" s="113">
        <f t="shared" si="2"/>
        <v>1</v>
      </c>
      <c r="N40" s="114">
        <v>22</v>
      </c>
      <c r="O40" s="150">
        <v>23.5</v>
      </c>
      <c r="P40" s="115">
        <f t="shared" si="3"/>
        <v>1</v>
      </c>
      <c r="Q40" s="116">
        <v>100.8643283332404</v>
      </c>
      <c r="R40" s="153">
        <v>93.14457637135335</v>
      </c>
      <c r="S40" s="115">
        <f t="shared" si="4"/>
        <v>1</v>
      </c>
      <c r="T40" s="117">
        <f t="shared" si="5"/>
        <v>3</v>
      </c>
      <c r="U40" s="47"/>
      <c r="V40" s="47"/>
      <c r="W40" s="120"/>
      <c r="X40"/>
      <c r="Y40" s="127"/>
      <c r="Z40" s="144"/>
      <c r="AA40" s="144"/>
      <c r="AB40" s="127"/>
      <c r="AC40" s="127"/>
      <c r="AD40" s="29"/>
    </row>
    <row r="41" spans="1:30" s="33" customFormat="1" ht="14.25">
      <c r="A41" s="47">
        <v>205</v>
      </c>
      <c r="B41" s="2" t="s">
        <v>53</v>
      </c>
      <c r="C41" s="100">
        <v>36709</v>
      </c>
      <c r="D41" s="96">
        <v>36567</v>
      </c>
      <c r="E41" s="71">
        <v>3580.756762646762</v>
      </c>
      <c r="F41" s="55">
        <v>2965.378620067274</v>
      </c>
      <c r="G41" s="143" t="b">
        <f t="shared" si="0"/>
        <v>0</v>
      </c>
      <c r="H41" s="71">
        <v>351.8755618513171</v>
      </c>
      <c r="I41" s="71">
        <v>966.4178084064868</v>
      </c>
      <c r="J41" s="147" t="b">
        <f t="shared" si="1"/>
        <v>0</v>
      </c>
      <c r="K41" s="112">
        <v>16321.99188209976</v>
      </c>
      <c r="L41" s="148">
        <v>18154.757021358055</v>
      </c>
      <c r="M41" s="113">
        <f t="shared" si="2"/>
        <v>1</v>
      </c>
      <c r="N41" s="114">
        <v>21</v>
      </c>
      <c r="O41" s="150">
        <v>21</v>
      </c>
      <c r="P41" s="115">
        <f t="shared" si="3"/>
        <v>1</v>
      </c>
      <c r="Q41" s="116">
        <v>138.3197328330418</v>
      </c>
      <c r="R41" s="153">
        <v>139.30840333112087</v>
      </c>
      <c r="S41" s="115">
        <f t="shared" si="4"/>
        <v>1</v>
      </c>
      <c r="T41" s="117">
        <f t="shared" si="5"/>
        <v>3</v>
      </c>
      <c r="U41" s="47"/>
      <c r="V41" s="47"/>
      <c r="W41" s="120"/>
      <c r="X41"/>
      <c r="Y41" s="127"/>
      <c r="Z41" s="144"/>
      <c r="AA41" s="144"/>
      <c r="AB41" s="127"/>
      <c r="AC41" s="127"/>
      <c r="AD41" s="29"/>
    </row>
    <row r="42" spans="1:30" s="33" customFormat="1" ht="14.25">
      <c r="A42" s="47">
        <v>850</v>
      </c>
      <c r="B42" s="2" t="s">
        <v>74</v>
      </c>
      <c r="C42" s="100">
        <v>2388</v>
      </c>
      <c r="D42" s="96">
        <v>2401</v>
      </c>
      <c r="E42" s="71">
        <v>-1075.3768844221106</v>
      </c>
      <c r="F42" s="55">
        <v>-468.9712619741774</v>
      </c>
      <c r="G42" s="143" t="b">
        <f t="shared" si="0"/>
        <v>0</v>
      </c>
      <c r="H42" s="71">
        <v>-1385.678391959799</v>
      </c>
      <c r="I42" s="71">
        <v>925.0312369845898</v>
      </c>
      <c r="J42" s="147" t="b">
        <f t="shared" si="1"/>
        <v>0</v>
      </c>
      <c r="K42" s="112">
        <v>5399.916247906198</v>
      </c>
      <c r="L42" s="149">
        <v>7239.48354852145</v>
      </c>
      <c r="M42" s="113" t="b">
        <f t="shared" si="2"/>
        <v>0</v>
      </c>
      <c r="N42" s="114">
        <v>21</v>
      </c>
      <c r="O42" s="150">
        <v>21</v>
      </c>
      <c r="P42" s="115">
        <f t="shared" si="3"/>
        <v>1</v>
      </c>
      <c r="Q42" s="116">
        <v>76.02999855776164</v>
      </c>
      <c r="R42" s="153">
        <v>89.20812585378751</v>
      </c>
      <c r="S42" s="115">
        <f t="shared" si="4"/>
        <v>1</v>
      </c>
      <c r="T42" s="117">
        <f t="shared" si="5"/>
        <v>2</v>
      </c>
      <c r="U42" s="47"/>
      <c r="V42" s="75"/>
      <c r="W42" s="120"/>
      <c r="X42"/>
      <c r="Y42" s="127"/>
      <c r="Z42" s="144"/>
      <c r="AA42" s="144"/>
      <c r="AB42" s="127"/>
      <c r="AC42" s="127"/>
      <c r="AD42" s="29"/>
    </row>
    <row r="43" spans="1:29" s="29" customFormat="1" ht="14.25">
      <c r="A43" s="47">
        <v>265</v>
      </c>
      <c r="B43" s="2" t="s">
        <v>181</v>
      </c>
      <c r="C43" s="100">
        <v>1096</v>
      </c>
      <c r="D43" s="96">
        <v>1107</v>
      </c>
      <c r="E43" s="71">
        <v>-918.7956204379561</v>
      </c>
      <c r="F43" s="55">
        <v>-446.25112917795843</v>
      </c>
      <c r="G43" s="143" t="b">
        <f t="shared" si="0"/>
        <v>0</v>
      </c>
      <c r="H43" s="71">
        <v>-1516.4233576642337</v>
      </c>
      <c r="I43" s="71">
        <v>1337.8500451671182</v>
      </c>
      <c r="J43" s="147" t="b">
        <f t="shared" si="1"/>
        <v>0</v>
      </c>
      <c r="K43" s="112">
        <v>8514.598540145986</v>
      </c>
      <c r="L43" s="148">
        <v>10299.006323396567</v>
      </c>
      <c r="M43" s="113" t="b">
        <f t="shared" si="2"/>
        <v>0</v>
      </c>
      <c r="N43" s="114">
        <v>21.5</v>
      </c>
      <c r="O43" s="150">
        <v>21.75</v>
      </c>
      <c r="P43" s="115">
        <f t="shared" si="3"/>
        <v>1</v>
      </c>
      <c r="Q43" s="116">
        <v>59.27383388425416</v>
      </c>
      <c r="R43" s="153">
        <v>67.92150580696836</v>
      </c>
      <c r="S43" s="115">
        <f t="shared" si="4"/>
        <v>1</v>
      </c>
      <c r="T43" s="117">
        <f t="shared" si="5"/>
        <v>2</v>
      </c>
      <c r="U43" s="47"/>
      <c r="V43" s="47"/>
      <c r="W43" s="120"/>
      <c r="X43"/>
      <c r="Y43" s="127"/>
      <c r="Z43" s="144"/>
      <c r="AA43" s="144"/>
      <c r="AB43" s="127"/>
      <c r="AC43" s="127"/>
    </row>
    <row r="44" spans="1:30" s="33" customFormat="1" ht="14.25">
      <c r="A44" s="47">
        <v>831</v>
      </c>
      <c r="B44" s="2" t="s">
        <v>230</v>
      </c>
      <c r="C44" s="100">
        <v>4671</v>
      </c>
      <c r="D44" s="96">
        <v>4628</v>
      </c>
      <c r="E44" s="71">
        <v>-501.6056518946692</v>
      </c>
      <c r="F44" s="55">
        <v>-239.4122731201383</v>
      </c>
      <c r="G44" s="143" t="b">
        <f t="shared" si="0"/>
        <v>0</v>
      </c>
      <c r="H44" s="71">
        <v>378.0774994647827</v>
      </c>
      <c r="I44" s="71">
        <v>676.9662921348315</v>
      </c>
      <c r="J44" s="147" t="b">
        <f t="shared" si="1"/>
        <v>0</v>
      </c>
      <c r="K44" s="112">
        <v>5521.943909227146</v>
      </c>
      <c r="L44" s="149">
        <v>5185.393258426966</v>
      </c>
      <c r="M44" s="113" t="b">
        <f t="shared" si="2"/>
        <v>0</v>
      </c>
      <c r="N44" s="114">
        <v>21</v>
      </c>
      <c r="O44" s="150">
        <v>21</v>
      </c>
      <c r="P44" s="115">
        <f t="shared" si="3"/>
        <v>1</v>
      </c>
      <c r="Q44" s="116">
        <v>66.65566338768953</v>
      </c>
      <c r="R44" s="153">
        <v>60.1032098255754</v>
      </c>
      <c r="S44" s="115">
        <f t="shared" si="4"/>
        <v>1</v>
      </c>
      <c r="T44" s="117">
        <f t="shared" si="5"/>
        <v>2</v>
      </c>
      <c r="U44" s="47"/>
      <c r="V44" s="47"/>
      <c r="W44" s="120"/>
      <c r="X44"/>
      <c r="Y44" s="127"/>
      <c r="Z44" s="144"/>
      <c r="AA44" s="144"/>
      <c r="AB44" s="127"/>
      <c r="AC44" s="127"/>
      <c r="AD44" s="29"/>
    </row>
    <row r="45" spans="1:30" s="33" customFormat="1" ht="14.25">
      <c r="A45" s="47">
        <v>578</v>
      </c>
      <c r="B45" s="2" t="s">
        <v>170</v>
      </c>
      <c r="C45" s="100">
        <v>3273</v>
      </c>
      <c r="D45" s="96">
        <v>3235</v>
      </c>
      <c r="E45" s="71">
        <v>42.16315307057745</v>
      </c>
      <c r="F45" s="55">
        <v>-205.2550231839258</v>
      </c>
      <c r="G45" s="143" t="b">
        <f t="shared" si="0"/>
        <v>0</v>
      </c>
      <c r="H45" s="71">
        <v>515.4292697830737</v>
      </c>
      <c r="I45" s="71">
        <v>492.7357032457496</v>
      </c>
      <c r="J45" s="147" t="b">
        <f t="shared" si="1"/>
        <v>0</v>
      </c>
      <c r="K45" s="112">
        <v>8379.162847540483</v>
      </c>
      <c r="L45" s="148">
        <v>8816.383307573416</v>
      </c>
      <c r="M45" s="113" t="b">
        <f t="shared" si="2"/>
        <v>0</v>
      </c>
      <c r="N45" s="114">
        <v>22</v>
      </c>
      <c r="O45" s="150">
        <v>22</v>
      </c>
      <c r="P45" s="115">
        <f t="shared" si="3"/>
        <v>1</v>
      </c>
      <c r="Q45" s="116">
        <v>69.4660982541616</v>
      </c>
      <c r="R45" s="153">
        <v>71.47204406694786</v>
      </c>
      <c r="S45" s="115">
        <f t="shared" si="4"/>
        <v>1</v>
      </c>
      <c r="T45" s="117">
        <f t="shared" si="5"/>
        <v>2</v>
      </c>
      <c r="U45" s="47"/>
      <c r="V45" s="47"/>
      <c r="W45" s="120"/>
      <c r="X45"/>
      <c r="Y45" s="127"/>
      <c r="Z45" s="144"/>
      <c r="AA45" s="144"/>
      <c r="AB45" s="127"/>
      <c r="AC45" s="127"/>
      <c r="AD45" s="29"/>
    </row>
    <row r="46" spans="1:30" s="33" customFormat="1" ht="14.25">
      <c r="A46" s="47">
        <v>77</v>
      </c>
      <c r="B46" s="2" t="s">
        <v>95</v>
      </c>
      <c r="C46" s="100">
        <v>4875</v>
      </c>
      <c r="D46" s="96">
        <v>4782</v>
      </c>
      <c r="E46" s="71">
        <v>-607.5897435897436</v>
      </c>
      <c r="F46" s="55">
        <v>-149.3099121706399</v>
      </c>
      <c r="G46" s="143" t="b">
        <f t="shared" si="0"/>
        <v>0</v>
      </c>
      <c r="H46" s="71">
        <v>-37.94871794871795</v>
      </c>
      <c r="I46" s="71">
        <v>937.0556252613968</v>
      </c>
      <c r="J46" s="147" t="b">
        <f t="shared" si="1"/>
        <v>0</v>
      </c>
      <c r="K46" s="112">
        <v>5201.2307692307695</v>
      </c>
      <c r="L46" s="148">
        <v>4111.877875365955</v>
      </c>
      <c r="M46" s="113" t="b">
        <f t="shared" si="2"/>
        <v>0</v>
      </c>
      <c r="N46" s="114">
        <v>22</v>
      </c>
      <c r="O46" s="150">
        <v>22</v>
      </c>
      <c r="P46" s="115">
        <f t="shared" si="3"/>
        <v>1</v>
      </c>
      <c r="Q46" s="116">
        <v>65.61470576273943</v>
      </c>
      <c r="R46" s="153">
        <v>50.966360620322504</v>
      </c>
      <c r="S46" s="115">
        <f t="shared" si="4"/>
        <v>1</v>
      </c>
      <c r="T46" s="117">
        <f t="shared" si="5"/>
        <v>2</v>
      </c>
      <c r="U46" s="47"/>
      <c r="V46" s="47"/>
      <c r="W46" s="120"/>
      <c r="X46"/>
      <c r="Y46" s="127"/>
      <c r="Z46" s="144"/>
      <c r="AA46" s="144"/>
      <c r="AB46" s="127"/>
      <c r="AC46" s="127"/>
      <c r="AD46" s="29"/>
    </row>
    <row r="47" spans="1:30" s="33" customFormat="1" ht="14.25">
      <c r="A47" s="47">
        <v>494</v>
      </c>
      <c r="B47" s="2" t="s">
        <v>78</v>
      </c>
      <c r="C47" s="100">
        <v>8908</v>
      </c>
      <c r="D47" s="96">
        <v>8903</v>
      </c>
      <c r="E47" s="71">
        <v>180.62415806017063</v>
      </c>
      <c r="F47" s="55">
        <v>-108.83971694934291</v>
      </c>
      <c r="G47" s="143" t="b">
        <f t="shared" si="0"/>
        <v>0</v>
      </c>
      <c r="H47" s="71">
        <v>415.4692411315671</v>
      </c>
      <c r="I47" s="71">
        <v>837.4705155565539</v>
      </c>
      <c r="J47" s="147" t="b">
        <f t="shared" si="1"/>
        <v>0</v>
      </c>
      <c r="K47" s="112">
        <v>6183.20610687023</v>
      </c>
      <c r="L47" s="148">
        <v>6725.59811299562</v>
      </c>
      <c r="M47" s="113" t="b">
        <f t="shared" si="2"/>
        <v>0</v>
      </c>
      <c r="N47" s="114">
        <v>21.5</v>
      </c>
      <c r="O47" s="150">
        <v>21</v>
      </c>
      <c r="P47" s="115">
        <f t="shared" si="3"/>
        <v>1</v>
      </c>
      <c r="Q47" s="116">
        <v>77.72330203101114</v>
      </c>
      <c r="R47" s="153">
        <v>80.48454452193197</v>
      </c>
      <c r="S47" s="115">
        <f t="shared" si="4"/>
        <v>1</v>
      </c>
      <c r="T47" s="117">
        <f t="shared" si="5"/>
        <v>2</v>
      </c>
      <c r="U47" s="48"/>
      <c r="V47" s="47"/>
      <c r="W47" s="120"/>
      <c r="X47"/>
      <c r="Y47" s="127"/>
      <c r="Z47" s="144"/>
      <c r="AA47" s="144"/>
      <c r="AB47" s="127"/>
      <c r="AC47" s="127"/>
      <c r="AD47" s="29"/>
    </row>
    <row r="48" spans="1:30" s="33" customFormat="1" ht="14.25">
      <c r="A48" s="47">
        <v>240</v>
      </c>
      <c r="B48" s="2" t="s">
        <v>63</v>
      </c>
      <c r="C48" s="100">
        <v>20707</v>
      </c>
      <c r="D48" s="96">
        <v>20437</v>
      </c>
      <c r="E48" s="71">
        <v>-143.42975805283237</v>
      </c>
      <c r="F48" s="55">
        <v>-108.03934041199786</v>
      </c>
      <c r="G48" s="143" t="b">
        <f t="shared" si="0"/>
        <v>0</v>
      </c>
      <c r="H48" s="71">
        <v>377.36031293765393</v>
      </c>
      <c r="I48" s="71">
        <v>698.0476586583158</v>
      </c>
      <c r="J48" s="147" t="b">
        <f t="shared" si="1"/>
        <v>0</v>
      </c>
      <c r="K48" s="112">
        <v>7206.307045926498</v>
      </c>
      <c r="L48" s="149">
        <v>7868.131330430102</v>
      </c>
      <c r="M48" s="113" t="b">
        <f t="shared" si="2"/>
        <v>0</v>
      </c>
      <c r="N48" s="114">
        <v>21.75</v>
      </c>
      <c r="O48" s="150">
        <v>21.75</v>
      </c>
      <c r="P48" s="115">
        <f t="shared" si="3"/>
        <v>1</v>
      </c>
      <c r="Q48" s="116">
        <v>78.83856528653043</v>
      </c>
      <c r="R48" s="153">
        <v>79.08078356240004</v>
      </c>
      <c r="S48" s="115">
        <f t="shared" si="4"/>
        <v>1</v>
      </c>
      <c r="T48" s="117">
        <f t="shared" si="5"/>
        <v>2</v>
      </c>
      <c r="U48" s="47" t="s">
        <v>332</v>
      </c>
      <c r="V48" s="47"/>
      <c r="W48" s="120"/>
      <c r="X48"/>
      <c r="Y48" s="127"/>
      <c r="Z48" s="144"/>
      <c r="AA48" s="144"/>
      <c r="AB48" s="127"/>
      <c r="AC48" s="127"/>
      <c r="AD48" s="29"/>
    </row>
    <row r="49" spans="1:30" s="33" customFormat="1" ht="14.25">
      <c r="A49" s="47">
        <v>710</v>
      </c>
      <c r="B49" s="2" t="s">
        <v>295</v>
      </c>
      <c r="C49" s="100">
        <v>27536</v>
      </c>
      <c r="D49" s="96">
        <v>27528</v>
      </c>
      <c r="E49" s="71">
        <v>-525.2033701336433</v>
      </c>
      <c r="F49" s="55">
        <v>-105.63789596047661</v>
      </c>
      <c r="G49" s="143" t="b">
        <f t="shared" si="0"/>
        <v>0</v>
      </c>
      <c r="H49" s="71">
        <v>247.20366066240555</v>
      </c>
      <c r="I49" s="71">
        <v>864.6105783202557</v>
      </c>
      <c r="J49" s="147" t="b">
        <f t="shared" si="1"/>
        <v>0</v>
      </c>
      <c r="K49" s="112">
        <v>5194.90848343986</v>
      </c>
      <c r="L49" s="149">
        <v>5026.809067131648</v>
      </c>
      <c r="M49" s="113" t="b">
        <f t="shared" si="2"/>
        <v>0</v>
      </c>
      <c r="N49" s="114">
        <v>22</v>
      </c>
      <c r="O49" s="150">
        <v>22</v>
      </c>
      <c r="P49" s="115">
        <f t="shared" si="3"/>
        <v>1</v>
      </c>
      <c r="Q49" s="116">
        <v>67.78675362186436</v>
      </c>
      <c r="R49" s="153">
        <v>61.42976460914979</v>
      </c>
      <c r="S49" s="115">
        <f t="shared" si="4"/>
        <v>1</v>
      </c>
      <c r="T49" s="117">
        <f t="shared" si="5"/>
        <v>2</v>
      </c>
      <c r="U49" s="48"/>
      <c r="V49" s="47"/>
      <c r="W49" s="120"/>
      <c r="X49"/>
      <c r="Y49" s="127"/>
      <c r="Z49" s="144"/>
      <c r="AA49" s="144"/>
      <c r="AB49" s="127"/>
      <c r="AC49" s="127"/>
      <c r="AD49" s="29"/>
    </row>
    <row r="50" spans="1:30" s="33" customFormat="1" ht="14.25">
      <c r="A50" s="47">
        <v>399</v>
      </c>
      <c r="B50" s="2" t="s">
        <v>110</v>
      </c>
      <c r="C50" s="100">
        <v>8017</v>
      </c>
      <c r="D50" s="96">
        <v>7996</v>
      </c>
      <c r="E50" s="71">
        <v>-357.24086316577274</v>
      </c>
      <c r="F50" s="55">
        <v>-105.17758879439721</v>
      </c>
      <c r="G50" s="143" t="b">
        <f t="shared" si="0"/>
        <v>0</v>
      </c>
      <c r="H50" s="71">
        <v>210.17837096170638</v>
      </c>
      <c r="I50" s="71">
        <v>601.4257128564282</v>
      </c>
      <c r="J50" s="147" t="b">
        <f t="shared" si="1"/>
        <v>0</v>
      </c>
      <c r="K50" s="112">
        <v>5383.9341399526</v>
      </c>
      <c r="L50" s="129">
        <v>5174.962481240621</v>
      </c>
      <c r="M50" s="113" t="b">
        <f t="shared" si="2"/>
        <v>0</v>
      </c>
      <c r="N50" s="114">
        <v>21.75</v>
      </c>
      <c r="O50" s="150">
        <v>21.75</v>
      </c>
      <c r="P50" s="115">
        <f t="shared" si="3"/>
        <v>1</v>
      </c>
      <c r="Q50" s="116">
        <v>81.6230810769112</v>
      </c>
      <c r="R50" s="153">
        <v>73.22770054399447</v>
      </c>
      <c r="S50" s="115">
        <f t="shared" si="4"/>
        <v>1</v>
      </c>
      <c r="T50" s="117">
        <f t="shared" si="5"/>
        <v>2</v>
      </c>
      <c r="U50" s="47"/>
      <c r="V50" s="47"/>
      <c r="W50" s="120"/>
      <c r="X50"/>
      <c r="Y50" s="127"/>
      <c r="Z50" s="144"/>
      <c r="AA50" s="144"/>
      <c r="AB50" s="127"/>
      <c r="AC50" s="127"/>
      <c r="AD50" s="29"/>
    </row>
    <row r="51" spans="1:30" s="33" customFormat="1" ht="14.25">
      <c r="A51" s="47">
        <v>410</v>
      </c>
      <c r="B51" s="2" t="s">
        <v>81</v>
      </c>
      <c r="C51" s="100">
        <v>18903</v>
      </c>
      <c r="D51" s="96">
        <v>18823</v>
      </c>
      <c r="E51" s="71">
        <v>-414.85478495476906</v>
      </c>
      <c r="F51" s="55">
        <v>-86.38367954098709</v>
      </c>
      <c r="G51" s="143" t="b">
        <f t="shared" si="0"/>
        <v>0</v>
      </c>
      <c r="H51" s="71">
        <v>337.1422525525049</v>
      </c>
      <c r="I51" s="71">
        <v>957.180045688785</v>
      </c>
      <c r="J51" s="147" t="b">
        <f t="shared" si="1"/>
        <v>0</v>
      </c>
      <c r="K51" s="112">
        <v>7650.108448394435</v>
      </c>
      <c r="L51" s="129">
        <v>7827.817032354034</v>
      </c>
      <c r="M51" s="113" t="b">
        <f t="shared" si="2"/>
        <v>0</v>
      </c>
      <c r="N51" s="114">
        <v>21.5</v>
      </c>
      <c r="O51" s="150">
        <v>21.5</v>
      </c>
      <c r="P51" s="115">
        <f t="shared" si="3"/>
        <v>1</v>
      </c>
      <c r="Q51" s="116">
        <v>108.2989956219418</v>
      </c>
      <c r="R51" s="153">
        <v>101.33737486161515</v>
      </c>
      <c r="S51" s="115">
        <f t="shared" si="4"/>
        <v>1</v>
      </c>
      <c r="T51" s="117">
        <f t="shared" si="5"/>
        <v>2</v>
      </c>
      <c r="U51" s="47"/>
      <c r="V51" s="47"/>
      <c r="W51" s="120"/>
      <c r="X51"/>
      <c r="Y51" s="127"/>
      <c r="Z51" s="144"/>
      <c r="AA51" s="144"/>
      <c r="AB51" s="127"/>
      <c r="AC51" s="127"/>
      <c r="AD51" s="29"/>
    </row>
    <row r="52" spans="1:30" s="33" customFormat="1" ht="14.25">
      <c r="A52" s="47">
        <v>924</v>
      </c>
      <c r="B52" s="2" t="s">
        <v>109</v>
      </c>
      <c r="C52" s="100">
        <v>3114</v>
      </c>
      <c r="D52" s="96">
        <v>3065</v>
      </c>
      <c r="E52" s="71">
        <v>-9.955041746949261</v>
      </c>
      <c r="F52" s="55">
        <v>-69.4942903752039</v>
      </c>
      <c r="G52" s="143" t="b">
        <f t="shared" si="0"/>
        <v>0</v>
      </c>
      <c r="H52" s="71">
        <v>538.8567758509954</v>
      </c>
      <c r="I52" s="71">
        <v>734.747145187602</v>
      </c>
      <c r="J52" s="147" t="b">
        <f t="shared" si="1"/>
        <v>0</v>
      </c>
      <c r="K52" s="112">
        <v>9197.495183044315</v>
      </c>
      <c r="L52" s="129">
        <v>9568.67862969005</v>
      </c>
      <c r="M52" s="113" t="b">
        <f t="shared" si="2"/>
        <v>0</v>
      </c>
      <c r="N52" s="114">
        <v>22</v>
      </c>
      <c r="O52" s="150">
        <v>22.5</v>
      </c>
      <c r="P52" s="115">
        <f t="shared" si="3"/>
        <v>1</v>
      </c>
      <c r="Q52" s="116">
        <v>81.78578723983749</v>
      </c>
      <c r="R52" s="153">
        <v>85.06126725276728</v>
      </c>
      <c r="S52" s="115">
        <f>IF(Q51&gt;50,IF(R52&gt;50,1))</f>
        <v>1</v>
      </c>
      <c r="T52" s="117">
        <f t="shared" si="5"/>
        <v>2</v>
      </c>
      <c r="U52" s="47"/>
      <c r="V52" s="47"/>
      <c r="W52" s="120"/>
      <c r="X52"/>
      <c r="Y52" s="127"/>
      <c r="Z52" s="144"/>
      <c r="AA52" s="144"/>
      <c r="AB52" s="127"/>
      <c r="AC52" s="127"/>
      <c r="AD52" s="29"/>
    </row>
    <row r="53" spans="1:30" s="33" customFormat="1" ht="14.25">
      <c r="A53" s="48">
        <v>20</v>
      </c>
      <c r="B53" s="14" t="s">
        <v>291</v>
      </c>
      <c r="C53" s="100">
        <v>16475</v>
      </c>
      <c r="D53" s="96">
        <v>16391</v>
      </c>
      <c r="E53" s="71">
        <v>-600.4248861911989</v>
      </c>
      <c r="F53" s="55">
        <v>-66.6219266670734</v>
      </c>
      <c r="G53" s="143" t="b">
        <f t="shared" si="0"/>
        <v>0</v>
      </c>
      <c r="H53" s="71">
        <v>528.9833080424886</v>
      </c>
      <c r="I53" s="71">
        <v>1122.6892807028248</v>
      </c>
      <c r="J53" s="147" t="b">
        <f t="shared" si="1"/>
        <v>0</v>
      </c>
      <c r="K53" s="112">
        <v>4463.186646433991</v>
      </c>
      <c r="L53" s="129">
        <v>4623.207857970838</v>
      </c>
      <c r="M53" s="113" t="b">
        <f t="shared" si="2"/>
        <v>0</v>
      </c>
      <c r="N53" s="114">
        <v>22.25</v>
      </c>
      <c r="O53" s="150">
        <v>22.25</v>
      </c>
      <c r="P53" s="115">
        <f t="shared" si="3"/>
        <v>1</v>
      </c>
      <c r="Q53" s="116">
        <v>60.55128197194081</v>
      </c>
      <c r="R53" s="153">
        <v>56.0820333898873</v>
      </c>
      <c r="S53" s="115">
        <f aca="true" t="shared" si="6" ref="S53:S69">IF(Q53&gt;50,IF(R53&gt;50,1))</f>
        <v>1</v>
      </c>
      <c r="T53" s="117">
        <f t="shared" si="5"/>
        <v>2</v>
      </c>
      <c r="U53" s="47"/>
      <c r="V53" s="47"/>
      <c r="W53" s="120"/>
      <c r="X53"/>
      <c r="Y53" s="127"/>
      <c r="Z53" s="144"/>
      <c r="AA53" s="144"/>
      <c r="AB53" s="127"/>
      <c r="AC53" s="127"/>
      <c r="AD53" s="29"/>
    </row>
    <row r="54" spans="1:30" s="33" customFormat="1" ht="14.25">
      <c r="A54" s="47">
        <v>738</v>
      </c>
      <c r="B54" s="2" t="s">
        <v>89</v>
      </c>
      <c r="C54" s="100">
        <v>2945</v>
      </c>
      <c r="D54" s="96">
        <v>2950</v>
      </c>
      <c r="E54" s="71">
        <v>-661.7996604414261</v>
      </c>
      <c r="F54" s="55">
        <v>-60.67796610169491</v>
      </c>
      <c r="G54" s="143" t="b">
        <f t="shared" si="0"/>
        <v>0</v>
      </c>
      <c r="H54" s="71">
        <v>11.544991511035654</v>
      </c>
      <c r="I54" s="71">
        <v>792.542372881356</v>
      </c>
      <c r="J54" s="147" t="b">
        <f t="shared" si="1"/>
        <v>0</v>
      </c>
      <c r="K54" s="112">
        <v>4303.225806451614</v>
      </c>
      <c r="L54" s="129">
        <v>4599.661016949152</v>
      </c>
      <c r="M54" s="113" t="b">
        <f t="shared" si="2"/>
        <v>0</v>
      </c>
      <c r="N54" s="114">
        <v>21.5</v>
      </c>
      <c r="O54" s="150">
        <v>21.5</v>
      </c>
      <c r="P54" s="115">
        <f t="shared" si="3"/>
        <v>1</v>
      </c>
      <c r="Q54" s="116">
        <v>61.955161033344716</v>
      </c>
      <c r="R54" s="153">
        <v>60.46527973010964</v>
      </c>
      <c r="S54" s="115">
        <f t="shared" si="6"/>
        <v>1</v>
      </c>
      <c r="T54" s="117">
        <f t="shared" si="5"/>
        <v>2</v>
      </c>
      <c r="U54" s="47"/>
      <c r="V54" s="47"/>
      <c r="W54" s="120"/>
      <c r="X54"/>
      <c r="Y54" s="127"/>
      <c r="Z54" s="144"/>
      <c r="AA54" s="144"/>
      <c r="AB54" s="127"/>
      <c r="AC54" s="127"/>
      <c r="AD54" s="29"/>
    </row>
    <row r="55" spans="1:30" s="33" customFormat="1" ht="14.25">
      <c r="A55" s="47">
        <v>250</v>
      </c>
      <c r="B55" s="2" t="s">
        <v>200</v>
      </c>
      <c r="C55" s="100">
        <v>1865</v>
      </c>
      <c r="D55" s="96">
        <v>1822</v>
      </c>
      <c r="E55" s="71">
        <v>-357.10455764075067</v>
      </c>
      <c r="F55" s="55">
        <v>-33.479692645444565</v>
      </c>
      <c r="G55" s="143" t="b">
        <f t="shared" si="0"/>
        <v>0</v>
      </c>
      <c r="H55" s="71">
        <v>212.3324396782842</v>
      </c>
      <c r="I55" s="71">
        <v>756.860592755214</v>
      </c>
      <c r="J55" s="147" t="b">
        <f t="shared" si="1"/>
        <v>0</v>
      </c>
      <c r="K55" s="112">
        <v>5514.745308310992</v>
      </c>
      <c r="L55" s="148">
        <v>5796.926454445665</v>
      </c>
      <c r="M55" s="113" t="b">
        <f t="shared" si="2"/>
        <v>0</v>
      </c>
      <c r="N55" s="114">
        <v>21.5</v>
      </c>
      <c r="O55" s="150">
        <v>21.5</v>
      </c>
      <c r="P55" s="115">
        <f t="shared" si="3"/>
        <v>1</v>
      </c>
      <c r="Q55" s="116">
        <v>62.76088252832439</v>
      </c>
      <c r="R55" s="153">
        <v>60.64588809613218</v>
      </c>
      <c r="S55" s="115">
        <f t="shared" si="6"/>
        <v>1</v>
      </c>
      <c r="T55" s="117">
        <f t="shared" si="5"/>
        <v>2</v>
      </c>
      <c r="U55" s="47"/>
      <c r="V55" s="47"/>
      <c r="W55" s="120"/>
      <c r="X55"/>
      <c r="Y55" s="127"/>
      <c r="Z55" s="144"/>
      <c r="AA55" s="144"/>
      <c r="AB55" s="127"/>
      <c r="AC55" s="127"/>
      <c r="AD55" s="29"/>
    </row>
    <row r="56" spans="1:30" s="33" customFormat="1" ht="14.25">
      <c r="A56" s="47">
        <v>171</v>
      </c>
      <c r="B56" s="2" t="s">
        <v>212</v>
      </c>
      <c r="C56" s="100">
        <v>4767</v>
      </c>
      <c r="D56" s="96">
        <v>4689</v>
      </c>
      <c r="E56" s="71">
        <v>-370.46360394378013</v>
      </c>
      <c r="F56" s="55">
        <v>74.21625079974409</v>
      </c>
      <c r="G56" s="143" t="b">
        <f t="shared" si="0"/>
        <v>0</v>
      </c>
      <c r="H56" s="71">
        <v>249.63289280469897</v>
      </c>
      <c r="I56" s="71">
        <v>869.0552356579227</v>
      </c>
      <c r="J56" s="147" t="b">
        <f t="shared" si="1"/>
        <v>0</v>
      </c>
      <c r="K56" s="112">
        <v>7215.019928676316</v>
      </c>
      <c r="L56" s="148">
        <v>7288.760929835786</v>
      </c>
      <c r="M56" s="113" t="b">
        <f t="shared" si="2"/>
        <v>0</v>
      </c>
      <c r="N56" s="114">
        <v>21.25</v>
      </c>
      <c r="O56" s="150">
        <v>21.25</v>
      </c>
      <c r="P56" s="115">
        <f t="shared" si="3"/>
        <v>1</v>
      </c>
      <c r="Q56" s="116">
        <v>74.22206056197145</v>
      </c>
      <c r="R56" s="153">
        <v>71.70192719486082</v>
      </c>
      <c r="S56" s="115">
        <f t="shared" si="6"/>
        <v>1</v>
      </c>
      <c r="T56" s="117">
        <f t="shared" si="5"/>
        <v>2</v>
      </c>
      <c r="U56" s="48"/>
      <c r="V56" s="47"/>
      <c r="W56" s="120"/>
      <c r="X56"/>
      <c r="Y56" s="127"/>
      <c r="Z56" s="144"/>
      <c r="AA56" s="144"/>
      <c r="AB56" s="127"/>
      <c r="AC56" s="127"/>
      <c r="AD56" s="29"/>
    </row>
    <row r="57" spans="1:30" ht="14.25">
      <c r="A57" s="47">
        <v>226</v>
      </c>
      <c r="B57" s="2" t="s">
        <v>70</v>
      </c>
      <c r="C57" s="100">
        <v>3949</v>
      </c>
      <c r="D57" s="96">
        <v>3858</v>
      </c>
      <c r="E57" s="71">
        <v>-469.4859458090656</v>
      </c>
      <c r="F57" s="55">
        <v>84.75894245723173</v>
      </c>
      <c r="G57" s="143" t="b">
        <f t="shared" si="0"/>
        <v>0</v>
      </c>
      <c r="H57" s="71">
        <v>-826.538364142821</v>
      </c>
      <c r="I57" s="71">
        <v>1154.7433903576982</v>
      </c>
      <c r="J57" s="147" t="b">
        <f t="shared" si="1"/>
        <v>0</v>
      </c>
      <c r="K57" s="112">
        <v>6708.027348695872</v>
      </c>
      <c r="L57" s="149">
        <v>7203.214100570243</v>
      </c>
      <c r="M57" s="113" t="b">
        <f t="shared" si="2"/>
        <v>0</v>
      </c>
      <c r="N57" s="114">
        <v>21.5</v>
      </c>
      <c r="O57" s="152">
        <v>21.5</v>
      </c>
      <c r="P57" s="115">
        <f t="shared" si="3"/>
        <v>1</v>
      </c>
      <c r="Q57" s="116">
        <v>55.23062330187618</v>
      </c>
      <c r="R57" s="153">
        <v>56.48504173309575</v>
      </c>
      <c r="S57" s="115">
        <f t="shared" si="6"/>
        <v>1</v>
      </c>
      <c r="T57" s="117">
        <f t="shared" si="5"/>
        <v>2</v>
      </c>
      <c r="U57" s="48"/>
      <c r="V57" s="47"/>
      <c r="W57" s="120"/>
      <c r="Y57" s="133"/>
      <c r="Z57" s="144"/>
      <c r="AA57" s="144"/>
      <c r="AB57" s="127"/>
      <c r="AC57" s="127"/>
      <c r="AD57" s="29"/>
    </row>
    <row r="58" spans="1:30" s="33" customFormat="1" ht="14.25">
      <c r="A58" s="47">
        <v>172</v>
      </c>
      <c r="B58" s="2" t="s">
        <v>112</v>
      </c>
      <c r="C58" s="100">
        <v>4377</v>
      </c>
      <c r="D58" s="96">
        <v>4297</v>
      </c>
      <c r="E58" s="71">
        <v>344.0712816997944</v>
      </c>
      <c r="F58" s="55">
        <v>131.71980451477773</v>
      </c>
      <c r="G58" s="143" t="b">
        <f t="shared" si="0"/>
        <v>0</v>
      </c>
      <c r="H58" s="71">
        <v>306.6026959104409</v>
      </c>
      <c r="I58" s="71">
        <v>333.2557598324412</v>
      </c>
      <c r="J58" s="147" t="b">
        <f t="shared" si="1"/>
        <v>0</v>
      </c>
      <c r="K58" s="112">
        <v>5977.381768334475</v>
      </c>
      <c r="L58" s="148">
        <v>7281.591808238306</v>
      </c>
      <c r="M58" s="113" t="b">
        <f t="shared" si="2"/>
        <v>0</v>
      </c>
      <c r="N58" s="114">
        <v>21</v>
      </c>
      <c r="O58" s="150">
        <v>21</v>
      </c>
      <c r="P58" s="115">
        <f t="shared" si="3"/>
        <v>1</v>
      </c>
      <c r="Q58" s="116">
        <v>72.45002677137248</v>
      </c>
      <c r="R58" s="153">
        <v>81.46726566929821</v>
      </c>
      <c r="S58" s="115">
        <f t="shared" si="6"/>
        <v>1</v>
      </c>
      <c r="T58" s="117">
        <f t="shared" si="5"/>
        <v>2</v>
      </c>
      <c r="U58" s="48"/>
      <c r="V58" s="47"/>
      <c r="W58" s="120"/>
      <c r="X58"/>
      <c r="Y58" s="127"/>
      <c r="Z58" s="144"/>
      <c r="AA58" s="144"/>
      <c r="AB58" s="127"/>
      <c r="AC58" s="127"/>
      <c r="AD58" s="29"/>
    </row>
    <row r="59" spans="1:30" s="33" customFormat="1" ht="14.25">
      <c r="A59" s="47">
        <v>508</v>
      </c>
      <c r="B59" s="2" t="s">
        <v>293</v>
      </c>
      <c r="C59" s="100">
        <v>9855</v>
      </c>
      <c r="D59" s="96">
        <v>9673</v>
      </c>
      <c r="E59" s="71">
        <v>205.78386605783865</v>
      </c>
      <c r="F59" s="55">
        <v>145.86994727592267</v>
      </c>
      <c r="G59" s="143" t="b">
        <f t="shared" si="0"/>
        <v>0</v>
      </c>
      <c r="H59" s="71">
        <v>493.25215626585486</v>
      </c>
      <c r="I59" s="71">
        <v>725.7314173472552</v>
      </c>
      <c r="J59" s="147" t="b">
        <f t="shared" si="1"/>
        <v>0</v>
      </c>
      <c r="K59" s="112">
        <v>7899.340436326738</v>
      </c>
      <c r="L59" s="148">
        <v>7342.086219373514</v>
      </c>
      <c r="M59" s="113" t="b">
        <f t="shared" si="2"/>
        <v>0</v>
      </c>
      <c r="N59" s="114">
        <v>22</v>
      </c>
      <c r="O59" s="150">
        <v>22</v>
      </c>
      <c r="P59" s="115">
        <f t="shared" si="3"/>
        <v>1</v>
      </c>
      <c r="Q59" s="116">
        <v>70.7433234421365</v>
      </c>
      <c r="R59" s="153">
        <v>65.68008241270293</v>
      </c>
      <c r="S59" s="115">
        <f t="shared" si="6"/>
        <v>1</v>
      </c>
      <c r="T59" s="117">
        <f t="shared" si="5"/>
        <v>2</v>
      </c>
      <c r="U59" s="47"/>
      <c r="V59" s="47"/>
      <c r="W59" s="120"/>
      <c r="X59"/>
      <c r="Y59" s="127"/>
      <c r="Z59" s="144"/>
      <c r="AA59" s="144"/>
      <c r="AB59" s="127"/>
      <c r="AC59" s="127"/>
      <c r="AD59" s="29"/>
    </row>
    <row r="60" spans="1:30" s="33" customFormat="1" ht="14.25">
      <c r="A60" s="47">
        <v>593</v>
      </c>
      <c r="B60" s="2" t="s">
        <v>58</v>
      </c>
      <c r="C60" s="100">
        <v>17682</v>
      </c>
      <c r="D60" s="96">
        <v>17375</v>
      </c>
      <c r="E60" s="71">
        <v>-151.90589299852957</v>
      </c>
      <c r="F60" s="55">
        <v>148.20143884892087</v>
      </c>
      <c r="G60" s="143" t="b">
        <f t="shared" si="0"/>
        <v>0</v>
      </c>
      <c r="H60" s="71">
        <v>337.0659427666554</v>
      </c>
      <c r="I60" s="71">
        <v>861.5251798561151</v>
      </c>
      <c r="J60" s="147" t="b">
        <f t="shared" si="1"/>
        <v>0</v>
      </c>
      <c r="K60" s="112">
        <v>6435.980092749689</v>
      </c>
      <c r="L60" s="149">
        <v>6773.237410071943</v>
      </c>
      <c r="M60" s="113" t="b">
        <f t="shared" si="2"/>
        <v>0</v>
      </c>
      <c r="N60" s="114">
        <v>22</v>
      </c>
      <c r="O60" s="150">
        <v>22</v>
      </c>
      <c r="P60" s="115">
        <f t="shared" si="3"/>
        <v>1</v>
      </c>
      <c r="Q60" s="116">
        <v>76.36190191961288</v>
      </c>
      <c r="R60" s="153">
        <v>75.06456023089777</v>
      </c>
      <c r="S60" s="115">
        <f t="shared" si="6"/>
        <v>1</v>
      </c>
      <c r="T60" s="117">
        <f t="shared" si="5"/>
        <v>2</v>
      </c>
      <c r="U60" s="47"/>
      <c r="V60" s="47"/>
      <c r="W60" s="120"/>
      <c r="X60"/>
      <c r="Y60" s="127"/>
      <c r="Z60" s="144"/>
      <c r="AA60" s="144"/>
      <c r="AB60" s="127"/>
      <c r="AC60" s="127"/>
      <c r="AD60" s="29"/>
    </row>
    <row r="61" spans="1:30" s="33" customFormat="1" ht="14.25">
      <c r="A61" s="47">
        <v>749</v>
      </c>
      <c r="B61" s="2" t="s">
        <v>157</v>
      </c>
      <c r="C61" s="100">
        <v>21423</v>
      </c>
      <c r="D61" s="96">
        <v>21251</v>
      </c>
      <c r="E61" s="71">
        <v>-7.095178079634038</v>
      </c>
      <c r="F61" s="55">
        <v>155.8044327325773</v>
      </c>
      <c r="G61" s="143" t="b">
        <f t="shared" si="0"/>
        <v>0</v>
      </c>
      <c r="H61" s="71">
        <v>162.722307800028</v>
      </c>
      <c r="I61" s="71">
        <v>765.4228036327703</v>
      </c>
      <c r="J61" s="147" t="b">
        <f t="shared" si="1"/>
        <v>0</v>
      </c>
      <c r="K61" s="112">
        <v>6946.085982355412</v>
      </c>
      <c r="L61" s="148">
        <v>7153.780998541246</v>
      </c>
      <c r="M61" s="113" t="b">
        <f t="shared" si="2"/>
        <v>0</v>
      </c>
      <c r="N61" s="114">
        <v>21.25</v>
      </c>
      <c r="O61" s="150">
        <v>22</v>
      </c>
      <c r="P61" s="115">
        <f t="shared" si="3"/>
        <v>1</v>
      </c>
      <c r="Q61" s="116">
        <v>92.37896516204009</v>
      </c>
      <c r="R61" s="153">
        <v>86.59051112335929</v>
      </c>
      <c r="S61" s="115">
        <f t="shared" si="6"/>
        <v>1</v>
      </c>
      <c r="T61" s="117">
        <f t="shared" si="5"/>
        <v>2</v>
      </c>
      <c r="U61" s="47"/>
      <c r="V61" s="47"/>
      <c r="W61" s="120"/>
      <c r="X61"/>
      <c r="Y61" s="127"/>
      <c r="Z61" s="144"/>
      <c r="AA61" s="144"/>
      <c r="AB61" s="127"/>
      <c r="AC61" s="127"/>
      <c r="AD61" s="29"/>
    </row>
    <row r="62" spans="1:30" s="33" customFormat="1" ht="14.25">
      <c r="A62" s="47">
        <v>402</v>
      </c>
      <c r="B62" s="2" t="s">
        <v>179</v>
      </c>
      <c r="C62" s="100">
        <v>9485</v>
      </c>
      <c r="D62" s="96">
        <v>9358</v>
      </c>
      <c r="E62" s="71">
        <v>-93.93779652082235</v>
      </c>
      <c r="F62" s="55">
        <v>191.6007693951699</v>
      </c>
      <c r="G62" s="143" t="b">
        <f t="shared" si="0"/>
        <v>0</v>
      </c>
      <c r="H62" s="71">
        <v>584.2909857670005</v>
      </c>
      <c r="I62" s="71">
        <v>910.7715323787135</v>
      </c>
      <c r="J62" s="147" t="b">
        <f t="shared" si="1"/>
        <v>0</v>
      </c>
      <c r="K62" s="112">
        <v>5920.084343700581</v>
      </c>
      <c r="L62" s="149">
        <v>6405.107929044668</v>
      </c>
      <c r="M62" s="113" t="b">
        <f t="shared" si="2"/>
        <v>0</v>
      </c>
      <c r="N62" s="114">
        <v>21.25</v>
      </c>
      <c r="O62" s="150">
        <v>21.25</v>
      </c>
      <c r="P62" s="115">
        <f t="shared" si="3"/>
        <v>1</v>
      </c>
      <c r="Q62" s="116">
        <v>70.89836799023844</v>
      </c>
      <c r="R62" s="153">
        <v>71.5459780648024</v>
      </c>
      <c r="S62" s="115">
        <f t="shared" si="6"/>
        <v>1</v>
      </c>
      <c r="T62" s="117">
        <f t="shared" si="5"/>
        <v>2</v>
      </c>
      <c r="U62" s="47"/>
      <c r="V62" s="47"/>
      <c r="W62" s="120"/>
      <c r="X62"/>
      <c r="Y62" s="127"/>
      <c r="Z62" s="144"/>
      <c r="AA62" s="144"/>
      <c r="AB62" s="127"/>
      <c r="AC62" s="127"/>
      <c r="AD62" s="29"/>
    </row>
    <row r="63" spans="1:30" s="33" customFormat="1" ht="14.25">
      <c r="A63" s="47">
        <v>420</v>
      </c>
      <c r="B63" s="2" t="s">
        <v>220</v>
      </c>
      <c r="C63" s="100">
        <v>9454</v>
      </c>
      <c r="D63" s="96">
        <v>9402</v>
      </c>
      <c r="E63" s="71">
        <v>-9.73133065369156</v>
      </c>
      <c r="F63" s="55">
        <v>209.84896830461605</v>
      </c>
      <c r="G63" s="143" t="b">
        <f t="shared" si="0"/>
        <v>0</v>
      </c>
      <c r="H63" s="71">
        <v>314.15273958112965</v>
      </c>
      <c r="I63" s="71">
        <v>899.7021910231866</v>
      </c>
      <c r="J63" s="147" t="b">
        <f t="shared" si="1"/>
        <v>0</v>
      </c>
      <c r="K63" s="112">
        <v>4038.18489528242</v>
      </c>
      <c r="L63" s="148">
        <v>4110.189321420974</v>
      </c>
      <c r="M63" s="113" t="b">
        <f t="shared" si="2"/>
        <v>0</v>
      </c>
      <c r="N63" s="114">
        <v>21</v>
      </c>
      <c r="O63" s="150">
        <v>21</v>
      </c>
      <c r="P63" s="115">
        <f t="shared" si="3"/>
        <v>1</v>
      </c>
      <c r="Q63" s="116">
        <v>53.286458990204736</v>
      </c>
      <c r="R63" s="153">
        <v>50.315601429138546</v>
      </c>
      <c r="S63" s="115">
        <f t="shared" si="6"/>
        <v>1</v>
      </c>
      <c r="T63" s="117">
        <f t="shared" si="5"/>
        <v>2</v>
      </c>
      <c r="U63" s="48"/>
      <c r="V63" s="47"/>
      <c r="W63" s="120"/>
      <c r="X63"/>
      <c r="Y63" s="127"/>
      <c r="Z63" s="144"/>
      <c r="AA63" s="144"/>
      <c r="AB63" s="127"/>
      <c r="AC63" s="127"/>
      <c r="AD63" s="29"/>
    </row>
    <row r="64" spans="1:30" s="33" customFormat="1" ht="14.25">
      <c r="A64" s="47">
        <v>887</v>
      </c>
      <c r="B64" s="2" t="s">
        <v>160</v>
      </c>
      <c r="C64" s="100">
        <v>4688</v>
      </c>
      <c r="D64" s="96">
        <v>4644</v>
      </c>
      <c r="E64" s="71">
        <v>273.67747440273035</v>
      </c>
      <c r="F64" s="55">
        <v>271.5331610680448</v>
      </c>
      <c r="G64" s="143" t="b">
        <f t="shared" si="0"/>
        <v>0</v>
      </c>
      <c r="H64" s="71">
        <v>278.58361774744026</v>
      </c>
      <c r="I64" s="71">
        <v>576.8733850129198</v>
      </c>
      <c r="J64" s="147" t="b">
        <f t="shared" si="1"/>
        <v>0</v>
      </c>
      <c r="K64" s="112">
        <v>4186.860068259386</v>
      </c>
      <c r="L64" s="149">
        <v>4444.229112833764</v>
      </c>
      <c r="M64" s="113" t="b">
        <f t="shared" si="2"/>
        <v>0</v>
      </c>
      <c r="N64" s="114">
        <v>22</v>
      </c>
      <c r="O64" s="150">
        <v>22</v>
      </c>
      <c r="P64" s="115">
        <f t="shared" si="3"/>
        <v>1</v>
      </c>
      <c r="Q64" s="116">
        <v>52.43399937881768</v>
      </c>
      <c r="R64" s="153">
        <v>59.73768113175127</v>
      </c>
      <c r="S64" s="115">
        <f t="shared" si="6"/>
        <v>1</v>
      </c>
      <c r="T64" s="117">
        <f t="shared" si="5"/>
        <v>2</v>
      </c>
      <c r="U64" s="47"/>
      <c r="V64" s="47"/>
      <c r="W64" s="120"/>
      <c r="X64"/>
      <c r="Y64" s="127"/>
      <c r="Z64" s="144"/>
      <c r="AA64" s="144"/>
      <c r="AB64" s="127"/>
      <c r="AC64" s="127"/>
      <c r="AD64" s="29"/>
    </row>
    <row r="65" spans="1:30" s="33" customFormat="1" ht="14.25">
      <c r="A65" s="47">
        <v>71</v>
      </c>
      <c r="B65" s="2" t="s">
        <v>125</v>
      </c>
      <c r="C65" s="100">
        <v>6758</v>
      </c>
      <c r="D65" s="96">
        <v>6667</v>
      </c>
      <c r="E65" s="71">
        <v>-36.84522047943178</v>
      </c>
      <c r="F65" s="55">
        <v>341.83290835458223</v>
      </c>
      <c r="G65" s="143" t="b">
        <f t="shared" si="0"/>
        <v>0</v>
      </c>
      <c r="H65" s="71">
        <v>540.544539804676</v>
      </c>
      <c r="I65" s="71">
        <v>933.8533073346332</v>
      </c>
      <c r="J65" s="147" t="b">
        <f t="shared" si="1"/>
        <v>0</v>
      </c>
      <c r="K65" s="112">
        <v>5545.723586860018</v>
      </c>
      <c r="L65" s="149">
        <v>6462.126893655317</v>
      </c>
      <c r="M65" s="113" t="b">
        <f t="shared" si="2"/>
        <v>0</v>
      </c>
      <c r="N65" s="114">
        <v>22</v>
      </c>
      <c r="O65" s="150">
        <v>22</v>
      </c>
      <c r="P65" s="115">
        <f t="shared" si="3"/>
        <v>1</v>
      </c>
      <c r="Q65" s="116">
        <v>62.73809085215341</v>
      </c>
      <c r="R65" s="153">
        <v>68.33752412139641</v>
      </c>
      <c r="S65" s="115">
        <f t="shared" si="6"/>
        <v>1</v>
      </c>
      <c r="T65" s="117">
        <f t="shared" si="5"/>
        <v>2</v>
      </c>
      <c r="U65" s="47"/>
      <c r="V65" s="47"/>
      <c r="W65" s="120"/>
      <c r="X65"/>
      <c r="Y65" s="127"/>
      <c r="Z65" s="144"/>
      <c r="AA65" s="144"/>
      <c r="AB65" s="127"/>
      <c r="AC65" s="127"/>
      <c r="AD65" s="29"/>
    </row>
    <row r="66" spans="1:30" s="33" customFormat="1" ht="14.25">
      <c r="A66" s="47">
        <v>740</v>
      </c>
      <c r="B66" s="2" t="s">
        <v>20</v>
      </c>
      <c r="C66" s="100">
        <v>32974</v>
      </c>
      <c r="D66" s="96">
        <v>32662</v>
      </c>
      <c r="E66" s="71">
        <v>-319.9187238430278</v>
      </c>
      <c r="F66" s="55">
        <v>357.96950584777414</v>
      </c>
      <c r="G66" s="143" t="b">
        <f t="shared" si="0"/>
        <v>0</v>
      </c>
      <c r="H66" s="71">
        <v>468.39934493843634</v>
      </c>
      <c r="I66" s="71">
        <v>1341.5283816055355</v>
      </c>
      <c r="J66" s="147" t="b">
        <f t="shared" si="1"/>
        <v>0</v>
      </c>
      <c r="K66" s="112">
        <v>6176.290410626554</v>
      </c>
      <c r="L66" s="149">
        <v>5951.074643316392</v>
      </c>
      <c r="M66" s="113" t="b">
        <f t="shared" si="2"/>
        <v>0</v>
      </c>
      <c r="N66" s="114">
        <v>22.25</v>
      </c>
      <c r="O66" s="150">
        <v>22.75</v>
      </c>
      <c r="P66" s="115">
        <f t="shared" si="3"/>
        <v>1</v>
      </c>
      <c r="Q66" s="116">
        <v>78.54910165678311</v>
      </c>
      <c r="R66" s="153">
        <v>70.21851072142945</v>
      </c>
      <c r="S66" s="115">
        <f t="shared" si="6"/>
        <v>1</v>
      </c>
      <c r="T66" s="117">
        <f t="shared" si="5"/>
        <v>2</v>
      </c>
      <c r="U66" s="47"/>
      <c r="V66" s="47"/>
      <c r="W66" s="120"/>
      <c r="X66"/>
      <c r="Y66" s="127"/>
      <c r="Z66" s="144"/>
      <c r="AA66" s="144"/>
      <c r="AB66" s="127"/>
      <c r="AC66" s="127"/>
      <c r="AD66" s="29"/>
    </row>
    <row r="67" spans="1:30" s="33" customFormat="1" ht="14.25">
      <c r="A67" s="47">
        <v>232</v>
      </c>
      <c r="B67" s="2" t="s">
        <v>138</v>
      </c>
      <c r="C67" s="100">
        <v>13184</v>
      </c>
      <c r="D67" s="96">
        <v>13007</v>
      </c>
      <c r="E67" s="71">
        <v>259.7845873786408</v>
      </c>
      <c r="F67" s="55">
        <v>367.3406627200738</v>
      </c>
      <c r="G67" s="143" t="b">
        <f t="shared" si="0"/>
        <v>0</v>
      </c>
      <c r="H67" s="71">
        <v>1138.2736650485438</v>
      </c>
      <c r="I67" s="71">
        <v>831.4753594218498</v>
      </c>
      <c r="J67" s="147" t="b">
        <f t="shared" si="1"/>
        <v>0</v>
      </c>
      <c r="K67" s="112">
        <v>8225.500606796117</v>
      </c>
      <c r="L67" s="149">
        <v>8538.633043745675</v>
      </c>
      <c r="M67" s="113" t="b">
        <f t="shared" si="2"/>
        <v>0</v>
      </c>
      <c r="N67" s="114">
        <v>22</v>
      </c>
      <c r="O67" s="150">
        <v>22</v>
      </c>
      <c r="P67" s="115">
        <f t="shared" si="3"/>
        <v>1</v>
      </c>
      <c r="Q67" s="116">
        <v>77.20018034265104</v>
      </c>
      <c r="R67" s="153">
        <v>76.76676649174382</v>
      </c>
      <c r="S67" s="115">
        <f t="shared" si="6"/>
        <v>1</v>
      </c>
      <c r="T67" s="117">
        <f t="shared" si="5"/>
        <v>2</v>
      </c>
      <c r="U67" s="48"/>
      <c r="V67" s="47"/>
      <c r="W67" s="120"/>
      <c r="X67"/>
      <c r="Y67" s="127"/>
      <c r="Z67" s="144"/>
      <c r="AA67" s="144"/>
      <c r="AB67" s="127"/>
      <c r="AC67" s="127"/>
      <c r="AD67" s="29"/>
    </row>
    <row r="68" spans="1:30" s="33" customFormat="1" ht="14.25">
      <c r="A68" s="47">
        <v>52</v>
      </c>
      <c r="B68" s="2" t="s">
        <v>99</v>
      </c>
      <c r="C68" s="100">
        <v>2425</v>
      </c>
      <c r="D68" s="96">
        <v>2408</v>
      </c>
      <c r="E68" s="71">
        <v>500.61855670103097</v>
      </c>
      <c r="F68" s="55">
        <v>368.3554817275748</v>
      </c>
      <c r="G68" s="143" t="b">
        <f t="shared" si="0"/>
        <v>0</v>
      </c>
      <c r="H68" s="71">
        <v>38.76288659793815</v>
      </c>
      <c r="I68" s="71">
        <v>395.7641196013289</v>
      </c>
      <c r="J68" s="147" t="b">
        <f t="shared" si="1"/>
        <v>0</v>
      </c>
      <c r="K68" s="112">
        <v>3919.5876288659792</v>
      </c>
      <c r="L68" s="148">
        <v>5443.5215946843855</v>
      </c>
      <c r="M68" s="113" t="b">
        <f t="shared" si="2"/>
        <v>0</v>
      </c>
      <c r="N68" s="114">
        <v>21.5</v>
      </c>
      <c r="O68" s="150">
        <v>21.5</v>
      </c>
      <c r="P68" s="115">
        <f t="shared" si="3"/>
        <v>1</v>
      </c>
      <c r="Q68" s="116">
        <v>52.372211803200194</v>
      </c>
      <c r="R68" s="153">
        <v>58.585431481837404</v>
      </c>
      <c r="S68" s="115">
        <f t="shared" si="6"/>
        <v>1</v>
      </c>
      <c r="T68" s="117">
        <f t="shared" si="5"/>
        <v>2</v>
      </c>
      <c r="U68" s="47"/>
      <c r="V68" s="47"/>
      <c r="W68" s="120"/>
      <c r="X68"/>
      <c r="Y68" s="127"/>
      <c r="Z68" s="144"/>
      <c r="AA68" s="144"/>
      <c r="AB68" s="127"/>
      <c r="AC68" s="127"/>
      <c r="AD68" s="29"/>
    </row>
    <row r="69" spans="1:30" s="33" customFormat="1" ht="14.25">
      <c r="A69" s="47">
        <v>165</v>
      </c>
      <c r="B69" s="2" t="s">
        <v>142</v>
      </c>
      <c r="C69" s="100">
        <v>16413</v>
      </c>
      <c r="D69" s="96">
        <v>16237</v>
      </c>
      <c r="E69" s="71">
        <v>106.25723511850363</v>
      </c>
      <c r="F69" s="55">
        <v>380.61218205333495</v>
      </c>
      <c r="G69" s="143" t="b">
        <f t="shared" si="0"/>
        <v>0</v>
      </c>
      <c r="H69" s="71">
        <v>275.8788765003351</v>
      </c>
      <c r="I69" s="71">
        <v>860.5653753772249</v>
      </c>
      <c r="J69" s="147" t="b">
        <f t="shared" si="1"/>
        <v>0</v>
      </c>
      <c r="K69" s="112">
        <v>4467.92176932919</v>
      </c>
      <c r="L69" s="148">
        <v>4741.085175832974</v>
      </c>
      <c r="M69" s="113" t="b">
        <f t="shared" si="2"/>
        <v>0</v>
      </c>
      <c r="N69" s="114">
        <v>21</v>
      </c>
      <c r="O69" s="150">
        <v>21</v>
      </c>
      <c r="P69" s="115">
        <f t="shared" si="3"/>
        <v>1</v>
      </c>
      <c r="Q69" s="116">
        <v>69.29998385368503</v>
      </c>
      <c r="R69" s="153">
        <v>67.50352818836812</v>
      </c>
      <c r="S69" s="115">
        <f t="shared" si="6"/>
        <v>1</v>
      </c>
      <c r="T69" s="117">
        <f t="shared" si="5"/>
        <v>2</v>
      </c>
      <c r="U69" s="47"/>
      <c r="V69" s="47"/>
      <c r="W69" s="120"/>
      <c r="X69"/>
      <c r="Y69" s="127"/>
      <c r="Z69" s="144"/>
      <c r="AA69" s="144"/>
      <c r="AB69" s="127"/>
      <c r="AC69" s="127"/>
      <c r="AD69" s="29"/>
    </row>
    <row r="70" spans="1:30" s="33" customFormat="1" ht="14.25">
      <c r="A70" s="47">
        <v>921</v>
      </c>
      <c r="B70" s="2" t="s">
        <v>37</v>
      </c>
      <c r="C70" s="100">
        <v>2014</v>
      </c>
      <c r="D70" s="96">
        <v>1972</v>
      </c>
      <c r="E70" s="71">
        <v>-280.0397219463754</v>
      </c>
      <c r="F70" s="55">
        <v>412.7789046653144</v>
      </c>
      <c r="G70" s="143" t="b">
        <f t="shared" si="0"/>
        <v>0</v>
      </c>
      <c r="H70" s="71">
        <v>227.40814299900694</v>
      </c>
      <c r="I70" s="71">
        <v>989.8580121703853</v>
      </c>
      <c r="J70" s="147" t="b">
        <f t="shared" si="1"/>
        <v>0</v>
      </c>
      <c r="K70" s="112">
        <v>7040.218470705065</v>
      </c>
      <c r="L70" s="148">
        <v>6877.281947261663</v>
      </c>
      <c r="M70" s="113" t="b">
        <f t="shared" si="2"/>
        <v>0</v>
      </c>
      <c r="N70" s="114">
        <v>21.5</v>
      </c>
      <c r="O70" s="150">
        <v>21.5</v>
      </c>
      <c r="P70" s="115">
        <f t="shared" si="3"/>
        <v>1</v>
      </c>
      <c r="Q70" s="116">
        <v>63.87857374625951</v>
      </c>
      <c r="R70" s="153">
        <v>62.09543778957692</v>
      </c>
      <c r="S70" s="115">
        <f>IF(Q69&gt;50,IF(R70&gt;50,1))</f>
        <v>1</v>
      </c>
      <c r="T70" s="117">
        <f t="shared" si="5"/>
        <v>2</v>
      </c>
      <c r="U70" s="47"/>
      <c r="V70" s="47"/>
      <c r="W70" s="120"/>
      <c r="X70"/>
      <c r="Y70" s="127"/>
      <c r="Z70" s="144"/>
      <c r="AA70" s="144"/>
      <c r="AB70" s="127"/>
      <c r="AC70" s="127"/>
      <c r="AD70" s="29"/>
    </row>
    <row r="71" spans="1:30" s="33" customFormat="1" ht="14.25">
      <c r="A71" s="47">
        <v>755</v>
      </c>
      <c r="B71" s="2" t="s">
        <v>60</v>
      </c>
      <c r="C71" s="100">
        <v>6145</v>
      </c>
      <c r="D71" s="96">
        <v>6149</v>
      </c>
      <c r="E71" s="71">
        <v>297.47762408462165</v>
      </c>
      <c r="F71" s="55">
        <v>469.01935274028295</v>
      </c>
      <c r="G71" s="143" t="b">
        <f t="shared" si="0"/>
        <v>0</v>
      </c>
      <c r="H71" s="71">
        <v>211.87957689178194</v>
      </c>
      <c r="I71" s="71">
        <v>661.8962432915921</v>
      </c>
      <c r="J71" s="147" t="b">
        <f t="shared" si="1"/>
        <v>0</v>
      </c>
      <c r="K71" s="112">
        <v>4045.40276647681</v>
      </c>
      <c r="L71" s="148">
        <v>4175.150430964384</v>
      </c>
      <c r="M71" s="113" t="b">
        <f t="shared" si="2"/>
        <v>0</v>
      </c>
      <c r="N71" s="114">
        <v>21.5</v>
      </c>
      <c r="O71" s="150">
        <v>21.5</v>
      </c>
      <c r="P71" s="115">
        <f t="shared" si="3"/>
        <v>1</v>
      </c>
      <c r="Q71" s="116">
        <v>56.2060768016103</v>
      </c>
      <c r="R71" s="153">
        <v>54.632070066301054</v>
      </c>
      <c r="S71" s="115">
        <f>IF(Q71&gt;50,IF(R71&gt;50,1))</f>
        <v>1</v>
      </c>
      <c r="T71" s="117">
        <f t="shared" si="5"/>
        <v>2</v>
      </c>
      <c r="U71" s="47"/>
      <c r="V71" s="47"/>
      <c r="W71" s="120"/>
      <c r="X71"/>
      <c r="Y71" s="127"/>
      <c r="Z71" s="144"/>
      <c r="AA71" s="144"/>
      <c r="AB71" s="127"/>
      <c r="AC71" s="127"/>
      <c r="AD71" s="29"/>
    </row>
    <row r="72" spans="1:30" s="33" customFormat="1" ht="14.25">
      <c r="A72" s="47">
        <v>595</v>
      </c>
      <c r="B72" s="2" t="s">
        <v>73</v>
      </c>
      <c r="C72" s="100">
        <v>4391</v>
      </c>
      <c r="D72" s="96">
        <v>4321</v>
      </c>
      <c r="E72" s="71">
        <v>-268.7314962423138</v>
      </c>
      <c r="F72" s="55">
        <v>508.4471187225179</v>
      </c>
      <c r="G72" s="143" t="b">
        <f t="shared" si="0"/>
        <v>0</v>
      </c>
      <c r="H72" s="71">
        <v>445.4566158050558</v>
      </c>
      <c r="I72" s="71">
        <v>1265.9106688266606</v>
      </c>
      <c r="J72" s="147" t="b">
        <f t="shared" si="1"/>
        <v>0</v>
      </c>
      <c r="K72" s="112">
        <v>5635.1628330676385</v>
      </c>
      <c r="L72" s="148">
        <v>5578.338347604721</v>
      </c>
      <c r="M72" s="113" t="b">
        <f t="shared" si="2"/>
        <v>0</v>
      </c>
      <c r="N72" s="114">
        <v>21.75</v>
      </c>
      <c r="O72" s="150">
        <v>21.75</v>
      </c>
      <c r="P72" s="115">
        <f t="shared" si="3"/>
        <v>1</v>
      </c>
      <c r="Q72" s="116">
        <v>57.32622468914897</v>
      </c>
      <c r="R72" s="153">
        <v>51.63614478548706</v>
      </c>
      <c r="S72" s="115">
        <f>IF(Q72&gt;50,IF(R72&gt;50,1))</f>
        <v>1</v>
      </c>
      <c r="T72" s="117">
        <f t="shared" si="5"/>
        <v>2</v>
      </c>
      <c r="U72" s="48"/>
      <c r="V72" s="47"/>
      <c r="W72" s="120"/>
      <c r="X72"/>
      <c r="Y72" s="127"/>
      <c r="Z72" s="144"/>
      <c r="AA72" s="144"/>
      <c r="AB72" s="127"/>
      <c r="AC72" s="127"/>
      <c r="AD72" s="29"/>
    </row>
    <row r="73" spans="1:30" s="33" customFormat="1" ht="14.25">
      <c r="A73" s="47">
        <v>491</v>
      </c>
      <c r="B73" s="2" t="s">
        <v>93</v>
      </c>
      <c r="C73" s="100">
        <v>53134</v>
      </c>
      <c r="D73" s="96">
        <v>52583</v>
      </c>
      <c r="E73" s="71">
        <v>383.7091128091241</v>
      </c>
      <c r="F73" s="55">
        <v>575.2619667953521</v>
      </c>
      <c r="G73" s="143" t="b">
        <f t="shared" si="0"/>
        <v>0</v>
      </c>
      <c r="H73" s="71">
        <v>659.6341325704822</v>
      </c>
      <c r="I73" s="71">
        <v>1217.1234049027253</v>
      </c>
      <c r="J73" s="147" t="b">
        <f t="shared" si="1"/>
        <v>0</v>
      </c>
      <c r="K73" s="112">
        <v>10935.916738811307</v>
      </c>
      <c r="L73" s="148">
        <v>11307.00036133351</v>
      </c>
      <c r="M73" s="113">
        <f t="shared" si="2"/>
        <v>1</v>
      </c>
      <c r="N73" s="114">
        <v>20.5</v>
      </c>
      <c r="O73" s="150">
        <v>22</v>
      </c>
      <c r="P73" s="115" t="b">
        <f t="shared" si="3"/>
        <v>0</v>
      </c>
      <c r="Q73" s="116">
        <v>115.412326186013</v>
      </c>
      <c r="R73" s="153">
        <v>111.477216054261</v>
      </c>
      <c r="S73" s="115">
        <f>IF(Q73&gt;50,IF(R73&gt;50,1))</f>
        <v>1</v>
      </c>
      <c r="T73" s="117">
        <f t="shared" si="5"/>
        <v>2</v>
      </c>
      <c r="U73" s="47"/>
      <c r="V73" s="47"/>
      <c r="W73" s="120"/>
      <c r="X73"/>
      <c r="Y73" s="127"/>
      <c r="Z73" s="144"/>
      <c r="AA73" s="144"/>
      <c r="AB73" s="127"/>
      <c r="AC73" s="127"/>
      <c r="AD73" s="29"/>
    </row>
    <row r="74" spans="1:30" s="33" customFormat="1" ht="14.25">
      <c r="A74" s="47">
        <v>204</v>
      </c>
      <c r="B74" s="2" t="s">
        <v>79</v>
      </c>
      <c r="C74" s="100">
        <v>2893</v>
      </c>
      <c r="D74" s="96">
        <v>2807</v>
      </c>
      <c r="E74" s="71">
        <v>-35.94884203249222</v>
      </c>
      <c r="F74" s="55">
        <v>578.9098681866761</v>
      </c>
      <c r="G74" s="143" t="b">
        <f t="shared" si="0"/>
        <v>0</v>
      </c>
      <c r="H74" s="71">
        <v>413.7573453162807</v>
      </c>
      <c r="I74" s="71">
        <v>1064.125400783755</v>
      </c>
      <c r="J74" s="147" t="b">
        <f t="shared" si="1"/>
        <v>0</v>
      </c>
      <c r="K74" s="112">
        <v>5766.67818873142</v>
      </c>
      <c r="L74" s="148">
        <v>5905.59315995725</v>
      </c>
      <c r="M74" s="113" t="b">
        <f t="shared" si="2"/>
        <v>0</v>
      </c>
      <c r="N74" s="114">
        <v>22</v>
      </c>
      <c r="O74" s="150">
        <v>22</v>
      </c>
      <c r="P74" s="115">
        <f t="shared" si="3"/>
        <v>1</v>
      </c>
      <c r="Q74" s="116">
        <v>55.86250239090636</v>
      </c>
      <c r="R74" s="153">
        <v>55.84203741219185</v>
      </c>
      <c r="S74" s="115">
        <f>IF(Q74&gt;50,IF(R74&gt;50,1))</f>
        <v>1</v>
      </c>
      <c r="T74" s="117">
        <f t="shared" si="5"/>
        <v>2</v>
      </c>
      <c r="U74" s="47"/>
      <c r="V74" s="47"/>
      <c r="W74" s="120"/>
      <c r="X74"/>
      <c r="Y74" s="127"/>
      <c r="Z74" s="144"/>
      <c r="AA74" s="144"/>
      <c r="AB74" s="127"/>
      <c r="AC74" s="127"/>
      <c r="AD74" s="29"/>
    </row>
    <row r="75" spans="1:30" s="33" customFormat="1" ht="14.25">
      <c r="A75" s="47">
        <v>922</v>
      </c>
      <c r="B75" s="2" t="s">
        <v>250</v>
      </c>
      <c r="C75" s="100">
        <v>4355</v>
      </c>
      <c r="D75" s="96">
        <v>4367</v>
      </c>
      <c r="E75" s="71">
        <v>247.76119402985074</v>
      </c>
      <c r="F75" s="55">
        <v>583.237920769407</v>
      </c>
      <c r="G75" s="143" t="b">
        <f t="shared" si="0"/>
        <v>0</v>
      </c>
      <c r="H75" s="71">
        <v>433.7543053960964</v>
      </c>
      <c r="I75" s="71">
        <v>789.100068697046</v>
      </c>
      <c r="J75" s="147" t="b">
        <f t="shared" si="1"/>
        <v>0</v>
      </c>
      <c r="K75" s="112">
        <v>4504.707233065442</v>
      </c>
      <c r="L75" s="148">
        <v>3792.7639111518206</v>
      </c>
      <c r="M75" s="113" t="b">
        <f t="shared" si="2"/>
        <v>0</v>
      </c>
      <c r="N75" s="114">
        <v>21.5</v>
      </c>
      <c r="O75" s="150">
        <v>22</v>
      </c>
      <c r="P75" s="115">
        <f t="shared" si="3"/>
        <v>1</v>
      </c>
      <c r="Q75" s="116">
        <v>72.5083479540438</v>
      </c>
      <c r="R75" s="153">
        <v>61.90540141280116</v>
      </c>
      <c r="S75" s="115">
        <f>IF(Q74&gt;50,IF(R75&gt;50,1))</f>
        <v>1</v>
      </c>
      <c r="T75" s="117">
        <f t="shared" si="5"/>
        <v>2</v>
      </c>
      <c r="U75" s="47"/>
      <c r="V75" s="47"/>
      <c r="W75" s="120"/>
      <c r="X75"/>
      <c r="Y75" s="127"/>
      <c r="Z75" s="144"/>
      <c r="AA75" s="144"/>
      <c r="AB75" s="127"/>
      <c r="AC75" s="127"/>
      <c r="AD75" s="29"/>
    </row>
    <row r="76" spans="1:30" s="33" customFormat="1" ht="14.25">
      <c r="A76" s="47">
        <v>271</v>
      </c>
      <c r="B76" s="2" t="s">
        <v>163</v>
      </c>
      <c r="C76" s="100">
        <v>7103</v>
      </c>
      <c r="D76" s="96">
        <v>7013</v>
      </c>
      <c r="E76" s="71">
        <v>29.846543713923694</v>
      </c>
      <c r="F76" s="55">
        <v>597.747041209183</v>
      </c>
      <c r="G76" s="143" t="b">
        <f t="shared" si="0"/>
        <v>0</v>
      </c>
      <c r="H76" s="71">
        <v>270.58989159510065</v>
      </c>
      <c r="I76" s="71">
        <v>1064.1665478397263</v>
      </c>
      <c r="J76" s="147" t="b">
        <f t="shared" si="1"/>
        <v>0</v>
      </c>
      <c r="K76" s="112">
        <v>4837.392650992539</v>
      </c>
      <c r="L76" s="148">
        <v>5097.390560387851</v>
      </c>
      <c r="M76" s="113" t="b">
        <f t="shared" si="2"/>
        <v>0</v>
      </c>
      <c r="N76" s="114">
        <v>21.75</v>
      </c>
      <c r="O76" s="150">
        <v>21.75</v>
      </c>
      <c r="P76" s="115">
        <f t="shared" si="3"/>
        <v>1</v>
      </c>
      <c r="Q76" s="116">
        <v>60.7639625254176</v>
      </c>
      <c r="R76" s="153">
        <v>60.23517274528424</v>
      </c>
      <c r="S76" s="115">
        <f aca="true" t="shared" si="7" ref="S76:S103">IF(Q76&gt;50,IF(R76&gt;50,1))</f>
        <v>1</v>
      </c>
      <c r="T76" s="117">
        <f t="shared" si="5"/>
        <v>2</v>
      </c>
      <c r="U76" s="47"/>
      <c r="V76" s="47"/>
      <c r="W76" s="120"/>
      <c r="X76"/>
      <c r="Y76" s="127"/>
      <c r="Z76" s="144"/>
      <c r="AA76" s="144"/>
      <c r="AB76" s="127"/>
      <c r="AC76" s="127"/>
      <c r="AD76" s="29"/>
    </row>
    <row r="77" spans="1:30" s="33" customFormat="1" ht="14.25">
      <c r="A77" s="47">
        <v>290</v>
      </c>
      <c r="B77" s="2" t="s">
        <v>88</v>
      </c>
      <c r="C77" s="100">
        <v>8190</v>
      </c>
      <c r="D77" s="96">
        <v>8042</v>
      </c>
      <c r="E77" s="71">
        <v>688.5225885225885</v>
      </c>
      <c r="F77" s="55">
        <v>602.5864212882368</v>
      </c>
      <c r="G77" s="143" t="b">
        <f t="shared" si="0"/>
        <v>0</v>
      </c>
      <c r="H77" s="71">
        <v>652.1367521367522</v>
      </c>
      <c r="I77" s="71">
        <v>783.8846058194479</v>
      </c>
      <c r="J77" s="147" t="b">
        <f t="shared" si="1"/>
        <v>0</v>
      </c>
      <c r="K77" s="112">
        <v>7610.37851037851</v>
      </c>
      <c r="L77" s="148">
        <v>7908.6048246704795</v>
      </c>
      <c r="M77" s="113" t="b">
        <f t="shared" si="2"/>
        <v>0</v>
      </c>
      <c r="N77" s="114">
        <v>21.5</v>
      </c>
      <c r="O77" s="150">
        <v>22</v>
      </c>
      <c r="P77" s="115">
        <f t="shared" si="3"/>
        <v>1</v>
      </c>
      <c r="Q77" s="116">
        <v>70.52415760385095</v>
      </c>
      <c r="R77" s="153">
        <v>69.18364079183557</v>
      </c>
      <c r="S77" s="115">
        <f t="shared" si="7"/>
        <v>1</v>
      </c>
      <c r="T77" s="117">
        <f t="shared" si="5"/>
        <v>2</v>
      </c>
      <c r="U77" s="47"/>
      <c r="V77" s="47"/>
      <c r="W77" s="120"/>
      <c r="X77"/>
      <c r="Y77" s="127"/>
      <c r="Z77" s="144"/>
      <c r="AA77" s="144"/>
      <c r="AB77" s="127"/>
      <c r="AC77" s="127"/>
      <c r="AD77" s="29"/>
    </row>
    <row r="78" spans="1:30" s="33" customFormat="1" ht="14.25">
      <c r="A78" s="47">
        <v>892</v>
      </c>
      <c r="B78" s="2" t="s">
        <v>152</v>
      </c>
      <c r="C78" s="100">
        <v>3681</v>
      </c>
      <c r="D78" s="96">
        <v>3646</v>
      </c>
      <c r="E78" s="71">
        <v>456.9410486280902</v>
      </c>
      <c r="F78" s="55">
        <v>605.5951727921009</v>
      </c>
      <c r="G78" s="143" t="b">
        <f t="shared" si="0"/>
        <v>0</v>
      </c>
      <c r="H78" s="71">
        <v>116.54441727791361</v>
      </c>
      <c r="I78" s="71">
        <v>799.2320351069665</v>
      </c>
      <c r="J78" s="147" t="b">
        <f t="shared" si="1"/>
        <v>0</v>
      </c>
      <c r="K78" s="112">
        <v>7453.137734311328</v>
      </c>
      <c r="L78" s="149">
        <v>7619.3088315962705</v>
      </c>
      <c r="M78" s="113" t="b">
        <f t="shared" si="2"/>
        <v>0</v>
      </c>
      <c r="N78" s="114">
        <v>21.5</v>
      </c>
      <c r="O78" s="150">
        <v>21.5</v>
      </c>
      <c r="P78" s="115">
        <f t="shared" si="3"/>
        <v>1</v>
      </c>
      <c r="Q78" s="116">
        <v>102.94528332521513</v>
      </c>
      <c r="R78" s="153">
        <v>98.33990644776667</v>
      </c>
      <c r="S78" s="115">
        <f t="shared" si="7"/>
        <v>1</v>
      </c>
      <c r="T78" s="117">
        <f t="shared" si="5"/>
        <v>2</v>
      </c>
      <c r="U78" s="76"/>
      <c r="V78" s="47"/>
      <c r="W78" s="120"/>
      <c r="X78"/>
      <c r="Y78" s="127"/>
      <c r="Z78" s="144"/>
      <c r="AA78" s="144"/>
      <c r="AB78" s="127"/>
      <c r="AC78" s="127"/>
      <c r="AD78" s="29"/>
    </row>
    <row r="79" spans="1:30" s="33" customFormat="1" ht="14.25">
      <c r="A79" s="47">
        <v>791</v>
      </c>
      <c r="B79" s="2" t="s">
        <v>297</v>
      </c>
      <c r="C79" s="100">
        <v>5231</v>
      </c>
      <c r="D79" s="96">
        <v>5203</v>
      </c>
      <c r="E79" s="71">
        <v>714.7772892372395</v>
      </c>
      <c r="F79" s="55">
        <v>609.0716894099559</v>
      </c>
      <c r="G79" s="143" t="b">
        <f t="shared" si="0"/>
        <v>0</v>
      </c>
      <c r="H79" s="71">
        <v>688.969604282164</v>
      </c>
      <c r="I79" s="71">
        <v>596.9632904093793</v>
      </c>
      <c r="J79" s="147" t="b">
        <f t="shared" si="1"/>
        <v>0</v>
      </c>
      <c r="K79" s="112">
        <v>6536.991015102274</v>
      </c>
      <c r="L79" s="148">
        <v>7139.342686911397</v>
      </c>
      <c r="M79" s="113" t="b">
        <f t="shared" si="2"/>
        <v>0</v>
      </c>
      <c r="N79" s="114">
        <v>22</v>
      </c>
      <c r="O79" s="150">
        <v>22</v>
      </c>
      <c r="P79" s="115">
        <f t="shared" si="3"/>
        <v>1</v>
      </c>
      <c r="Q79" s="116">
        <v>59.46727235184803</v>
      </c>
      <c r="R79" s="153">
        <v>64.17069671042142</v>
      </c>
      <c r="S79" s="115">
        <f t="shared" si="7"/>
        <v>1</v>
      </c>
      <c r="T79" s="117">
        <f t="shared" si="5"/>
        <v>2</v>
      </c>
      <c r="U79" s="47"/>
      <c r="V79" s="47"/>
      <c r="W79" s="120"/>
      <c r="X79"/>
      <c r="Y79" s="127"/>
      <c r="Z79" s="144"/>
      <c r="AA79" s="144"/>
      <c r="AB79" s="127"/>
      <c r="AC79" s="127"/>
      <c r="AD79" s="29"/>
    </row>
    <row r="80" spans="1:30" s="33" customFormat="1" ht="14.25">
      <c r="A80" s="47">
        <v>108</v>
      </c>
      <c r="B80" s="2" t="s">
        <v>155</v>
      </c>
      <c r="C80" s="100">
        <v>10404</v>
      </c>
      <c r="D80" s="96">
        <v>10344</v>
      </c>
      <c r="E80" s="71">
        <v>473.4717416378316</v>
      </c>
      <c r="F80" s="55">
        <v>629.0603248259861</v>
      </c>
      <c r="G80" s="143" t="b">
        <f t="shared" si="0"/>
        <v>0</v>
      </c>
      <c r="H80" s="71">
        <v>584.4867358708188</v>
      </c>
      <c r="I80" s="71">
        <v>874.5166279969064</v>
      </c>
      <c r="J80" s="147" t="b">
        <f t="shared" si="1"/>
        <v>0</v>
      </c>
      <c r="K80" s="112">
        <v>6448.2891195693965</v>
      </c>
      <c r="L80" s="148">
        <v>6354.118329466357</v>
      </c>
      <c r="M80" s="113" t="b">
        <f t="shared" si="2"/>
        <v>0</v>
      </c>
      <c r="N80" s="114">
        <v>22</v>
      </c>
      <c r="O80" s="150">
        <v>22</v>
      </c>
      <c r="P80" s="115">
        <f t="shared" si="3"/>
        <v>1</v>
      </c>
      <c r="Q80" s="116">
        <v>82.3033284803454</v>
      </c>
      <c r="R80" s="153">
        <v>77.2577810533477</v>
      </c>
      <c r="S80" s="115">
        <f t="shared" si="7"/>
        <v>1</v>
      </c>
      <c r="T80" s="117">
        <f t="shared" si="5"/>
        <v>2</v>
      </c>
      <c r="U80" s="47"/>
      <c r="V80" s="47"/>
      <c r="W80" s="120"/>
      <c r="X80"/>
      <c r="Y80" s="127"/>
      <c r="Z80" s="144"/>
      <c r="AA80" s="144"/>
      <c r="AB80" s="127"/>
      <c r="AC80" s="127"/>
      <c r="AD80" s="29"/>
    </row>
    <row r="81" spans="1:30" s="33" customFormat="1" ht="14.25">
      <c r="A81" s="47">
        <v>562</v>
      </c>
      <c r="B81" s="2" t="s">
        <v>165</v>
      </c>
      <c r="C81" s="100">
        <v>9158</v>
      </c>
      <c r="D81" s="96">
        <v>9008</v>
      </c>
      <c r="E81" s="71">
        <v>424.76523258353353</v>
      </c>
      <c r="F81" s="55">
        <v>643.8721136767318</v>
      </c>
      <c r="G81" s="143" t="b">
        <f t="shared" si="0"/>
        <v>0</v>
      </c>
      <c r="H81" s="71">
        <v>176.78532430661716</v>
      </c>
      <c r="I81" s="71">
        <v>658.303730017762</v>
      </c>
      <c r="J81" s="147" t="b">
        <f t="shared" si="1"/>
        <v>0</v>
      </c>
      <c r="K81" s="112">
        <v>4089.866783140423</v>
      </c>
      <c r="L81" s="148">
        <v>4081.7051509769094</v>
      </c>
      <c r="M81" s="113" t="b">
        <f t="shared" si="2"/>
        <v>0</v>
      </c>
      <c r="N81" s="114">
        <v>22</v>
      </c>
      <c r="O81" s="150">
        <v>22</v>
      </c>
      <c r="P81" s="115">
        <f t="shared" si="3"/>
        <v>1</v>
      </c>
      <c r="Q81" s="116">
        <v>55.65552113702624</v>
      </c>
      <c r="R81" s="153">
        <v>52.999182612705134</v>
      </c>
      <c r="S81" s="115">
        <f t="shared" si="7"/>
        <v>1</v>
      </c>
      <c r="T81" s="117">
        <f t="shared" si="5"/>
        <v>2</v>
      </c>
      <c r="U81" s="48"/>
      <c r="V81" s="47"/>
      <c r="W81" s="120"/>
      <c r="X81"/>
      <c r="Y81" s="127"/>
      <c r="Z81" s="144"/>
      <c r="AA81" s="144"/>
      <c r="AB81" s="127"/>
      <c r="AC81" s="127"/>
      <c r="AD81" s="29"/>
    </row>
    <row r="82" spans="1:30" s="33" customFormat="1" ht="14.25">
      <c r="A82" s="47">
        <v>81</v>
      </c>
      <c r="B82" s="2" t="s">
        <v>46</v>
      </c>
      <c r="C82" s="100">
        <v>2697</v>
      </c>
      <c r="D82" s="96">
        <v>2655</v>
      </c>
      <c r="E82" s="71">
        <v>-19.2806822395254</v>
      </c>
      <c r="F82" s="55">
        <v>737.4764595103578</v>
      </c>
      <c r="G82" s="143" t="b">
        <f t="shared" si="0"/>
        <v>0</v>
      </c>
      <c r="H82" s="71">
        <v>119.76269929551353</v>
      </c>
      <c r="I82" s="71">
        <v>1491.9020715630884</v>
      </c>
      <c r="J82" s="147" t="b">
        <f t="shared" si="1"/>
        <v>0</v>
      </c>
      <c r="K82" s="112">
        <v>9944.382647385984</v>
      </c>
      <c r="L82" s="148">
        <v>9859.133709981166</v>
      </c>
      <c r="M82" s="113" t="b">
        <f t="shared" si="2"/>
        <v>0</v>
      </c>
      <c r="N82" s="114">
        <v>21.5</v>
      </c>
      <c r="O82" s="150">
        <v>21.5</v>
      </c>
      <c r="P82" s="115">
        <f t="shared" si="3"/>
        <v>1</v>
      </c>
      <c r="Q82" s="116">
        <v>81.47282594583366</v>
      </c>
      <c r="R82" s="153">
        <v>76.26798252074434</v>
      </c>
      <c r="S82" s="115">
        <f t="shared" si="7"/>
        <v>1</v>
      </c>
      <c r="T82" s="117">
        <f t="shared" si="5"/>
        <v>2</v>
      </c>
      <c r="U82" s="47" t="s">
        <v>332</v>
      </c>
      <c r="V82" s="47"/>
      <c r="W82" s="120"/>
      <c r="X82"/>
      <c r="Y82" s="127"/>
      <c r="Z82" s="144"/>
      <c r="AA82" s="144"/>
      <c r="AB82" s="127"/>
      <c r="AC82" s="127"/>
      <c r="AD82" s="29"/>
    </row>
    <row r="83" spans="1:30" s="33" customFormat="1" ht="14.25">
      <c r="A83" s="47">
        <v>301</v>
      </c>
      <c r="B83" s="2" t="s">
        <v>285</v>
      </c>
      <c r="C83" s="100">
        <v>20678</v>
      </c>
      <c r="D83" s="96">
        <v>20456</v>
      </c>
      <c r="E83" s="71">
        <v>499.4196730825031</v>
      </c>
      <c r="F83" s="55">
        <v>751.3687915526007</v>
      </c>
      <c r="G83" s="143" t="b">
        <f t="shared" si="0"/>
        <v>0</v>
      </c>
      <c r="H83" s="71">
        <v>535.3515813908501</v>
      </c>
      <c r="I83" s="71">
        <v>1023.0250293312475</v>
      </c>
      <c r="J83" s="147" t="b">
        <f t="shared" si="1"/>
        <v>0</v>
      </c>
      <c r="K83" s="112">
        <v>6638.214527517168</v>
      </c>
      <c r="L83" s="148">
        <v>6451.456785295269</v>
      </c>
      <c r="M83" s="113" t="b">
        <f t="shared" si="2"/>
        <v>0</v>
      </c>
      <c r="N83" s="114">
        <v>21</v>
      </c>
      <c r="O83" s="150">
        <v>21</v>
      </c>
      <c r="P83" s="115">
        <f t="shared" si="3"/>
        <v>1</v>
      </c>
      <c r="Q83" s="116">
        <v>78.32121319616886</v>
      </c>
      <c r="R83" s="153">
        <v>77.64762796364565</v>
      </c>
      <c r="S83" s="115">
        <f t="shared" si="7"/>
        <v>1</v>
      </c>
      <c r="T83" s="117">
        <f t="shared" si="5"/>
        <v>2</v>
      </c>
      <c r="U83" s="47"/>
      <c r="V83" s="47"/>
      <c r="W83" s="120"/>
      <c r="X83"/>
      <c r="Y83" s="127"/>
      <c r="Z83" s="144"/>
      <c r="AA83" s="144"/>
      <c r="AB83" s="127"/>
      <c r="AC83" s="127"/>
      <c r="AD83" s="29"/>
    </row>
    <row r="84" spans="1:30" s="33" customFormat="1" ht="14.25">
      <c r="A84" s="47">
        <v>18</v>
      </c>
      <c r="B84" s="2" t="s">
        <v>196</v>
      </c>
      <c r="C84" s="100">
        <v>4943</v>
      </c>
      <c r="D84" s="96">
        <v>4878</v>
      </c>
      <c r="E84" s="71">
        <v>322.67853530244787</v>
      </c>
      <c r="F84" s="55">
        <v>752.9725297252972</v>
      </c>
      <c r="G84" s="143" t="b">
        <f t="shared" si="0"/>
        <v>0</v>
      </c>
      <c r="H84" s="71">
        <v>573.1337244588307</v>
      </c>
      <c r="I84" s="71">
        <v>1039.9753997539976</v>
      </c>
      <c r="J84" s="147" t="b">
        <f t="shared" si="1"/>
        <v>0</v>
      </c>
      <c r="K84" s="112">
        <v>6031.76208780093</v>
      </c>
      <c r="L84" s="149">
        <v>6696.391963919639</v>
      </c>
      <c r="M84" s="113" t="b">
        <f t="shared" si="2"/>
        <v>0</v>
      </c>
      <c r="N84" s="114">
        <v>21.5</v>
      </c>
      <c r="O84" s="150">
        <v>21.5</v>
      </c>
      <c r="P84" s="115">
        <f t="shared" si="3"/>
        <v>1</v>
      </c>
      <c r="Q84" s="116">
        <v>84.32040097406436</v>
      </c>
      <c r="R84" s="153">
        <v>79.46479050191594</v>
      </c>
      <c r="S84" s="115">
        <f t="shared" si="7"/>
        <v>1</v>
      </c>
      <c r="T84" s="117">
        <f t="shared" si="5"/>
        <v>2</v>
      </c>
      <c r="U84" s="47"/>
      <c r="V84" s="50"/>
      <c r="W84" s="120"/>
      <c r="X84"/>
      <c r="Y84" s="127"/>
      <c r="Z84" s="144"/>
      <c r="AA84" s="144"/>
      <c r="AB84" s="127"/>
      <c r="AC84" s="127"/>
      <c r="AD84" s="29"/>
    </row>
    <row r="85" spans="1:30" s="33" customFormat="1" ht="14.25">
      <c r="A85" s="47">
        <v>686</v>
      </c>
      <c r="B85" s="2" t="s">
        <v>92</v>
      </c>
      <c r="C85" s="100">
        <v>3121</v>
      </c>
      <c r="D85" s="96">
        <v>3053</v>
      </c>
      <c r="E85" s="71">
        <v>763.5373277795578</v>
      </c>
      <c r="F85" s="55">
        <v>777.2682607271536</v>
      </c>
      <c r="G85" s="143" t="b">
        <f t="shared" si="0"/>
        <v>0</v>
      </c>
      <c r="H85" s="71">
        <v>261.77507209227815</v>
      </c>
      <c r="I85" s="71">
        <v>687.5204716672125</v>
      </c>
      <c r="J85" s="147" t="b">
        <f t="shared" si="1"/>
        <v>0</v>
      </c>
      <c r="K85" s="112">
        <v>6564.56264017943</v>
      </c>
      <c r="L85" s="149">
        <v>6914.182771044873</v>
      </c>
      <c r="M85" s="113" t="b">
        <f t="shared" si="2"/>
        <v>0</v>
      </c>
      <c r="N85" s="114">
        <v>22</v>
      </c>
      <c r="O85" s="150">
        <v>22</v>
      </c>
      <c r="P85" s="115">
        <f t="shared" si="3"/>
        <v>1</v>
      </c>
      <c r="Q85" s="116">
        <v>60.71139293235519</v>
      </c>
      <c r="R85" s="153">
        <v>66.40494240425322</v>
      </c>
      <c r="S85" s="115">
        <f t="shared" si="7"/>
        <v>1</v>
      </c>
      <c r="T85" s="117">
        <f t="shared" si="5"/>
        <v>2</v>
      </c>
      <c r="U85" s="47"/>
      <c r="V85" s="47"/>
      <c r="W85" s="120"/>
      <c r="X85"/>
      <c r="Y85" s="127"/>
      <c r="Z85" s="144"/>
      <c r="AA85" s="144"/>
      <c r="AB85" s="127"/>
      <c r="AC85" s="127"/>
      <c r="AD85" s="29"/>
    </row>
    <row r="86" spans="1:30" s="33" customFormat="1" ht="14.25">
      <c r="A86" s="47">
        <v>143</v>
      </c>
      <c r="B86" s="2" t="s">
        <v>30</v>
      </c>
      <c r="C86" s="100">
        <v>6942</v>
      </c>
      <c r="D86" s="96">
        <v>6866</v>
      </c>
      <c r="E86" s="71">
        <v>208.87352348026505</v>
      </c>
      <c r="F86" s="55">
        <v>782.9886396737547</v>
      </c>
      <c r="G86" s="143" t="b">
        <f t="shared" si="0"/>
        <v>0</v>
      </c>
      <c r="H86" s="71">
        <v>300.20167098818786</v>
      </c>
      <c r="I86" s="71">
        <v>1252.257500728226</v>
      </c>
      <c r="J86" s="147" t="b">
        <f t="shared" si="1"/>
        <v>0</v>
      </c>
      <c r="K86" s="112">
        <v>6869.9222126188415</v>
      </c>
      <c r="L86" s="148">
        <v>6293.183804252841</v>
      </c>
      <c r="M86" s="113" t="b">
        <f t="shared" si="2"/>
        <v>0</v>
      </c>
      <c r="N86" s="114">
        <v>21.75</v>
      </c>
      <c r="O86" s="150">
        <v>22</v>
      </c>
      <c r="P86" s="115">
        <f t="shared" si="3"/>
        <v>1</v>
      </c>
      <c r="Q86" s="116">
        <v>74.61767863533342</v>
      </c>
      <c r="R86" s="153">
        <v>65.98684795165734</v>
      </c>
      <c r="S86" s="115">
        <f t="shared" si="7"/>
        <v>1</v>
      </c>
      <c r="T86" s="117">
        <f t="shared" si="5"/>
        <v>2</v>
      </c>
      <c r="U86" s="48"/>
      <c r="V86" s="47"/>
      <c r="W86" s="120"/>
      <c r="X86"/>
      <c r="Y86" s="127"/>
      <c r="Z86" s="144"/>
      <c r="AA86" s="144"/>
      <c r="AB86" s="127"/>
      <c r="AC86" s="127"/>
      <c r="AD86" s="29"/>
    </row>
    <row r="87" spans="1:30" s="33" customFormat="1" ht="14.25">
      <c r="A87" s="47">
        <v>403</v>
      </c>
      <c r="B87" s="2" t="s">
        <v>90</v>
      </c>
      <c r="C87" s="100">
        <v>2996</v>
      </c>
      <c r="D87" s="96">
        <v>2925</v>
      </c>
      <c r="E87" s="71">
        <v>590.1201602136181</v>
      </c>
      <c r="F87" s="55">
        <v>797.2649572649573</v>
      </c>
      <c r="G87" s="143" t="b">
        <f t="shared" si="0"/>
        <v>0</v>
      </c>
      <c r="H87" s="71">
        <v>337.78371161548733</v>
      </c>
      <c r="I87" s="71">
        <v>844.7863247863247</v>
      </c>
      <c r="J87" s="147" t="b">
        <f t="shared" si="1"/>
        <v>0</v>
      </c>
      <c r="K87" s="112">
        <v>5005.006675567423</v>
      </c>
      <c r="L87" s="148">
        <v>7076.239316239316</v>
      </c>
      <c r="M87" s="113" t="b">
        <f t="shared" si="2"/>
        <v>0</v>
      </c>
      <c r="N87" s="114">
        <v>21.5</v>
      </c>
      <c r="O87" s="150">
        <v>21.5</v>
      </c>
      <c r="P87" s="115">
        <f t="shared" si="3"/>
        <v>1</v>
      </c>
      <c r="Q87" s="116">
        <v>54.49427186913532</v>
      </c>
      <c r="R87" s="153">
        <v>70.45448349191635</v>
      </c>
      <c r="S87" s="115">
        <f t="shared" si="7"/>
        <v>1</v>
      </c>
      <c r="T87" s="117">
        <f t="shared" si="5"/>
        <v>2</v>
      </c>
      <c r="U87" s="47"/>
      <c r="V87" s="47"/>
      <c r="W87" s="120"/>
      <c r="X87"/>
      <c r="Y87" s="127"/>
      <c r="Z87" s="144"/>
      <c r="AA87" s="144"/>
      <c r="AB87" s="127"/>
      <c r="AC87" s="127"/>
      <c r="AD87" s="29"/>
    </row>
    <row r="88" spans="1:30" s="33" customFormat="1" ht="14.25">
      <c r="A88" s="47">
        <v>697</v>
      </c>
      <c r="B88" s="2" t="s">
        <v>47</v>
      </c>
      <c r="C88" s="100">
        <v>1272</v>
      </c>
      <c r="D88" s="96">
        <v>1235</v>
      </c>
      <c r="E88" s="71">
        <v>860.8490566037735</v>
      </c>
      <c r="F88" s="55">
        <v>821.0526315789474</v>
      </c>
      <c r="G88" s="143" t="b">
        <f t="shared" si="0"/>
        <v>0</v>
      </c>
      <c r="H88" s="71">
        <v>538.5220125786163</v>
      </c>
      <c r="I88" s="71">
        <v>645.3441295546559</v>
      </c>
      <c r="J88" s="147" t="b">
        <f t="shared" si="1"/>
        <v>0</v>
      </c>
      <c r="K88" s="112">
        <v>7125</v>
      </c>
      <c r="L88" s="148">
        <v>7432.388663967611</v>
      </c>
      <c r="M88" s="113" t="b">
        <f t="shared" si="2"/>
        <v>0</v>
      </c>
      <c r="N88" s="114">
        <v>21.5</v>
      </c>
      <c r="O88" s="150">
        <v>21.5</v>
      </c>
      <c r="P88" s="115">
        <f t="shared" si="3"/>
        <v>1</v>
      </c>
      <c r="Q88" s="116">
        <v>52.24716716886644</v>
      </c>
      <c r="R88" s="153">
        <v>50.281673259019534</v>
      </c>
      <c r="S88" s="115">
        <f t="shared" si="7"/>
        <v>1</v>
      </c>
      <c r="T88" s="117">
        <f t="shared" si="5"/>
        <v>2</v>
      </c>
      <c r="U88" s="48"/>
      <c r="V88" s="47"/>
      <c r="W88" s="120"/>
      <c r="X88"/>
      <c r="Y88" s="127"/>
      <c r="Z88" s="144"/>
      <c r="AA88" s="144"/>
      <c r="AB88" s="127"/>
      <c r="AC88" s="127"/>
      <c r="AD88" s="29"/>
    </row>
    <row r="89" spans="1:30" s="33" customFormat="1" ht="14.25">
      <c r="A89" s="47">
        <v>5</v>
      </c>
      <c r="B89" s="2" t="s">
        <v>72</v>
      </c>
      <c r="C89" s="100">
        <v>9562</v>
      </c>
      <c r="D89" s="96">
        <v>9419</v>
      </c>
      <c r="E89" s="71">
        <v>511.50386948337166</v>
      </c>
      <c r="F89" s="55">
        <v>829.8120819619918</v>
      </c>
      <c r="G89" s="143" t="b">
        <f t="shared" si="0"/>
        <v>0</v>
      </c>
      <c r="H89" s="71">
        <v>397.7201422296591</v>
      </c>
      <c r="I89" s="71">
        <v>996.7087801252786</v>
      </c>
      <c r="J89" s="147" t="b">
        <f t="shared" si="1"/>
        <v>0</v>
      </c>
      <c r="K89" s="112">
        <v>5270.550094122568</v>
      </c>
      <c r="L89" s="148">
        <v>5437.307569805712</v>
      </c>
      <c r="M89" s="113" t="b">
        <f t="shared" si="2"/>
        <v>0</v>
      </c>
      <c r="N89" s="114">
        <v>21.75</v>
      </c>
      <c r="O89" s="150">
        <v>21.75</v>
      </c>
      <c r="P89" s="115">
        <f t="shared" si="3"/>
        <v>1</v>
      </c>
      <c r="Q89" s="116">
        <v>51.263742656040954</v>
      </c>
      <c r="R89" s="153">
        <v>50.94956081032986</v>
      </c>
      <c r="S89" s="115">
        <f t="shared" si="7"/>
        <v>1</v>
      </c>
      <c r="T89" s="117">
        <f t="shared" si="5"/>
        <v>2</v>
      </c>
      <c r="U89" s="47"/>
      <c r="V89" s="47"/>
      <c r="W89" s="120"/>
      <c r="X89"/>
      <c r="Y89" s="127"/>
      <c r="Z89" s="144"/>
      <c r="AA89" s="144"/>
      <c r="AB89" s="127"/>
      <c r="AC89" s="127"/>
      <c r="AD89" s="29"/>
    </row>
    <row r="90" spans="1:30" s="33" customFormat="1" ht="14.25">
      <c r="A90" s="47">
        <v>102</v>
      </c>
      <c r="B90" s="2" t="s">
        <v>39</v>
      </c>
      <c r="C90" s="100">
        <v>10044</v>
      </c>
      <c r="D90" s="96">
        <v>9937</v>
      </c>
      <c r="E90" s="71">
        <v>380.0278773397053</v>
      </c>
      <c r="F90" s="55">
        <v>835.3627855489585</v>
      </c>
      <c r="G90" s="143" t="b">
        <f t="shared" si="0"/>
        <v>0</v>
      </c>
      <c r="H90" s="71">
        <v>159.6973317403425</v>
      </c>
      <c r="I90" s="71">
        <v>915.6687128912147</v>
      </c>
      <c r="J90" s="147" t="b">
        <f t="shared" si="1"/>
        <v>0</v>
      </c>
      <c r="K90" s="112">
        <v>3260.454002389486</v>
      </c>
      <c r="L90" s="148">
        <v>3382.207909831941</v>
      </c>
      <c r="M90" s="113" t="b">
        <f t="shared" si="2"/>
        <v>0</v>
      </c>
      <c r="N90" s="114">
        <v>21</v>
      </c>
      <c r="O90" s="150">
        <v>21</v>
      </c>
      <c r="P90" s="115">
        <f t="shared" si="3"/>
        <v>1</v>
      </c>
      <c r="Q90" s="116">
        <v>54.024550385383954</v>
      </c>
      <c r="R90" s="153">
        <v>51.29342044957952</v>
      </c>
      <c r="S90" s="115">
        <f t="shared" si="7"/>
        <v>1</v>
      </c>
      <c r="T90" s="117">
        <f t="shared" si="5"/>
        <v>2</v>
      </c>
      <c r="U90" s="47"/>
      <c r="V90" s="47"/>
      <c r="W90" s="120"/>
      <c r="X90"/>
      <c r="Y90" s="127"/>
      <c r="Z90" s="144"/>
      <c r="AA90" s="144"/>
      <c r="AB90" s="127"/>
      <c r="AC90" s="127"/>
      <c r="AD90" s="29"/>
    </row>
    <row r="91" spans="1:30" s="33" customFormat="1" ht="14.25">
      <c r="A91" s="47">
        <v>69</v>
      </c>
      <c r="B91" s="2" t="s">
        <v>122</v>
      </c>
      <c r="C91" s="100">
        <v>7010</v>
      </c>
      <c r="D91" s="96">
        <v>6896</v>
      </c>
      <c r="E91" s="71">
        <v>454.6362339514979</v>
      </c>
      <c r="F91" s="55">
        <v>858.4686774941995</v>
      </c>
      <c r="G91" s="143" t="b">
        <f t="shared" si="0"/>
        <v>0</v>
      </c>
      <c r="H91" s="71">
        <v>297.8601997146933</v>
      </c>
      <c r="I91" s="71">
        <v>967.0823665893271</v>
      </c>
      <c r="J91" s="147" t="b">
        <f t="shared" si="1"/>
        <v>0</v>
      </c>
      <c r="K91" s="112">
        <v>7411.269614835948</v>
      </c>
      <c r="L91" s="148">
        <v>9184.019721577726</v>
      </c>
      <c r="M91" s="113" t="b">
        <f t="shared" si="2"/>
        <v>0</v>
      </c>
      <c r="N91" s="114">
        <v>22.5</v>
      </c>
      <c r="O91" s="150">
        <v>22.5</v>
      </c>
      <c r="P91" s="115">
        <f t="shared" si="3"/>
        <v>1</v>
      </c>
      <c r="Q91" s="116">
        <v>75.22720577806386</v>
      </c>
      <c r="R91" s="153">
        <v>80.71649712516586</v>
      </c>
      <c r="S91" s="115">
        <f t="shared" si="7"/>
        <v>1</v>
      </c>
      <c r="T91" s="117">
        <f t="shared" si="5"/>
        <v>2</v>
      </c>
      <c r="U91" s="47" t="s">
        <v>332</v>
      </c>
      <c r="V91" s="47"/>
      <c r="W91" s="120"/>
      <c r="X91"/>
      <c r="Y91" s="127"/>
      <c r="Z91" s="144"/>
      <c r="AA91" s="144"/>
      <c r="AB91" s="127"/>
      <c r="AC91" s="127"/>
      <c r="AD91" s="29"/>
    </row>
    <row r="92" spans="1:30" s="33" customFormat="1" ht="14.25">
      <c r="A92" s="47">
        <v>214</v>
      </c>
      <c r="B92" s="2" t="s">
        <v>156</v>
      </c>
      <c r="C92" s="100">
        <v>11286</v>
      </c>
      <c r="D92" s="96">
        <v>11163</v>
      </c>
      <c r="E92" s="71">
        <v>100.30125819599505</v>
      </c>
      <c r="F92" s="55">
        <v>867.6878975185882</v>
      </c>
      <c r="G92" s="143" t="b">
        <f t="shared" si="0"/>
        <v>0</v>
      </c>
      <c r="H92" s="71">
        <v>471.2032606769449</v>
      </c>
      <c r="I92" s="71">
        <v>1547.0293149396457</v>
      </c>
      <c r="J92" s="147" t="b">
        <f t="shared" si="1"/>
        <v>0</v>
      </c>
      <c r="K92" s="112">
        <v>6933.280170122275</v>
      </c>
      <c r="L92" s="148">
        <v>7156.8574755889995</v>
      </c>
      <c r="M92" s="113" t="b">
        <f t="shared" si="2"/>
        <v>0</v>
      </c>
      <c r="N92" s="114">
        <v>21.5</v>
      </c>
      <c r="O92" s="150">
        <v>21.75</v>
      </c>
      <c r="P92" s="115">
        <f t="shared" si="3"/>
        <v>1</v>
      </c>
      <c r="Q92" s="116">
        <v>81.23967982465884</v>
      </c>
      <c r="R92" s="153">
        <v>77.70974133110585</v>
      </c>
      <c r="S92" s="115">
        <f t="shared" si="7"/>
        <v>1</v>
      </c>
      <c r="T92" s="117">
        <f t="shared" si="5"/>
        <v>2</v>
      </c>
      <c r="U92" s="47" t="s">
        <v>340</v>
      </c>
      <c r="V92" s="47"/>
      <c r="W92" s="120"/>
      <c r="X92"/>
      <c r="Y92" s="127"/>
      <c r="Z92" s="144"/>
      <c r="AA92" s="144"/>
      <c r="AB92" s="127"/>
      <c r="AC92" s="127"/>
      <c r="AD92" s="29"/>
    </row>
    <row r="93" spans="1:30" s="33" customFormat="1" ht="14.25">
      <c r="A93" s="47">
        <v>436</v>
      </c>
      <c r="B93" s="2" t="s">
        <v>159</v>
      </c>
      <c r="C93" s="100">
        <v>2020</v>
      </c>
      <c r="D93" s="96">
        <v>2036</v>
      </c>
      <c r="E93" s="71">
        <v>763.3663366336634</v>
      </c>
      <c r="F93" s="55">
        <v>892.9273084479371</v>
      </c>
      <c r="G93" s="143" t="b">
        <f t="shared" si="0"/>
        <v>0</v>
      </c>
      <c r="H93" s="71">
        <v>703.4653465346535</v>
      </c>
      <c r="I93" s="71">
        <v>935.1669941060904</v>
      </c>
      <c r="J93" s="147" t="b">
        <f t="shared" si="1"/>
        <v>0</v>
      </c>
      <c r="K93" s="112">
        <v>4573.762376237623</v>
      </c>
      <c r="L93" s="148">
        <v>4351.669941060904</v>
      </c>
      <c r="M93" s="113" t="b">
        <f t="shared" si="2"/>
        <v>0</v>
      </c>
      <c r="N93" s="114">
        <v>21</v>
      </c>
      <c r="O93" s="150">
        <v>21</v>
      </c>
      <c r="P93" s="115">
        <f t="shared" si="3"/>
        <v>1</v>
      </c>
      <c r="Q93" s="116">
        <v>71.04889545118974</v>
      </c>
      <c r="R93" s="153">
        <v>67.6083066746191</v>
      </c>
      <c r="S93" s="115">
        <f t="shared" si="7"/>
        <v>1</v>
      </c>
      <c r="T93" s="117">
        <f t="shared" si="5"/>
        <v>2</v>
      </c>
      <c r="U93" s="47"/>
      <c r="V93" s="47"/>
      <c r="W93" s="120"/>
      <c r="X93"/>
      <c r="Y93" s="127"/>
      <c r="Z93" s="144"/>
      <c r="AA93" s="144"/>
      <c r="AB93" s="127"/>
      <c r="AC93" s="127"/>
      <c r="AD93" s="29"/>
    </row>
    <row r="94" spans="1:30" s="33" customFormat="1" ht="14.25">
      <c r="A94" s="47">
        <v>729</v>
      </c>
      <c r="B94" s="2" t="s">
        <v>191</v>
      </c>
      <c r="C94" s="100">
        <v>9309</v>
      </c>
      <c r="D94" s="96">
        <v>9208</v>
      </c>
      <c r="E94" s="71">
        <v>721.0226662369749</v>
      </c>
      <c r="F94" s="55">
        <v>948.9574283231972</v>
      </c>
      <c r="G94" s="143" t="b">
        <f t="shared" si="0"/>
        <v>0</v>
      </c>
      <c r="H94" s="71">
        <v>255.34429047158665</v>
      </c>
      <c r="I94" s="71">
        <v>855.8861859252823</v>
      </c>
      <c r="J94" s="147" t="b">
        <f t="shared" si="1"/>
        <v>0</v>
      </c>
      <c r="K94" s="112">
        <v>5262.219357610914</v>
      </c>
      <c r="L94" s="148">
        <v>5494.461337966985</v>
      </c>
      <c r="M94" s="113" t="b">
        <f t="shared" si="2"/>
        <v>0</v>
      </c>
      <c r="N94" s="114">
        <v>21.5</v>
      </c>
      <c r="O94" s="150">
        <v>21.5</v>
      </c>
      <c r="P94" s="115">
        <f t="shared" si="3"/>
        <v>1</v>
      </c>
      <c r="Q94" s="116">
        <v>56.18254648498312</v>
      </c>
      <c r="R94" s="153">
        <v>55.740446811052514</v>
      </c>
      <c r="S94" s="115">
        <f t="shared" si="7"/>
        <v>1</v>
      </c>
      <c r="T94" s="117">
        <f t="shared" si="5"/>
        <v>2</v>
      </c>
      <c r="U94" s="48"/>
      <c r="V94" s="47"/>
      <c r="W94" s="120"/>
      <c r="X94"/>
      <c r="Y94" s="127"/>
      <c r="Z94" s="144"/>
      <c r="AA94" s="144"/>
      <c r="AB94" s="127"/>
      <c r="AC94" s="127"/>
      <c r="AD94" s="29"/>
    </row>
    <row r="95" spans="1:30" s="33" customFormat="1" ht="14.25">
      <c r="A95" s="47">
        <v>90</v>
      </c>
      <c r="B95" s="2" t="s">
        <v>235</v>
      </c>
      <c r="C95" s="100">
        <v>3254</v>
      </c>
      <c r="D95" s="96">
        <v>3196</v>
      </c>
      <c r="E95" s="71">
        <v>559.6189305470191</v>
      </c>
      <c r="F95" s="55">
        <v>953.0663329161451</v>
      </c>
      <c r="G95" s="143" t="b">
        <f t="shared" si="0"/>
        <v>0</v>
      </c>
      <c r="H95" s="71">
        <v>625.0768285187461</v>
      </c>
      <c r="I95" s="71">
        <v>935.857321652065</v>
      </c>
      <c r="J95" s="147" t="b">
        <f t="shared" si="1"/>
        <v>0</v>
      </c>
      <c r="K95" s="112">
        <v>6162.261831591887</v>
      </c>
      <c r="L95" s="149">
        <v>5609.824780976221</v>
      </c>
      <c r="M95" s="113" t="b">
        <f t="shared" si="2"/>
        <v>0</v>
      </c>
      <c r="N95" s="114">
        <v>21</v>
      </c>
      <c r="O95" s="150">
        <v>21</v>
      </c>
      <c r="P95" s="115">
        <f t="shared" si="3"/>
        <v>1</v>
      </c>
      <c r="Q95" s="116">
        <v>56.62719090478446</v>
      </c>
      <c r="R95" s="153">
        <v>51.03872014838859</v>
      </c>
      <c r="S95" s="115">
        <f t="shared" si="7"/>
        <v>1</v>
      </c>
      <c r="T95" s="117">
        <f t="shared" si="5"/>
        <v>2</v>
      </c>
      <c r="U95" s="47"/>
      <c r="V95" s="47"/>
      <c r="W95" s="120"/>
      <c r="X95"/>
      <c r="Y95" s="127"/>
      <c r="Z95" s="144"/>
      <c r="AA95" s="144"/>
      <c r="AB95" s="127"/>
      <c r="AC95" s="127"/>
      <c r="AD95" s="29"/>
    </row>
    <row r="96" spans="1:30" s="33" customFormat="1" ht="14.25">
      <c r="A96" s="47">
        <v>19</v>
      </c>
      <c r="B96" s="2" t="s">
        <v>82</v>
      </c>
      <c r="C96" s="100">
        <v>3941</v>
      </c>
      <c r="D96" s="96">
        <v>3959</v>
      </c>
      <c r="E96" s="71">
        <v>408.52575488454704</v>
      </c>
      <c r="F96" s="55">
        <v>1007.3250820914373</v>
      </c>
      <c r="G96" s="143" t="b">
        <f t="shared" si="0"/>
        <v>0</v>
      </c>
      <c r="H96" s="71">
        <v>194.62065465617863</v>
      </c>
      <c r="I96" s="71">
        <v>831.2705228593079</v>
      </c>
      <c r="J96" s="147" t="b">
        <f t="shared" si="1"/>
        <v>0</v>
      </c>
      <c r="K96" s="112">
        <v>3948.2364882009642</v>
      </c>
      <c r="L96" s="148">
        <v>3688.305127557464</v>
      </c>
      <c r="M96" s="113" t="b">
        <f t="shared" si="2"/>
        <v>0</v>
      </c>
      <c r="N96" s="114">
        <v>21.75</v>
      </c>
      <c r="O96" s="150">
        <v>21.5</v>
      </c>
      <c r="P96" s="115">
        <f t="shared" si="3"/>
        <v>1</v>
      </c>
      <c r="Q96" s="116">
        <v>58.69584769899565</v>
      </c>
      <c r="R96" s="153">
        <v>52.07024635385372</v>
      </c>
      <c r="S96" s="115">
        <f t="shared" si="7"/>
        <v>1</v>
      </c>
      <c r="T96" s="117">
        <f t="shared" si="5"/>
        <v>2</v>
      </c>
      <c r="U96" s="48"/>
      <c r="V96" s="47"/>
      <c r="W96" s="120"/>
      <c r="X96"/>
      <c r="Y96" s="127"/>
      <c r="Z96" s="144"/>
      <c r="AA96" s="144"/>
      <c r="AB96" s="127"/>
      <c r="AC96" s="127"/>
      <c r="AD96" s="29"/>
    </row>
    <row r="97" spans="1:30" s="33" customFormat="1" ht="14.25">
      <c r="A97" s="47">
        <v>426</v>
      </c>
      <c r="B97" s="2" t="s">
        <v>75</v>
      </c>
      <c r="C97" s="100">
        <v>12084</v>
      </c>
      <c r="D97" s="96">
        <v>11994</v>
      </c>
      <c r="E97" s="71">
        <v>890.5991393578286</v>
      </c>
      <c r="F97" s="55">
        <v>1015.9246289811572</v>
      </c>
      <c r="G97" s="143" t="b">
        <f t="shared" si="0"/>
        <v>0</v>
      </c>
      <c r="H97" s="71">
        <v>321.25124131082424</v>
      </c>
      <c r="I97" s="71">
        <v>595.6311489077872</v>
      </c>
      <c r="J97" s="147" t="b">
        <f t="shared" si="1"/>
        <v>0</v>
      </c>
      <c r="K97" s="112">
        <v>4173.618007282357</v>
      </c>
      <c r="L97" s="148">
        <v>4900.950475237619</v>
      </c>
      <c r="M97" s="113" t="b">
        <f t="shared" si="2"/>
        <v>0</v>
      </c>
      <c r="N97" s="114">
        <v>21.5</v>
      </c>
      <c r="O97" s="150">
        <v>21.5</v>
      </c>
      <c r="P97" s="115">
        <f t="shared" si="3"/>
        <v>1</v>
      </c>
      <c r="Q97" s="116">
        <v>51.7644513471955</v>
      </c>
      <c r="R97" s="153">
        <v>56.01641311271424</v>
      </c>
      <c r="S97" s="115">
        <f t="shared" si="7"/>
        <v>1</v>
      </c>
      <c r="T97" s="117">
        <f t="shared" si="5"/>
        <v>2</v>
      </c>
      <c r="U97" s="47"/>
      <c r="V97" s="47"/>
      <c r="W97" s="120"/>
      <c r="X97"/>
      <c r="Y97" s="127"/>
      <c r="Z97" s="144"/>
      <c r="AA97" s="144"/>
      <c r="AB97" s="127"/>
      <c r="AC97" s="127"/>
      <c r="AD97" s="29"/>
    </row>
    <row r="98" spans="1:30" s="33" customFormat="1" ht="14.25">
      <c r="A98" s="47">
        <v>859</v>
      </c>
      <c r="B98" s="2" t="s">
        <v>192</v>
      </c>
      <c r="C98" s="100">
        <v>6637</v>
      </c>
      <c r="D98" s="96">
        <v>6603</v>
      </c>
      <c r="E98" s="71">
        <v>854.9043242428808</v>
      </c>
      <c r="F98" s="55">
        <v>1064.0617900954112</v>
      </c>
      <c r="G98" s="143" t="b">
        <f t="shared" si="0"/>
        <v>0</v>
      </c>
      <c r="H98" s="71">
        <v>486.96700316408015</v>
      </c>
      <c r="I98" s="71">
        <v>706.6484931091927</v>
      </c>
      <c r="J98" s="147" t="b">
        <f t="shared" si="1"/>
        <v>0</v>
      </c>
      <c r="K98" s="112">
        <v>5221.636281452464</v>
      </c>
      <c r="L98" s="149">
        <v>5091.625018930789</v>
      </c>
      <c r="M98" s="113" t="b">
        <f t="shared" si="2"/>
        <v>0</v>
      </c>
      <c r="N98" s="114">
        <v>22</v>
      </c>
      <c r="O98" s="150">
        <v>22</v>
      </c>
      <c r="P98" s="115">
        <f t="shared" si="3"/>
        <v>1</v>
      </c>
      <c r="Q98" s="116">
        <v>81.38176047321058</v>
      </c>
      <c r="R98" s="153">
        <v>79.15813693809532</v>
      </c>
      <c r="S98" s="115">
        <f t="shared" si="7"/>
        <v>1</v>
      </c>
      <c r="T98" s="117">
        <f t="shared" si="5"/>
        <v>2</v>
      </c>
      <c r="U98" s="76"/>
      <c r="V98" s="47"/>
      <c r="W98" s="120"/>
      <c r="X98"/>
      <c r="Y98" s="127"/>
      <c r="Z98" s="144"/>
      <c r="AA98" s="144"/>
      <c r="AB98" s="127"/>
      <c r="AC98" s="127"/>
      <c r="AD98" s="29"/>
    </row>
    <row r="99" spans="1:30" s="33" customFormat="1" ht="14.25">
      <c r="A99" s="47">
        <v>241</v>
      </c>
      <c r="B99" s="2" t="s">
        <v>9</v>
      </c>
      <c r="C99" s="100">
        <v>8079</v>
      </c>
      <c r="D99" s="96">
        <v>7984</v>
      </c>
      <c r="E99" s="71">
        <v>660.7253372942196</v>
      </c>
      <c r="F99" s="55">
        <v>1075.0250501002004</v>
      </c>
      <c r="G99" s="143" t="b">
        <f t="shared" si="0"/>
        <v>0</v>
      </c>
      <c r="H99" s="71">
        <v>578.2893922515163</v>
      </c>
      <c r="I99" s="71">
        <v>905.060120240481</v>
      </c>
      <c r="J99" s="147" t="b">
        <f t="shared" si="1"/>
        <v>0</v>
      </c>
      <c r="K99" s="112">
        <v>3424.4337170441886</v>
      </c>
      <c r="L99" s="148">
        <v>3003.507014028056</v>
      </c>
      <c r="M99" s="113" t="b">
        <f t="shared" si="2"/>
        <v>0</v>
      </c>
      <c r="N99" s="114">
        <v>21.25</v>
      </c>
      <c r="O99" s="150">
        <v>21.25</v>
      </c>
      <c r="P99" s="115">
        <f t="shared" si="3"/>
        <v>1</v>
      </c>
      <c r="Q99" s="116">
        <v>53.165260445612084</v>
      </c>
      <c r="R99" s="153">
        <v>51.231085702747386</v>
      </c>
      <c r="S99" s="115">
        <f t="shared" si="7"/>
        <v>1</v>
      </c>
      <c r="T99" s="117">
        <f t="shared" si="5"/>
        <v>2</v>
      </c>
      <c r="U99" s="47" t="s">
        <v>332</v>
      </c>
      <c r="V99" s="47"/>
      <c r="W99" s="120"/>
      <c r="X99"/>
      <c r="Y99" s="127"/>
      <c r="Z99" s="144"/>
      <c r="AA99" s="144"/>
      <c r="AB99" s="127"/>
      <c r="AC99" s="127"/>
      <c r="AD99" s="29"/>
    </row>
    <row r="100" spans="1:30" s="33" customFormat="1" ht="14.25">
      <c r="A100" s="47">
        <v>778</v>
      </c>
      <c r="B100" s="2" t="s">
        <v>35</v>
      </c>
      <c r="C100" s="100">
        <v>7064</v>
      </c>
      <c r="D100" s="96">
        <v>6931</v>
      </c>
      <c r="E100" s="71">
        <v>823.471121177803</v>
      </c>
      <c r="F100" s="55">
        <v>1080.9407011975186</v>
      </c>
      <c r="G100" s="143" t="b">
        <f aca="true" t="shared" si="8" ref="G100:G163">IF(E100&lt;-500,IF(F100&lt;-1000,1))</f>
        <v>0</v>
      </c>
      <c r="H100" s="71">
        <v>806.625141562854</v>
      </c>
      <c r="I100" s="71">
        <v>965.8058000288559</v>
      </c>
      <c r="J100" s="147" t="b">
        <f aca="true" t="shared" si="9" ref="J100:J163">IF(H100&lt;0,IF(I100&lt;0,1))</f>
        <v>0</v>
      </c>
      <c r="K100" s="112">
        <v>8267.27066817667</v>
      </c>
      <c r="L100" s="148">
        <v>7938.681286971577</v>
      </c>
      <c r="M100" s="113" t="b">
        <f aca="true" t="shared" si="10" ref="M100:M163">IF(K100&gt;10857,IF(L100&gt;11223,1))</f>
        <v>0</v>
      </c>
      <c r="N100" s="114">
        <v>21.75</v>
      </c>
      <c r="O100" s="150">
        <v>21.75</v>
      </c>
      <c r="P100" s="115">
        <f aca="true" t="shared" si="11" ref="P100:P163">IF(N100&gt;20.9,IF(O100&gt;20.98,1))</f>
        <v>1</v>
      </c>
      <c r="Q100" s="116">
        <v>77.96465829252715</v>
      </c>
      <c r="R100" s="153">
        <v>72.93479318208838</v>
      </c>
      <c r="S100" s="115">
        <f t="shared" si="7"/>
        <v>1</v>
      </c>
      <c r="T100" s="117">
        <f aca="true" t="shared" si="12" ref="T100:T163">J100+M100+P100+S100</f>
        <v>2</v>
      </c>
      <c r="U100" s="48"/>
      <c r="V100" s="47"/>
      <c r="W100" s="120"/>
      <c r="X100"/>
      <c r="Y100" s="127"/>
      <c r="Z100" s="144"/>
      <c r="AA100" s="144"/>
      <c r="AB100" s="127"/>
      <c r="AC100" s="127"/>
      <c r="AD100" s="29"/>
    </row>
    <row r="101" spans="1:30" s="33" customFormat="1" ht="14.25">
      <c r="A101" s="47">
        <v>563</v>
      </c>
      <c r="B101" s="2" t="s">
        <v>22</v>
      </c>
      <c r="C101" s="100">
        <v>7288</v>
      </c>
      <c r="D101" s="96">
        <v>7155</v>
      </c>
      <c r="E101" s="71">
        <v>704.4456641053787</v>
      </c>
      <c r="F101" s="55">
        <v>1096.4360587002095</v>
      </c>
      <c r="G101" s="143" t="b">
        <f t="shared" si="8"/>
        <v>0</v>
      </c>
      <c r="H101" s="71">
        <v>396.95389681668496</v>
      </c>
      <c r="I101" s="71">
        <v>1000.1397624039134</v>
      </c>
      <c r="J101" s="147" t="b">
        <f t="shared" si="9"/>
        <v>0</v>
      </c>
      <c r="K101" s="112">
        <v>6334.385290889132</v>
      </c>
      <c r="L101" s="148">
        <v>6995.667365478686</v>
      </c>
      <c r="M101" s="113" t="b">
        <f t="shared" si="10"/>
        <v>0</v>
      </c>
      <c r="N101" s="114">
        <v>22</v>
      </c>
      <c r="O101" s="150">
        <v>22</v>
      </c>
      <c r="P101" s="115">
        <f t="shared" si="11"/>
        <v>1</v>
      </c>
      <c r="Q101" s="116">
        <v>72.06040184699863</v>
      </c>
      <c r="R101" s="153">
        <v>71.83745542257667</v>
      </c>
      <c r="S101" s="115">
        <f t="shared" si="7"/>
        <v>1</v>
      </c>
      <c r="T101" s="117">
        <f t="shared" si="12"/>
        <v>2</v>
      </c>
      <c r="U101" s="47" t="s">
        <v>332</v>
      </c>
      <c r="V101" s="47"/>
      <c r="W101" s="120"/>
      <c r="X101"/>
      <c r="Y101" s="127"/>
      <c r="Z101" s="144"/>
      <c r="AA101" s="144"/>
      <c r="AB101" s="127"/>
      <c r="AC101" s="127"/>
      <c r="AD101" s="29"/>
    </row>
    <row r="102" spans="1:30" s="33" customFormat="1" ht="14.25">
      <c r="A102" s="47">
        <v>233</v>
      </c>
      <c r="B102" s="2" t="s">
        <v>107</v>
      </c>
      <c r="C102" s="100">
        <v>15726</v>
      </c>
      <c r="D102" s="96">
        <v>15514</v>
      </c>
      <c r="E102" s="71">
        <v>689.3679257280936</v>
      </c>
      <c r="F102" s="55">
        <v>1138.1977568647671</v>
      </c>
      <c r="G102" s="143" t="b">
        <f t="shared" si="8"/>
        <v>0</v>
      </c>
      <c r="H102" s="71">
        <v>232.41765229556148</v>
      </c>
      <c r="I102" s="71">
        <v>1154.6345236560526</v>
      </c>
      <c r="J102" s="147" t="b">
        <f t="shared" si="9"/>
        <v>0</v>
      </c>
      <c r="K102" s="112">
        <v>8454.915426681928</v>
      </c>
      <c r="L102" s="148">
        <v>9254.608740492458</v>
      </c>
      <c r="M102" s="113" t="b">
        <f t="shared" si="10"/>
        <v>0</v>
      </c>
      <c r="N102" s="114">
        <v>21.75</v>
      </c>
      <c r="O102" s="150">
        <v>21.75</v>
      </c>
      <c r="P102" s="115">
        <f t="shared" si="11"/>
        <v>1</v>
      </c>
      <c r="Q102" s="116">
        <v>85.0880636330768</v>
      </c>
      <c r="R102" s="153">
        <v>87.27723945906956</v>
      </c>
      <c r="S102" s="115">
        <f t="shared" si="7"/>
        <v>1</v>
      </c>
      <c r="T102" s="117">
        <f t="shared" si="12"/>
        <v>2</v>
      </c>
      <c r="U102" s="47"/>
      <c r="V102" s="47"/>
      <c r="W102" s="120"/>
      <c r="X102"/>
      <c r="Y102" s="127"/>
      <c r="Z102" s="144"/>
      <c r="AA102" s="144"/>
      <c r="AB102" s="127"/>
      <c r="AC102" s="127"/>
      <c r="AD102" s="29"/>
    </row>
    <row r="103" spans="1:30" s="33" customFormat="1" ht="14.25">
      <c r="A103" s="47">
        <v>285</v>
      </c>
      <c r="B103" s="2" t="s">
        <v>106</v>
      </c>
      <c r="C103" s="100">
        <v>52126</v>
      </c>
      <c r="D103" s="96">
        <v>51668</v>
      </c>
      <c r="E103" s="71">
        <v>960.9983501515559</v>
      </c>
      <c r="F103" s="55">
        <v>1143.0672756832082</v>
      </c>
      <c r="G103" s="143" t="b">
        <f t="shared" si="8"/>
        <v>0</v>
      </c>
      <c r="H103" s="71">
        <v>1480.7581629129418</v>
      </c>
      <c r="I103" s="71">
        <v>1882.983664937679</v>
      </c>
      <c r="J103" s="147" t="b">
        <f t="shared" si="9"/>
        <v>0</v>
      </c>
      <c r="K103" s="112">
        <v>10462.206960058322</v>
      </c>
      <c r="L103" s="148">
        <v>9850.778044437562</v>
      </c>
      <c r="M103" s="113" t="b">
        <f t="shared" si="10"/>
        <v>0</v>
      </c>
      <c r="N103" s="114">
        <v>21.5</v>
      </c>
      <c r="O103" s="150">
        <v>21.5</v>
      </c>
      <c r="P103" s="115">
        <f t="shared" si="11"/>
        <v>1</v>
      </c>
      <c r="Q103" s="116">
        <v>88.59829652239979</v>
      </c>
      <c r="R103" s="153">
        <v>81.81608453511777</v>
      </c>
      <c r="S103" s="115">
        <f t="shared" si="7"/>
        <v>1</v>
      </c>
      <c r="T103" s="117">
        <f t="shared" si="12"/>
        <v>2</v>
      </c>
      <c r="U103" s="76"/>
      <c r="V103" s="47"/>
      <c r="W103" s="120"/>
      <c r="X103"/>
      <c r="Y103" s="127"/>
      <c r="Z103" s="144"/>
      <c r="AA103" s="144"/>
      <c r="AB103" s="127"/>
      <c r="AC103" s="133"/>
      <c r="AD103" s="29"/>
    </row>
    <row r="104" spans="1:30" s="33" customFormat="1" ht="14.25">
      <c r="A104" s="47">
        <v>946</v>
      </c>
      <c r="B104" s="2" t="s">
        <v>300</v>
      </c>
      <c r="C104" s="100">
        <v>6461</v>
      </c>
      <c r="D104" s="96">
        <v>6388</v>
      </c>
      <c r="E104" s="71">
        <v>784.7082494969819</v>
      </c>
      <c r="F104" s="55">
        <v>1144.802755165936</v>
      </c>
      <c r="G104" s="143" t="b">
        <f t="shared" si="8"/>
        <v>0</v>
      </c>
      <c r="H104" s="71">
        <v>-141.773719238508</v>
      </c>
      <c r="I104" s="71">
        <v>716.4996869129618</v>
      </c>
      <c r="J104" s="147" t="b">
        <f t="shared" si="9"/>
        <v>0</v>
      </c>
      <c r="K104" s="112">
        <v>3750.34824330599</v>
      </c>
      <c r="L104" s="148">
        <v>5585.003130870382</v>
      </c>
      <c r="M104" s="113" t="b">
        <f t="shared" si="10"/>
        <v>0</v>
      </c>
      <c r="N104" s="114">
        <v>21</v>
      </c>
      <c r="O104" s="150">
        <v>21.5</v>
      </c>
      <c r="P104" s="115">
        <f t="shared" si="11"/>
        <v>1</v>
      </c>
      <c r="Q104" s="116">
        <v>55.925624400314014</v>
      </c>
      <c r="R104" s="153">
        <v>68.07647583763757</v>
      </c>
      <c r="S104" s="115">
        <f>IF(Q103&gt;50,IF(R104&gt;50,1))</f>
        <v>1</v>
      </c>
      <c r="T104" s="117">
        <f t="shared" si="12"/>
        <v>2</v>
      </c>
      <c r="U104" s="48"/>
      <c r="V104" s="47"/>
      <c r="W104" s="120"/>
      <c r="X104"/>
      <c r="Y104" s="127"/>
      <c r="Z104" s="144"/>
      <c r="AA104" s="144"/>
      <c r="AB104" s="127"/>
      <c r="AC104" s="127"/>
      <c r="AD104" s="29"/>
    </row>
    <row r="105" spans="1:30" s="33" customFormat="1" ht="14.25">
      <c r="A105" s="47">
        <v>592</v>
      </c>
      <c r="B105" s="2" t="s">
        <v>282</v>
      </c>
      <c r="C105" s="100">
        <v>3841</v>
      </c>
      <c r="D105" s="96">
        <v>3772</v>
      </c>
      <c r="E105" s="71">
        <v>1080.1874511845872</v>
      </c>
      <c r="F105" s="55">
        <v>1216.3308589607636</v>
      </c>
      <c r="G105" s="143" t="b">
        <f t="shared" si="8"/>
        <v>0</v>
      </c>
      <c r="H105" s="71">
        <v>-763.082530590992</v>
      </c>
      <c r="I105" s="71">
        <v>494.9628844114528</v>
      </c>
      <c r="J105" s="147" t="b">
        <f t="shared" si="9"/>
        <v>0</v>
      </c>
      <c r="K105" s="112">
        <v>7072.897682895079</v>
      </c>
      <c r="L105" s="148">
        <v>7826.882290562036</v>
      </c>
      <c r="M105" s="113" t="b">
        <f t="shared" si="10"/>
        <v>0</v>
      </c>
      <c r="N105" s="114">
        <v>21.75</v>
      </c>
      <c r="O105" s="150">
        <v>21.75</v>
      </c>
      <c r="P105" s="115">
        <f t="shared" si="11"/>
        <v>1</v>
      </c>
      <c r="Q105" s="116">
        <v>92.71221883124223</v>
      </c>
      <c r="R105" s="153">
        <v>94.04880870983011</v>
      </c>
      <c r="S105" s="115">
        <f>IF(Q105&gt;50,IF(R105&gt;50,1))</f>
        <v>1</v>
      </c>
      <c r="T105" s="117">
        <f t="shared" si="12"/>
        <v>2</v>
      </c>
      <c r="U105" s="48"/>
      <c r="V105" s="47"/>
      <c r="W105" s="120"/>
      <c r="X105"/>
      <c r="Y105" s="127"/>
      <c r="Z105" s="144"/>
      <c r="AA105" s="144"/>
      <c r="AB105" s="127"/>
      <c r="AC105" s="127"/>
      <c r="AD105" s="29"/>
    </row>
    <row r="106" spans="1:30" s="33" customFormat="1" ht="14.25">
      <c r="A106" s="47">
        <v>475</v>
      </c>
      <c r="B106" s="2" t="s">
        <v>150</v>
      </c>
      <c r="C106" s="100">
        <v>5475</v>
      </c>
      <c r="D106" s="96">
        <v>5451</v>
      </c>
      <c r="E106" s="71">
        <v>740.0913242009133</v>
      </c>
      <c r="F106" s="55">
        <v>1231.8840579710145</v>
      </c>
      <c r="G106" s="143" t="b">
        <f t="shared" si="8"/>
        <v>0</v>
      </c>
      <c r="H106" s="71">
        <v>315.25114155251146</v>
      </c>
      <c r="I106" s="71">
        <v>909.0075215556778</v>
      </c>
      <c r="J106" s="147" t="b">
        <f t="shared" si="9"/>
        <v>0</v>
      </c>
      <c r="K106" s="112">
        <v>6549.406392694064</v>
      </c>
      <c r="L106" s="148">
        <v>6773.619519354247</v>
      </c>
      <c r="M106" s="113" t="b">
        <f t="shared" si="10"/>
        <v>0</v>
      </c>
      <c r="N106" s="114">
        <v>21.5</v>
      </c>
      <c r="O106" s="150">
        <v>21.5</v>
      </c>
      <c r="P106" s="115">
        <f t="shared" si="11"/>
        <v>1</v>
      </c>
      <c r="Q106" s="116">
        <v>78.62585369867523</v>
      </c>
      <c r="R106" s="153">
        <v>78.28303002220909</v>
      </c>
      <c r="S106" s="115">
        <f>IF(Q106&gt;50,IF(R106&gt;50,1))</f>
        <v>1</v>
      </c>
      <c r="T106" s="117">
        <f t="shared" si="12"/>
        <v>2</v>
      </c>
      <c r="U106" s="47"/>
      <c r="V106" s="47"/>
      <c r="W106" s="120"/>
      <c r="X106"/>
      <c r="Y106" s="127"/>
      <c r="Z106" s="144"/>
      <c r="AA106" s="144"/>
      <c r="AB106" s="127"/>
      <c r="AC106" s="127"/>
      <c r="AD106" s="29"/>
    </row>
    <row r="107" spans="1:30" s="33" customFormat="1" ht="14.25">
      <c r="A107" s="47">
        <v>992</v>
      </c>
      <c r="B107" s="2" t="s">
        <v>129</v>
      </c>
      <c r="C107" s="100">
        <v>18765</v>
      </c>
      <c r="D107" s="96">
        <v>18577</v>
      </c>
      <c r="E107" s="71">
        <v>1104.7162270183853</v>
      </c>
      <c r="F107" s="55">
        <v>1259.2453033320774</v>
      </c>
      <c r="G107" s="143" t="b">
        <f t="shared" si="8"/>
        <v>0</v>
      </c>
      <c r="H107" s="71">
        <v>634.3725019984013</v>
      </c>
      <c r="I107" s="71">
        <v>916.617322495559</v>
      </c>
      <c r="J107" s="147" t="b">
        <f t="shared" si="9"/>
        <v>0</v>
      </c>
      <c r="K107" s="112">
        <v>9595.8966160405</v>
      </c>
      <c r="L107" s="148">
        <v>10195.510577595953</v>
      </c>
      <c r="M107" s="113" t="b">
        <f t="shared" si="10"/>
        <v>0</v>
      </c>
      <c r="N107" s="114">
        <v>21.5</v>
      </c>
      <c r="O107" s="150">
        <v>21.5</v>
      </c>
      <c r="P107" s="115">
        <f t="shared" si="11"/>
        <v>1</v>
      </c>
      <c r="Q107" s="116">
        <v>108.45647957626535</v>
      </c>
      <c r="R107" s="153">
        <v>108.68635225375625</v>
      </c>
      <c r="S107" s="115">
        <f>IF(Q106&gt;50,IF(R107&gt;50,1))</f>
        <v>1</v>
      </c>
      <c r="T107" s="117">
        <f t="shared" si="12"/>
        <v>2</v>
      </c>
      <c r="U107" s="47"/>
      <c r="V107" s="47"/>
      <c r="W107" s="120"/>
      <c r="X107"/>
      <c r="Y107" s="127"/>
      <c r="Z107" s="144"/>
      <c r="AA107" s="144"/>
      <c r="AB107" s="127"/>
      <c r="AC107" s="127"/>
      <c r="AD107" s="29"/>
    </row>
    <row r="108" spans="1:30" s="33" customFormat="1" ht="14.25">
      <c r="A108" s="47">
        <v>287</v>
      </c>
      <c r="B108" s="2" t="s">
        <v>33</v>
      </c>
      <c r="C108" s="100">
        <v>6486</v>
      </c>
      <c r="D108" s="96">
        <v>6404</v>
      </c>
      <c r="E108" s="71">
        <v>1321.1532531606538</v>
      </c>
      <c r="F108" s="55">
        <v>1318.7070580886946</v>
      </c>
      <c r="G108" s="143" t="b">
        <f t="shared" si="8"/>
        <v>0</v>
      </c>
      <c r="H108" s="71">
        <v>266.4199814986124</v>
      </c>
      <c r="I108" s="71">
        <v>729.5440349781387</v>
      </c>
      <c r="J108" s="147" t="b">
        <f t="shared" si="9"/>
        <v>0</v>
      </c>
      <c r="K108" s="112">
        <v>5865.710761640456</v>
      </c>
      <c r="L108" s="149">
        <v>6586.35227982511</v>
      </c>
      <c r="M108" s="113" t="b">
        <f t="shared" si="10"/>
        <v>0</v>
      </c>
      <c r="N108" s="114">
        <v>21.5</v>
      </c>
      <c r="O108" s="150">
        <v>21.5</v>
      </c>
      <c r="P108" s="115">
        <f t="shared" si="11"/>
        <v>1</v>
      </c>
      <c r="Q108" s="116">
        <v>72.03467677115627</v>
      </c>
      <c r="R108" s="153">
        <v>76.16128723302366</v>
      </c>
      <c r="S108" s="115">
        <f aca="true" t="shared" si="13" ref="S108:S126">IF(Q108&gt;50,IF(R108&gt;50,1))</f>
        <v>1</v>
      </c>
      <c r="T108" s="117">
        <f t="shared" si="12"/>
        <v>2</v>
      </c>
      <c r="U108" s="48"/>
      <c r="V108" s="47"/>
      <c r="W108" s="120"/>
      <c r="X108"/>
      <c r="Y108" s="127"/>
      <c r="Z108" s="144"/>
      <c r="AA108" s="144"/>
      <c r="AB108" s="127"/>
      <c r="AC108" s="127"/>
      <c r="AD108" s="29"/>
    </row>
    <row r="109" spans="1:30" s="33" customFormat="1" ht="14.25">
      <c r="A109" s="47">
        <v>139</v>
      </c>
      <c r="B109" s="2" t="s">
        <v>8</v>
      </c>
      <c r="C109" s="100">
        <v>9844</v>
      </c>
      <c r="D109" s="96">
        <v>9848</v>
      </c>
      <c r="E109" s="71">
        <v>1148.720032507111</v>
      </c>
      <c r="F109" s="55">
        <v>1368.399675060926</v>
      </c>
      <c r="G109" s="143" t="b">
        <f t="shared" si="8"/>
        <v>0</v>
      </c>
      <c r="H109" s="71">
        <v>395.67249085737507</v>
      </c>
      <c r="I109" s="71">
        <v>927.3964256701869</v>
      </c>
      <c r="J109" s="147" t="b">
        <f t="shared" si="9"/>
        <v>0</v>
      </c>
      <c r="K109" s="112">
        <v>6390.999593661113</v>
      </c>
      <c r="L109" s="148">
        <v>7036.454102355809</v>
      </c>
      <c r="M109" s="113" t="b">
        <f t="shared" si="10"/>
        <v>0</v>
      </c>
      <c r="N109" s="114">
        <v>21.25</v>
      </c>
      <c r="O109" s="150">
        <v>21.25</v>
      </c>
      <c r="P109" s="115">
        <f t="shared" si="11"/>
        <v>1</v>
      </c>
      <c r="Q109" s="116">
        <v>68.28422742537168</v>
      </c>
      <c r="R109" s="153">
        <v>70.91696356782992</v>
      </c>
      <c r="S109" s="115">
        <f t="shared" si="13"/>
        <v>1</v>
      </c>
      <c r="T109" s="117">
        <f t="shared" si="12"/>
        <v>2</v>
      </c>
      <c r="U109" s="47"/>
      <c r="V109" s="47"/>
      <c r="W109" s="120"/>
      <c r="X109"/>
      <c r="Y109" s="127"/>
      <c r="Z109" s="144"/>
      <c r="AA109" s="144"/>
      <c r="AB109" s="127"/>
      <c r="AC109" s="127"/>
      <c r="AD109" s="29"/>
    </row>
    <row r="110" spans="1:30" s="33" customFormat="1" ht="14.25">
      <c r="A110" s="47">
        <v>408</v>
      </c>
      <c r="B110" s="2" t="s">
        <v>251</v>
      </c>
      <c r="C110" s="100">
        <v>14278</v>
      </c>
      <c r="D110" s="96">
        <v>14221</v>
      </c>
      <c r="E110" s="71">
        <v>1046.785264042583</v>
      </c>
      <c r="F110" s="55">
        <v>1430.3494831587088</v>
      </c>
      <c r="G110" s="143" t="b">
        <f t="shared" si="8"/>
        <v>0</v>
      </c>
      <c r="H110" s="71">
        <v>573.2595601624877</v>
      </c>
      <c r="I110" s="71">
        <v>1040.8550734828775</v>
      </c>
      <c r="J110" s="147" t="b">
        <f t="shared" si="9"/>
        <v>0</v>
      </c>
      <c r="K110" s="112">
        <v>7877.083625157585</v>
      </c>
      <c r="L110" s="148">
        <v>8625.835032698122</v>
      </c>
      <c r="M110" s="113" t="b">
        <f t="shared" si="10"/>
        <v>0</v>
      </c>
      <c r="N110" s="114">
        <v>21.5</v>
      </c>
      <c r="O110" s="150">
        <v>21.5</v>
      </c>
      <c r="P110" s="115">
        <f t="shared" si="11"/>
        <v>1</v>
      </c>
      <c r="Q110" s="116">
        <v>108.7101394423789</v>
      </c>
      <c r="R110" s="153">
        <v>107.97605008984726</v>
      </c>
      <c r="S110" s="115">
        <f t="shared" si="13"/>
        <v>1</v>
      </c>
      <c r="T110" s="117">
        <f t="shared" si="12"/>
        <v>2</v>
      </c>
      <c r="U110" s="48"/>
      <c r="V110" s="47"/>
      <c r="W110" s="120"/>
      <c r="X110"/>
      <c r="Y110" s="127"/>
      <c r="Z110" s="144"/>
      <c r="AA110" s="144"/>
      <c r="AB110" s="127"/>
      <c r="AC110" s="127"/>
      <c r="AD110" s="29"/>
    </row>
    <row r="111" spans="1:30" s="33" customFormat="1" ht="14.25">
      <c r="A111" s="47">
        <v>320</v>
      </c>
      <c r="B111" s="2" t="s">
        <v>41</v>
      </c>
      <c r="C111" s="100">
        <v>7274</v>
      </c>
      <c r="D111" s="96">
        <v>7191</v>
      </c>
      <c r="E111" s="71">
        <v>939.7855375309321</v>
      </c>
      <c r="F111" s="55">
        <v>1449.5897649840076</v>
      </c>
      <c r="G111" s="143" t="b">
        <f t="shared" si="8"/>
        <v>0</v>
      </c>
      <c r="H111" s="71">
        <v>856.8875446796811</v>
      </c>
      <c r="I111" s="71">
        <v>1538.1727158948686</v>
      </c>
      <c r="J111" s="147" t="b">
        <f t="shared" si="9"/>
        <v>0</v>
      </c>
      <c r="K111" s="112">
        <v>9228.347539180642</v>
      </c>
      <c r="L111" s="148">
        <v>10448.477263245724</v>
      </c>
      <c r="M111" s="113" t="b">
        <f t="shared" si="10"/>
        <v>0</v>
      </c>
      <c r="N111" s="114">
        <v>21.5</v>
      </c>
      <c r="O111" s="150">
        <v>21.5</v>
      </c>
      <c r="P111" s="115">
        <f t="shared" si="11"/>
        <v>1</v>
      </c>
      <c r="Q111" s="116">
        <v>94.86394681392139</v>
      </c>
      <c r="R111" s="153">
        <v>98.50611556305357</v>
      </c>
      <c r="S111" s="115">
        <f t="shared" si="13"/>
        <v>1</v>
      </c>
      <c r="T111" s="117">
        <f t="shared" si="12"/>
        <v>2</v>
      </c>
      <c r="U111" s="47"/>
      <c r="V111" s="47"/>
      <c r="W111" s="120"/>
      <c r="X111"/>
      <c r="Y111" s="127"/>
      <c r="Z111" s="144"/>
      <c r="AA111" s="144"/>
      <c r="AB111" s="127"/>
      <c r="AC111" s="127"/>
      <c r="AD111" s="29"/>
    </row>
    <row r="112" spans="1:30" s="33" customFormat="1" ht="14.25">
      <c r="A112" s="47">
        <v>893</v>
      </c>
      <c r="B112" s="2" t="s">
        <v>245</v>
      </c>
      <c r="C112" s="100">
        <v>7464</v>
      </c>
      <c r="D112" s="96">
        <v>7479</v>
      </c>
      <c r="E112" s="71">
        <v>1053.0546623794212</v>
      </c>
      <c r="F112" s="55">
        <v>1480.5455274769354</v>
      </c>
      <c r="G112" s="143" t="b">
        <f t="shared" si="8"/>
        <v>0</v>
      </c>
      <c r="H112" s="71">
        <v>413.18327974276525</v>
      </c>
      <c r="I112" s="71">
        <v>1069.661719481214</v>
      </c>
      <c r="J112" s="147" t="b">
        <f t="shared" si="9"/>
        <v>0</v>
      </c>
      <c r="K112" s="112">
        <v>8553.322615219722</v>
      </c>
      <c r="L112" s="148">
        <v>8309.13223693007</v>
      </c>
      <c r="M112" s="113" t="b">
        <f t="shared" si="10"/>
        <v>0</v>
      </c>
      <c r="N112" s="114">
        <v>21.25</v>
      </c>
      <c r="O112" s="150">
        <v>21.25</v>
      </c>
      <c r="P112" s="115">
        <f t="shared" si="11"/>
        <v>1</v>
      </c>
      <c r="Q112" s="116">
        <v>111.49592391304348</v>
      </c>
      <c r="R112" s="153">
        <v>106.47390339065436</v>
      </c>
      <c r="S112" s="115">
        <f t="shared" si="13"/>
        <v>1</v>
      </c>
      <c r="T112" s="117">
        <f t="shared" si="12"/>
        <v>2</v>
      </c>
      <c r="U112" s="48"/>
      <c r="V112" s="47"/>
      <c r="W112" s="120"/>
      <c r="X112"/>
      <c r="Y112" s="127"/>
      <c r="Z112" s="144"/>
      <c r="AA112" s="144"/>
      <c r="AB112" s="127"/>
      <c r="AC112" s="127"/>
      <c r="AD112" s="29"/>
    </row>
    <row r="113" spans="1:30" s="33" customFormat="1" ht="14.25">
      <c r="A113" s="47">
        <v>47</v>
      </c>
      <c r="B113" s="2" t="s">
        <v>16</v>
      </c>
      <c r="C113" s="100">
        <v>1838</v>
      </c>
      <c r="D113" s="96">
        <v>1808</v>
      </c>
      <c r="E113" s="71">
        <v>1147.986942328618</v>
      </c>
      <c r="F113" s="55">
        <v>1547.0132743362833</v>
      </c>
      <c r="G113" s="143" t="b">
        <f t="shared" si="8"/>
        <v>0</v>
      </c>
      <c r="H113" s="71">
        <v>587.59521218716</v>
      </c>
      <c r="I113" s="71">
        <v>1012.7212389380531</v>
      </c>
      <c r="J113" s="147" t="b">
        <f t="shared" si="9"/>
        <v>0</v>
      </c>
      <c r="K113" s="112">
        <v>4935.255712731229</v>
      </c>
      <c r="L113" s="149">
        <v>5577.433628318584</v>
      </c>
      <c r="M113" s="113" t="b">
        <f t="shared" si="10"/>
        <v>0</v>
      </c>
      <c r="N113" s="114">
        <v>21.25</v>
      </c>
      <c r="O113" s="150">
        <v>21.25</v>
      </c>
      <c r="P113" s="115">
        <f t="shared" si="11"/>
        <v>1</v>
      </c>
      <c r="Q113" s="116">
        <v>64.78432036574524</v>
      </c>
      <c r="R113" s="153">
        <v>66.66802145992521</v>
      </c>
      <c r="S113" s="115">
        <f t="shared" si="13"/>
        <v>1</v>
      </c>
      <c r="T113" s="117">
        <f t="shared" si="12"/>
        <v>2</v>
      </c>
      <c r="U113" s="47" t="s">
        <v>332</v>
      </c>
      <c r="V113" s="47"/>
      <c r="W113" s="120"/>
      <c r="X113"/>
      <c r="Y113" s="127"/>
      <c r="Z113" s="144"/>
      <c r="AA113" s="144"/>
      <c r="AB113" s="127"/>
      <c r="AC113" s="127"/>
      <c r="AD113" s="29"/>
    </row>
    <row r="114" spans="1:30" s="33" customFormat="1" ht="14.25">
      <c r="A114" s="47">
        <v>75</v>
      </c>
      <c r="B114" s="2" t="s">
        <v>176</v>
      </c>
      <c r="C114" s="100">
        <v>20111</v>
      </c>
      <c r="D114" s="96">
        <v>19877</v>
      </c>
      <c r="E114" s="71">
        <v>1138.1830838844414</v>
      </c>
      <c r="F114" s="55">
        <v>1567.8925391155608</v>
      </c>
      <c r="G114" s="143" t="b">
        <f t="shared" si="8"/>
        <v>0</v>
      </c>
      <c r="H114" s="71">
        <v>860.2257471035751</v>
      </c>
      <c r="I114" s="71">
        <v>1491.6234844292399</v>
      </c>
      <c r="J114" s="147" t="b">
        <f t="shared" si="9"/>
        <v>0</v>
      </c>
      <c r="K114" s="112">
        <v>7896.524290189449</v>
      </c>
      <c r="L114" s="148">
        <v>8526.035115963174</v>
      </c>
      <c r="M114" s="113" t="b">
        <f t="shared" si="10"/>
        <v>0</v>
      </c>
      <c r="N114" s="114">
        <v>21</v>
      </c>
      <c r="O114" s="150">
        <v>21</v>
      </c>
      <c r="P114" s="115">
        <f t="shared" si="11"/>
        <v>1</v>
      </c>
      <c r="Q114" s="116">
        <v>78.16189984264075</v>
      </c>
      <c r="R114" s="153">
        <v>77.47224471571172</v>
      </c>
      <c r="S114" s="115">
        <f t="shared" si="13"/>
        <v>1</v>
      </c>
      <c r="T114" s="117">
        <f t="shared" si="12"/>
        <v>2</v>
      </c>
      <c r="U114" s="47"/>
      <c r="V114" s="47"/>
      <c r="W114" s="120"/>
      <c r="X114"/>
      <c r="Y114" s="127"/>
      <c r="Z114" s="144"/>
      <c r="AA114" s="144"/>
      <c r="AB114" s="127"/>
      <c r="AC114" s="127"/>
      <c r="AD114" s="29"/>
    </row>
    <row r="115" spans="1:30" s="33" customFormat="1" ht="14.25">
      <c r="A115" s="47">
        <v>405</v>
      </c>
      <c r="B115" s="2" t="s">
        <v>195</v>
      </c>
      <c r="C115" s="100">
        <v>72634</v>
      </c>
      <c r="D115" s="96">
        <v>72662</v>
      </c>
      <c r="E115" s="71">
        <v>1343.3240631109397</v>
      </c>
      <c r="F115" s="55">
        <v>1590.473700145881</v>
      </c>
      <c r="G115" s="143" t="b">
        <f t="shared" si="8"/>
        <v>0</v>
      </c>
      <c r="H115" s="71">
        <v>879.8496571853402</v>
      </c>
      <c r="I115" s="71">
        <v>1115.6175167212575</v>
      </c>
      <c r="J115" s="147" t="b">
        <f t="shared" si="9"/>
        <v>0</v>
      </c>
      <c r="K115" s="112">
        <v>6827.862984277336</v>
      </c>
      <c r="L115" s="148">
        <v>6976.3975668162175</v>
      </c>
      <c r="M115" s="113" t="b">
        <f t="shared" si="10"/>
        <v>0</v>
      </c>
      <c r="N115" s="114">
        <v>21</v>
      </c>
      <c r="O115" s="150">
        <v>21</v>
      </c>
      <c r="P115" s="115">
        <f t="shared" si="11"/>
        <v>1</v>
      </c>
      <c r="Q115" s="116">
        <v>91.1575150606171</v>
      </c>
      <c r="R115" s="153">
        <v>87.62921623942107</v>
      </c>
      <c r="S115" s="115">
        <f t="shared" si="13"/>
        <v>1</v>
      </c>
      <c r="T115" s="117">
        <f t="shared" si="12"/>
        <v>2</v>
      </c>
      <c r="U115" s="47"/>
      <c r="V115" s="47"/>
      <c r="W115" s="120"/>
      <c r="X115"/>
      <c r="Y115" s="127"/>
      <c r="Z115" s="144"/>
      <c r="AA115" s="144"/>
      <c r="AB115" s="127"/>
      <c r="AC115" s="127"/>
      <c r="AD115" s="29"/>
    </row>
    <row r="116" spans="1:30" s="33" customFormat="1" ht="14.25">
      <c r="A116" s="47">
        <v>746</v>
      </c>
      <c r="B116" s="2" t="s">
        <v>31</v>
      </c>
      <c r="C116" s="100">
        <v>4910</v>
      </c>
      <c r="D116" s="96">
        <v>4834</v>
      </c>
      <c r="E116" s="71">
        <v>903.6659877800407</v>
      </c>
      <c r="F116" s="55">
        <v>1661.1501861812164</v>
      </c>
      <c r="G116" s="143" t="b">
        <f t="shared" si="8"/>
        <v>0</v>
      </c>
      <c r="H116" s="71">
        <v>404.0733197556008</v>
      </c>
      <c r="I116" s="71">
        <v>1322.0935043442284</v>
      </c>
      <c r="J116" s="147" t="b">
        <f t="shared" si="9"/>
        <v>0</v>
      </c>
      <c r="K116" s="112">
        <v>7050.5091649694505</v>
      </c>
      <c r="L116" s="148">
        <v>6987.587918907737</v>
      </c>
      <c r="M116" s="113" t="b">
        <f t="shared" si="10"/>
        <v>0</v>
      </c>
      <c r="N116" s="114">
        <v>21.75</v>
      </c>
      <c r="O116" s="150">
        <v>21.75</v>
      </c>
      <c r="P116" s="115">
        <f t="shared" si="11"/>
        <v>1</v>
      </c>
      <c r="Q116" s="116">
        <v>69.50579585544455</v>
      </c>
      <c r="R116" s="153">
        <v>63.23126816324812</v>
      </c>
      <c r="S116" s="115">
        <f t="shared" si="13"/>
        <v>1</v>
      </c>
      <c r="T116" s="117">
        <f t="shared" si="12"/>
        <v>2</v>
      </c>
      <c r="U116" s="48"/>
      <c r="V116" s="47"/>
      <c r="W116" s="120"/>
      <c r="X116"/>
      <c r="Y116" s="127"/>
      <c r="Z116" s="144"/>
      <c r="AA116" s="144"/>
      <c r="AB116" s="127"/>
      <c r="AC116" s="127"/>
      <c r="AD116" s="29"/>
    </row>
    <row r="117" spans="1:30" s="33" customFormat="1" ht="14.25">
      <c r="A117" s="47">
        <v>743</v>
      </c>
      <c r="B117" s="2" t="s">
        <v>145</v>
      </c>
      <c r="C117" s="100">
        <v>63781</v>
      </c>
      <c r="D117" s="96">
        <v>64130</v>
      </c>
      <c r="E117" s="71">
        <v>1460.1527100547185</v>
      </c>
      <c r="F117" s="55">
        <v>1803.8047715577732</v>
      </c>
      <c r="G117" s="143" t="b">
        <f t="shared" si="8"/>
        <v>0</v>
      </c>
      <c r="H117" s="71">
        <v>532.697825371192</v>
      </c>
      <c r="I117" s="71">
        <v>1291.6575705598004</v>
      </c>
      <c r="J117" s="147" t="b">
        <f t="shared" si="9"/>
        <v>0</v>
      </c>
      <c r="K117" s="112">
        <v>9370.17293551371</v>
      </c>
      <c r="L117" s="148">
        <v>9720.442850460004</v>
      </c>
      <c r="M117" s="113" t="b">
        <f t="shared" si="10"/>
        <v>0</v>
      </c>
      <c r="N117" s="114">
        <v>21</v>
      </c>
      <c r="O117" s="150">
        <v>21</v>
      </c>
      <c r="P117" s="115">
        <f t="shared" si="11"/>
        <v>1</v>
      </c>
      <c r="Q117" s="116">
        <v>120.93688574938575</v>
      </c>
      <c r="R117" s="153">
        <v>112.20862177560605</v>
      </c>
      <c r="S117" s="115">
        <f t="shared" si="13"/>
        <v>1</v>
      </c>
      <c r="T117" s="117">
        <f t="shared" si="12"/>
        <v>2</v>
      </c>
      <c r="U117" s="47"/>
      <c r="V117" s="47"/>
      <c r="W117" s="120"/>
      <c r="X117"/>
      <c r="Y117" s="127"/>
      <c r="Z117" s="144"/>
      <c r="AA117" s="144"/>
      <c r="AB117" s="127"/>
      <c r="AC117" s="127"/>
      <c r="AD117" s="29"/>
    </row>
    <row r="118" spans="1:30" s="33" customFormat="1" ht="14.25">
      <c r="A118" s="47">
        <v>698</v>
      </c>
      <c r="B118" s="2" t="s">
        <v>185</v>
      </c>
      <c r="C118" s="100">
        <v>63042</v>
      </c>
      <c r="D118" s="96">
        <v>63528</v>
      </c>
      <c r="E118" s="71">
        <v>1595.0953332698837</v>
      </c>
      <c r="F118" s="55">
        <v>1810.7133862233975</v>
      </c>
      <c r="G118" s="143" t="b">
        <f t="shared" si="8"/>
        <v>0</v>
      </c>
      <c r="H118" s="71">
        <v>424.1299451159544</v>
      </c>
      <c r="I118" s="71">
        <v>951.9739327540611</v>
      </c>
      <c r="J118" s="147" t="b">
        <f t="shared" si="9"/>
        <v>0</v>
      </c>
      <c r="K118" s="112">
        <v>5073.078265283461</v>
      </c>
      <c r="L118" s="148">
        <v>5582.2314569953405</v>
      </c>
      <c r="M118" s="113" t="b">
        <f t="shared" si="10"/>
        <v>0</v>
      </c>
      <c r="N118" s="114">
        <v>21</v>
      </c>
      <c r="O118" s="150">
        <v>21.5</v>
      </c>
      <c r="P118" s="115">
        <f t="shared" si="11"/>
        <v>1</v>
      </c>
      <c r="Q118" s="116">
        <v>73.65701630709033</v>
      </c>
      <c r="R118" s="153">
        <v>76.00699969697595</v>
      </c>
      <c r="S118" s="115">
        <f t="shared" si="13"/>
        <v>1</v>
      </c>
      <c r="T118" s="117">
        <f t="shared" si="12"/>
        <v>2</v>
      </c>
      <c r="U118" s="48"/>
      <c r="V118" s="47"/>
      <c r="W118" s="120"/>
      <c r="X118"/>
      <c r="Y118" s="127"/>
      <c r="Z118" s="144"/>
      <c r="AA118" s="144"/>
      <c r="AB118" s="127"/>
      <c r="AC118" s="127"/>
      <c r="AD118" s="29"/>
    </row>
    <row r="119" spans="1:30" s="33" customFormat="1" ht="14.25">
      <c r="A119" s="47">
        <v>483</v>
      </c>
      <c r="B119" s="2" t="s">
        <v>284</v>
      </c>
      <c r="C119" s="100">
        <v>1089</v>
      </c>
      <c r="D119" s="96">
        <v>1078</v>
      </c>
      <c r="E119" s="71">
        <v>1618.9164370982553</v>
      </c>
      <c r="F119" s="55">
        <v>1843.2282003710577</v>
      </c>
      <c r="G119" s="143" t="b">
        <f t="shared" si="8"/>
        <v>0</v>
      </c>
      <c r="H119" s="71">
        <v>-245.17906336088154</v>
      </c>
      <c r="I119" s="71">
        <v>695.7328385899815</v>
      </c>
      <c r="J119" s="147" t="b">
        <f t="shared" si="9"/>
        <v>0</v>
      </c>
      <c r="K119" s="112">
        <v>4372.819100091827</v>
      </c>
      <c r="L119" s="148">
        <v>4926.716141001855</v>
      </c>
      <c r="M119" s="113" t="b">
        <f t="shared" si="10"/>
        <v>0</v>
      </c>
      <c r="N119" s="114">
        <v>22</v>
      </c>
      <c r="O119" s="150">
        <v>22</v>
      </c>
      <c r="P119" s="115">
        <f t="shared" si="11"/>
        <v>1</v>
      </c>
      <c r="Q119" s="116">
        <v>58.73083475298126</v>
      </c>
      <c r="R119" s="153">
        <v>61.48643075146416</v>
      </c>
      <c r="S119" s="115">
        <f t="shared" si="13"/>
        <v>1</v>
      </c>
      <c r="T119" s="117">
        <f t="shared" si="12"/>
        <v>2</v>
      </c>
      <c r="U119" s="47"/>
      <c r="V119" s="47"/>
      <c r="W119" s="120"/>
      <c r="X119"/>
      <c r="Y119" s="127"/>
      <c r="Z119" s="144"/>
      <c r="AA119" s="144"/>
      <c r="AB119" s="127"/>
      <c r="AC119" s="127"/>
      <c r="AD119" s="29"/>
    </row>
    <row r="120" spans="1:30" s="33" customFormat="1" ht="14.25">
      <c r="A120" s="47">
        <v>759</v>
      </c>
      <c r="B120" s="2" t="s">
        <v>273</v>
      </c>
      <c r="C120" s="100">
        <v>2052</v>
      </c>
      <c r="D120" s="96">
        <v>2007</v>
      </c>
      <c r="E120" s="71">
        <v>1736.35477582846</v>
      </c>
      <c r="F120" s="55">
        <v>1861.4848031888391</v>
      </c>
      <c r="G120" s="143" t="b">
        <f t="shared" si="8"/>
        <v>0</v>
      </c>
      <c r="H120" s="71">
        <v>432.26120857699806</v>
      </c>
      <c r="I120" s="71">
        <v>661.684105630294</v>
      </c>
      <c r="J120" s="147" t="b">
        <f t="shared" si="9"/>
        <v>0</v>
      </c>
      <c r="K120" s="112">
        <v>6449.805068226121</v>
      </c>
      <c r="L120" s="148">
        <v>6030.89187842551</v>
      </c>
      <c r="M120" s="113" t="b">
        <f t="shared" si="10"/>
        <v>0</v>
      </c>
      <c r="N120" s="114">
        <v>21.75</v>
      </c>
      <c r="O120" s="150">
        <v>21.75</v>
      </c>
      <c r="P120" s="115">
        <f t="shared" si="11"/>
        <v>1</v>
      </c>
      <c r="Q120" s="116">
        <v>55.76477904847459</v>
      </c>
      <c r="R120" s="153">
        <v>51.73411376862785</v>
      </c>
      <c r="S120" s="115">
        <f t="shared" si="13"/>
        <v>1</v>
      </c>
      <c r="T120" s="117">
        <f t="shared" si="12"/>
        <v>2</v>
      </c>
      <c r="U120" s="47"/>
      <c r="V120" s="47"/>
      <c r="W120" s="120"/>
      <c r="X120"/>
      <c r="Y120" s="127"/>
      <c r="Z120" s="144"/>
      <c r="AA120" s="144"/>
      <c r="AB120" s="127"/>
      <c r="AC120" s="127"/>
      <c r="AD120" s="29"/>
    </row>
    <row r="121" spans="1:30" s="33" customFormat="1" ht="14.25">
      <c r="A121" s="47">
        <v>288</v>
      </c>
      <c r="B121" s="2" t="s">
        <v>136</v>
      </c>
      <c r="C121" s="100">
        <v>6428</v>
      </c>
      <c r="D121" s="96">
        <v>6416</v>
      </c>
      <c r="E121" s="71">
        <v>1427.193528313628</v>
      </c>
      <c r="F121" s="55">
        <v>1870.791770573566</v>
      </c>
      <c r="G121" s="143" t="b">
        <f t="shared" si="8"/>
        <v>0</v>
      </c>
      <c r="H121" s="71">
        <v>483.50964530180465</v>
      </c>
      <c r="I121" s="71">
        <v>919.2643391521196</v>
      </c>
      <c r="J121" s="147" t="b">
        <f t="shared" si="9"/>
        <v>0</v>
      </c>
      <c r="K121" s="112">
        <v>4452.084629744866</v>
      </c>
      <c r="L121" s="149">
        <v>4689.993765586035</v>
      </c>
      <c r="M121" s="113" t="b">
        <f t="shared" si="10"/>
        <v>0</v>
      </c>
      <c r="N121" s="114">
        <v>22</v>
      </c>
      <c r="O121" s="150">
        <v>22</v>
      </c>
      <c r="P121" s="115">
        <f t="shared" si="11"/>
        <v>1</v>
      </c>
      <c r="Q121" s="116">
        <v>59.26114268620999</v>
      </c>
      <c r="R121" s="153">
        <v>59.80580006627001</v>
      </c>
      <c r="S121" s="115">
        <f t="shared" si="13"/>
        <v>1</v>
      </c>
      <c r="T121" s="117">
        <f t="shared" si="12"/>
        <v>2</v>
      </c>
      <c r="U121" s="47"/>
      <c r="V121" s="47"/>
      <c r="W121" s="120"/>
      <c r="X121"/>
      <c r="Y121" s="127"/>
      <c r="Z121" s="144"/>
      <c r="AA121" s="144"/>
      <c r="AB121" s="127"/>
      <c r="AC121" s="127"/>
      <c r="AD121" s="29"/>
    </row>
    <row r="122" spans="1:30" s="33" customFormat="1" ht="14.25">
      <c r="A122" s="47">
        <v>584</v>
      </c>
      <c r="B122" s="2" t="s">
        <v>64</v>
      </c>
      <c r="C122" s="100">
        <v>2759</v>
      </c>
      <c r="D122" s="96">
        <v>2706</v>
      </c>
      <c r="E122" s="71">
        <v>1467.5607104023195</v>
      </c>
      <c r="F122" s="55">
        <v>1880.6356245380634</v>
      </c>
      <c r="G122" s="143" t="b">
        <f t="shared" si="8"/>
        <v>0</v>
      </c>
      <c r="H122" s="71">
        <v>447.26350126857557</v>
      </c>
      <c r="I122" s="71">
        <v>1239.0983000739097</v>
      </c>
      <c r="J122" s="147" t="b">
        <f t="shared" si="9"/>
        <v>0</v>
      </c>
      <c r="K122" s="112">
        <v>7624.864081188836</v>
      </c>
      <c r="L122" s="148">
        <v>7872.50554323725</v>
      </c>
      <c r="M122" s="113" t="b">
        <f t="shared" si="10"/>
        <v>0</v>
      </c>
      <c r="N122" s="114">
        <v>21.5</v>
      </c>
      <c r="O122" s="150">
        <v>21.5</v>
      </c>
      <c r="P122" s="115">
        <f t="shared" si="11"/>
        <v>1</v>
      </c>
      <c r="Q122" s="116">
        <v>70.2006294256491</v>
      </c>
      <c r="R122" s="153">
        <v>67.25428509438056</v>
      </c>
      <c r="S122" s="115">
        <f t="shared" si="13"/>
        <v>1</v>
      </c>
      <c r="T122" s="117">
        <f t="shared" si="12"/>
        <v>2</v>
      </c>
      <c r="U122" s="47"/>
      <c r="V122" s="47"/>
      <c r="W122" s="120"/>
      <c r="X122"/>
      <c r="Y122" s="127"/>
      <c r="Z122" s="144"/>
      <c r="AA122" s="144"/>
      <c r="AB122" s="127"/>
      <c r="AC122" s="127"/>
      <c r="AD122" s="29"/>
    </row>
    <row r="123" spans="1:30" s="33" customFormat="1" ht="14.25">
      <c r="A123" s="47">
        <v>256</v>
      </c>
      <c r="B123" s="2" t="s">
        <v>279</v>
      </c>
      <c r="C123" s="100">
        <v>1620</v>
      </c>
      <c r="D123" s="96">
        <v>1597</v>
      </c>
      <c r="E123" s="71">
        <v>2000</v>
      </c>
      <c r="F123" s="55">
        <v>1946.7752035065748</v>
      </c>
      <c r="G123" s="143" t="b">
        <f t="shared" si="8"/>
        <v>0</v>
      </c>
      <c r="H123" s="71">
        <v>-198.76543209876544</v>
      </c>
      <c r="I123" s="71">
        <v>435.19098309329996</v>
      </c>
      <c r="J123" s="147" t="b">
        <f t="shared" si="9"/>
        <v>0</v>
      </c>
      <c r="K123" s="112">
        <v>6412.345679012346</v>
      </c>
      <c r="L123" s="148">
        <v>6947.401377582968</v>
      </c>
      <c r="M123" s="113" t="b">
        <f t="shared" si="10"/>
        <v>0</v>
      </c>
      <c r="N123" s="114">
        <v>21</v>
      </c>
      <c r="O123" s="150">
        <v>21</v>
      </c>
      <c r="P123" s="115">
        <f t="shared" si="11"/>
        <v>1</v>
      </c>
      <c r="Q123" s="116">
        <v>71.93822305807261</v>
      </c>
      <c r="R123" s="153">
        <v>72.43379706719665</v>
      </c>
      <c r="S123" s="115">
        <f t="shared" si="13"/>
        <v>1</v>
      </c>
      <c r="T123" s="117">
        <f t="shared" si="12"/>
        <v>2</v>
      </c>
      <c r="U123" s="47"/>
      <c r="V123" s="47"/>
      <c r="W123" s="120"/>
      <c r="X123"/>
      <c r="Y123" s="127"/>
      <c r="Z123" s="144"/>
      <c r="AA123" s="144"/>
      <c r="AB123" s="127"/>
      <c r="AC123" s="127"/>
      <c r="AD123" s="29"/>
    </row>
    <row r="124" spans="1:30" s="33" customFormat="1" ht="14.25">
      <c r="A124" s="47">
        <v>601</v>
      </c>
      <c r="B124" s="2" t="s">
        <v>100</v>
      </c>
      <c r="C124" s="100">
        <v>4032</v>
      </c>
      <c r="D124" s="96">
        <v>3931</v>
      </c>
      <c r="E124" s="71">
        <v>2774.305555555555</v>
      </c>
      <c r="F124" s="55">
        <v>1953.1925718646655</v>
      </c>
      <c r="G124" s="143" t="b">
        <f t="shared" si="8"/>
        <v>0</v>
      </c>
      <c r="H124" s="71">
        <v>222.2222222222222</v>
      </c>
      <c r="I124" s="71">
        <v>915.7975069956755</v>
      </c>
      <c r="J124" s="147" t="b">
        <f t="shared" si="9"/>
        <v>0</v>
      </c>
      <c r="K124" s="112">
        <v>8728.91865079365</v>
      </c>
      <c r="L124" s="148">
        <v>10552.27677435767</v>
      </c>
      <c r="M124" s="113" t="b">
        <f t="shared" si="10"/>
        <v>0</v>
      </c>
      <c r="N124" s="114">
        <v>21</v>
      </c>
      <c r="O124" s="150">
        <v>21</v>
      </c>
      <c r="P124" s="115">
        <f t="shared" si="11"/>
        <v>1</v>
      </c>
      <c r="Q124" s="116">
        <v>84.3293465215412</v>
      </c>
      <c r="R124" s="153">
        <v>95.61763249133234</v>
      </c>
      <c r="S124" s="115">
        <f t="shared" si="13"/>
        <v>1</v>
      </c>
      <c r="T124" s="117">
        <f t="shared" si="12"/>
        <v>2</v>
      </c>
      <c r="U124" s="47"/>
      <c r="V124" s="47"/>
      <c r="W124" s="120"/>
      <c r="X124"/>
      <c r="Y124" s="127"/>
      <c r="Z124" s="144"/>
      <c r="AA124" s="144"/>
      <c r="AB124" s="127"/>
      <c r="AC124" s="127"/>
      <c r="AD124" s="29"/>
    </row>
    <row r="125" spans="1:30" s="33" customFormat="1" ht="14.25">
      <c r="A125" s="47">
        <v>433</v>
      </c>
      <c r="B125" s="2" t="s">
        <v>189</v>
      </c>
      <c r="C125" s="100">
        <v>7828</v>
      </c>
      <c r="D125" s="96">
        <v>7853</v>
      </c>
      <c r="E125" s="71">
        <v>1757.1538068472153</v>
      </c>
      <c r="F125" s="55">
        <v>2047.2430918120463</v>
      </c>
      <c r="G125" s="143" t="b">
        <f t="shared" si="8"/>
        <v>0</v>
      </c>
      <c r="H125" s="71">
        <v>500.12774655084314</v>
      </c>
      <c r="I125" s="71">
        <v>952.2475487075003</v>
      </c>
      <c r="J125" s="147" t="b">
        <f t="shared" si="9"/>
        <v>0</v>
      </c>
      <c r="K125" s="112">
        <v>3758.4312723556463</v>
      </c>
      <c r="L125" s="148">
        <v>3480.962689418057</v>
      </c>
      <c r="M125" s="113" t="b">
        <f t="shared" si="10"/>
        <v>0</v>
      </c>
      <c r="N125" s="114">
        <v>21.5</v>
      </c>
      <c r="O125" s="150">
        <v>21.5</v>
      </c>
      <c r="P125" s="115">
        <f t="shared" si="11"/>
        <v>1</v>
      </c>
      <c r="Q125" s="116">
        <v>54.63651648570858</v>
      </c>
      <c r="R125" s="153">
        <v>50.362833043245416</v>
      </c>
      <c r="S125" s="115">
        <f t="shared" si="13"/>
        <v>1</v>
      </c>
      <c r="T125" s="117">
        <f t="shared" si="12"/>
        <v>2</v>
      </c>
      <c r="U125" s="48"/>
      <c r="V125" s="47"/>
      <c r="W125" s="120"/>
      <c r="X125"/>
      <c r="Y125" s="127"/>
      <c r="Z125" s="144"/>
      <c r="AA125" s="144"/>
      <c r="AB125" s="127"/>
      <c r="AC125" s="127"/>
      <c r="AD125" s="29"/>
    </row>
    <row r="126" spans="1:30" s="33" customFormat="1" ht="14.25">
      <c r="A126" s="47">
        <v>849</v>
      </c>
      <c r="B126" s="2" t="s">
        <v>68</v>
      </c>
      <c r="C126" s="100">
        <v>3033</v>
      </c>
      <c r="D126" s="96">
        <v>2966</v>
      </c>
      <c r="E126" s="71">
        <v>1394.9884602703594</v>
      </c>
      <c r="F126" s="55">
        <v>2067.7680377612946</v>
      </c>
      <c r="G126" s="143" t="b">
        <f t="shared" si="8"/>
        <v>0</v>
      </c>
      <c r="H126" s="71">
        <v>606.989779096604</v>
      </c>
      <c r="I126" s="71">
        <v>1531.355360755226</v>
      </c>
      <c r="J126" s="147" t="b">
        <f t="shared" si="9"/>
        <v>0</v>
      </c>
      <c r="K126" s="112">
        <v>9505.440158259149</v>
      </c>
      <c r="L126" s="148">
        <v>9730.613621038436</v>
      </c>
      <c r="M126" s="113" t="b">
        <f t="shared" si="10"/>
        <v>0</v>
      </c>
      <c r="N126" s="114">
        <v>21.75</v>
      </c>
      <c r="O126" s="150">
        <v>21.75</v>
      </c>
      <c r="P126" s="115">
        <f t="shared" si="11"/>
        <v>1</v>
      </c>
      <c r="Q126" s="116">
        <v>78.44679038998594</v>
      </c>
      <c r="R126" s="153">
        <v>77.34503036729971</v>
      </c>
      <c r="S126" s="115">
        <f t="shared" si="13"/>
        <v>1</v>
      </c>
      <c r="T126" s="117">
        <f t="shared" si="12"/>
        <v>2</v>
      </c>
      <c r="U126" s="47"/>
      <c r="V126" s="47"/>
      <c r="W126" s="120"/>
      <c r="X126"/>
      <c r="Y126" s="127"/>
      <c r="Z126" s="144"/>
      <c r="AA126" s="144"/>
      <c r="AB126" s="127"/>
      <c r="AC126" s="127"/>
      <c r="AD126" s="29"/>
    </row>
    <row r="127" spans="1:30" s="33" customFormat="1" ht="14.25">
      <c r="A127" s="47">
        <v>915</v>
      </c>
      <c r="B127" s="2" t="s">
        <v>23</v>
      </c>
      <c r="C127" s="100">
        <v>233775</v>
      </c>
      <c r="D127" s="96">
        <v>20278</v>
      </c>
      <c r="E127" s="71">
        <v>1760.4319358936773</v>
      </c>
      <c r="F127" s="55">
        <v>2082.5032054443236</v>
      </c>
      <c r="G127" s="143" t="b">
        <f t="shared" si="8"/>
        <v>0</v>
      </c>
      <c r="H127" s="71">
        <v>789.9442978598652</v>
      </c>
      <c r="I127" s="71">
        <v>1217.674326856692</v>
      </c>
      <c r="J127" s="147" t="b">
        <f t="shared" si="9"/>
        <v>0</v>
      </c>
      <c r="K127" s="112">
        <v>8490.276556239618</v>
      </c>
      <c r="L127" s="148">
        <v>9266.89022586054</v>
      </c>
      <c r="M127" s="113" t="b">
        <f t="shared" si="10"/>
        <v>0</v>
      </c>
      <c r="N127" s="114">
        <v>21</v>
      </c>
      <c r="O127" s="150">
        <v>21</v>
      </c>
      <c r="P127" s="115">
        <f t="shared" si="11"/>
        <v>1</v>
      </c>
      <c r="Q127" s="116">
        <v>82.47297173134054</v>
      </c>
      <c r="R127" s="153">
        <v>86.81949286071531</v>
      </c>
      <c r="S127" s="115">
        <f>IF(Q126&gt;50,IF(R127&gt;50,1))</f>
        <v>1</v>
      </c>
      <c r="T127" s="117">
        <f t="shared" si="12"/>
        <v>2</v>
      </c>
      <c r="U127" s="47"/>
      <c r="V127" s="50"/>
      <c r="W127" s="120"/>
      <c r="X127"/>
      <c r="Y127" s="127"/>
      <c r="Z127" s="144"/>
      <c r="AA127" s="144"/>
      <c r="AB127" s="127"/>
      <c r="AC127" s="127"/>
      <c r="AD127" s="29"/>
    </row>
    <row r="128" spans="1:30" s="33" customFormat="1" ht="14.25">
      <c r="A128" s="47">
        <v>208</v>
      </c>
      <c r="B128" s="2" t="s">
        <v>219</v>
      </c>
      <c r="C128" s="100">
        <v>12373</v>
      </c>
      <c r="D128" s="96">
        <v>12400</v>
      </c>
      <c r="E128" s="71">
        <v>1810.7977046795443</v>
      </c>
      <c r="F128" s="55">
        <v>2113.629032258065</v>
      </c>
      <c r="G128" s="143" t="b">
        <f t="shared" si="8"/>
        <v>0</v>
      </c>
      <c r="H128" s="71">
        <v>715.590398448234</v>
      </c>
      <c r="I128" s="71">
        <v>1045.8870967741937</v>
      </c>
      <c r="J128" s="147" t="b">
        <f t="shared" si="9"/>
        <v>0</v>
      </c>
      <c r="K128" s="112">
        <v>5722.864301301221</v>
      </c>
      <c r="L128" s="129">
        <v>5349.274193548387</v>
      </c>
      <c r="M128" s="113" t="b">
        <f t="shared" si="10"/>
        <v>0</v>
      </c>
      <c r="N128" s="114">
        <v>21</v>
      </c>
      <c r="O128" s="150">
        <v>21</v>
      </c>
      <c r="P128" s="115">
        <f t="shared" si="11"/>
        <v>1</v>
      </c>
      <c r="Q128" s="116">
        <v>83.4719741430637</v>
      </c>
      <c r="R128" s="153">
        <v>75.78757583386799</v>
      </c>
      <c r="S128" s="115">
        <f aca="true" t="shared" si="14" ref="S128:S160">IF(Q128&gt;50,IF(R128&gt;50,1))</f>
        <v>1</v>
      </c>
      <c r="T128" s="117">
        <f t="shared" si="12"/>
        <v>2</v>
      </c>
      <c r="U128" s="47"/>
      <c r="V128" s="47"/>
      <c r="W128" s="120"/>
      <c r="X128"/>
      <c r="Y128" s="127"/>
      <c r="Z128" s="144"/>
      <c r="AA128" s="144"/>
      <c r="AB128" s="127"/>
      <c r="AC128" s="127"/>
      <c r="AD128" s="29"/>
    </row>
    <row r="129" spans="1:30" s="33" customFormat="1" ht="14.25">
      <c r="A129" s="47">
        <v>535</v>
      </c>
      <c r="B129" s="2" t="s">
        <v>103</v>
      </c>
      <c r="C129" s="100">
        <v>10639</v>
      </c>
      <c r="D129" s="96">
        <v>10500</v>
      </c>
      <c r="E129" s="71">
        <v>1629.1944731647711</v>
      </c>
      <c r="F129" s="55">
        <v>2133.3333333333335</v>
      </c>
      <c r="G129" s="143" t="b">
        <f t="shared" si="8"/>
        <v>0</v>
      </c>
      <c r="H129" s="71">
        <v>742.4569978381427</v>
      </c>
      <c r="I129" s="71">
        <v>1294.095238095238</v>
      </c>
      <c r="J129" s="147" t="b">
        <f t="shared" si="9"/>
        <v>0</v>
      </c>
      <c r="K129" s="112">
        <v>9650.719052542532</v>
      </c>
      <c r="L129" s="148">
        <v>11085.52380952381</v>
      </c>
      <c r="M129" s="113" t="b">
        <f t="shared" si="10"/>
        <v>0</v>
      </c>
      <c r="N129" s="114">
        <v>22</v>
      </c>
      <c r="O129" s="150">
        <v>22</v>
      </c>
      <c r="P129" s="115">
        <f t="shared" si="11"/>
        <v>1</v>
      </c>
      <c r="Q129" s="116">
        <v>87.57926901584334</v>
      </c>
      <c r="R129" s="153">
        <v>92.32457445050404</v>
      </c>
      <c r="S129" s="115">
        <f t="shared" si="14"/>
        <v>1</v>
      </c>
      <c r="T129" s="117">
        <f t="shared" si="12"/>
        <v>2</v>
      </c>
      <c r="U129" s="47" t="s">
        <v>332</v>
      </c>
      <c r="V129" s="47"/>
      <c r="W129" s="120"/>
      <c r="X129"/>
      <c r="Y129" s="127"/>
      <c r="Z129" s="144"/>
      <c r="AA129" s="144"/>
      <c r="AB129" s="127"/>
      <c r="AC129" s="127"/>
      <c r="AD129" s="29"/>
    </row>
    <row r="130" spans="1:30" s="33" customFormat="1" ht="14.25">
      <c r="A130" s="47">
        <v>272</v>
      </c>
      <c r="B130" s="2" t="s">
        <v>168</v>
      </c>
      <c r="C130" s="100">
        <v>47681</v>
      </c>
      <c r="D130" s="96">
        <v>47772</v>
      </c>
      <c r="E130" s="71">
        <v>1982.1731926763282</v>
      </c>
      <c r="F130" s="55">
        <v>2157.26785564766</v>
      </c>
      <c r="G130" s="143" t="b">
        <f t="shared" si="8"/>
        <v>0</v>
      </c>
      <c r="H130" s="71">
        <v>799.920303684906</v>
      </c>
      <c r="I130" s="71">
        <v>1181.2568031482876</v>
      </c>
      <c r="J130" s="147" t="b">
        <f t="shared" si="9"/>
        <v>0</v>
      </c>
      <c r="K130" s="112">
        <v>8869.235125102241</v>
      </c>
      <c r="L130" s="148">
        <v>9506.070501549024</v>
      </c>
      <c r="M130" s="113" t="b">
        <f t="shared" si="10"/>
        <v>0</v>
      </c>
      <c r="N130" s="114">
        <v>21.75</v>
      </c>
      <c r="O130" s="150">
        <v>21.5</v>
      </c>
      <c r="P130" s="115">
        <f t="shared" si="11"/>
        <v>1</v>
      </c>
      <c r="Q130" s="116">
        <v>85.3039756044956</v>
      </c>
      <c r="R130" s="153">
        <v>88.56912152666486</v>
      </c>
      <c r="S130" s="115">
        <f t="shared" si="14"/>
        <v>1</v>
      </c>
      <c r="T130" s="117">
        <f t="shared" si="12"/>
        <v>2</v>
      </c>
      <c r="U130" s="47"/>
      <c r="V130" s="47"/>
      <c r="W130" s="120"/>
      <c r="X130"/>
      <c r="Y130" s="127"/>
      <c r="Z130" s="144"/>
      <c r="AA130" s="144"/>
      <c r="AB130" s="127"/>
      <c r="AC130" s="127"/>
      <c r="AD130" s="29"/>
    </row>
    <row r="131" spans="1:30" s="33" customFormat="1" ht="14.25">
      <c r="A131" s="47">
        <v>49</v>
      </c>
      <c r="B131" s="2" t="s">
        <v>280</v>
      </c>
      <c r="C131" s="100">
        <v>289731</v>
      </c>
      <c r="D131" s="96">
        <v>292796</v>
      </c>
      <c r="E131" s="71">
        <v>1902.1782273902343</v>
      </c>
      <c r="F131" s="55">
        <v>2273.552234320141</v>
      </c>
      <c r="G131" s="143" t="b">
        <f t="shared" si="8"/>
        <v>0</v>
      </c>
      <c r="H131" s="71">
        <v>932.1439542196038</v>
      </c>
      <c r="I131" s="71">
        <v>1484.7880435525076</v>
      </c>
      <c r="J131" s="147" t="b">
        <f t="shared" si="9"/>
        <v>0</v>
      </c>
      <c r="K131" s="112">
        <v>13125.06773524407</v>
      </c>
      <c r="L131" s="149">
        <v>14637.843413161383</v>
      </c>
      <c r="M131" s="113">
        <f t="shared" si="10"/>
        <v>1</v>
      </c>
      <c r="N131" s="114">
        <v>18</v>
      </c>
      <c r="O131" s="150">
        <v>18</v>
      </c>
      <c r="P131" s="115" t="b">
        <f t="shared" si="11"/>
        <v>0</v>
      </c>
      <c r="Q131" s="116">
        <v>149.83547467507452</v>
      </c>
      <c r="R131" s="153">
        <v>155.5888243504856</v>
      </c>
      <c r="S131" s="115">
        <f t="shared" si="14"/>
        <v>1</v>
      </c>
      <c r="T131" s="117">
        <f t="shared" si="12"/>
        <v>2</v>
      </c>
      <c r="U131" s="47"/>
      <c r="V131" s="47"/>
      <c r="W131" s="120"/>
      <c r="X131"/>
      <c r="Y131" s="127"/>
      <c r="Z131" s="144"/>
      <c r="AA131" s="144"/>
      <c r="AB131" s="127"/>
      <c r="AC131" s="127"/>
      <c r="AD131" s="29"/>
    </row>
    <row r="132" spans="1:30" s="33" customFormat="1" ht="14.25">
      <c r="A132" s="47">
        <v>851</v>
      </c>
      <c r="B132" s="2" t="s">
        <v>140</v>
      </c>
      <c r="C132" s="100">
        <v>21602</v>
      </c>
      <c r="D132" s="96">
        <v>21467</v>
      </c>
      <c r="E132" s="71">
        <v>1779.6037403944079</v>
      </c>
      <c r="F132" s="55">
        <v>2283.0856663716404</v>
      </c>
      <c r="G132" s="143" t="b">
        <f t="shared" si="8"/>
        <v>0</v>
      </c>
      <c r="H132" s="71">
        <v>403.01823905193964</v>
      </c>
      <c r="I132" s="71">
        <v>1089.672520613034</v>
      </c>
      <c r="J132" s="147" t="b">
        <f t="shared" si="9"/>
        <v>0</v>
      </c>
      <c r="K132" s="112">
        <v>5198.407554856032</v>
      </c>
      <c r="L132" s="148">
        <v>5009.549541156193</v>
      </c>
      <c r="M132" s="113" t="b">
        <f t="shared" si="10"/>
        <v>0</v>
      </c>
      <c r="N132" s="114">
        <v>21</v>
      </c>
      <c r="O132" s="150">
        <v>21</v>
      </c>
      <c r="P132" s="115">
        <f t="shared" si="11"/>
        <v>1</v>
      </c>
      <c r="Q132" s="116">
        <v>69.93221548341063</v>
      </c>
      <c r="R132" s="153">
        <v>64.22778194706909</v>
      </c>
      <c r="S132" s="115">
        <f t="shared" si="14"/>
        <v>1</v>
      </c>
      <c r="T132" s="117">
        <f t="shared" si="12"/>
        <v>2</v>
      </c>
      <c r="U132" s="47"/>
      <c r="V132" s="47"/>
      <c r="W132" s="120"/>
      <c r="X132"/>
      <c r="Y132" s="127"/>
      <c r="Z132" s="144"/>
      <c r="AA132" s="144"/>
      <c r="AB132" s="127"/>
      <c r="AC132" s="127"/>
      <c r="AD132" s="29"/>
    </row>
    <row r="133" spans="1:30" s="33" customFormat="1" ht="14.25">
      <c r="A133" s="47">
        <v>635</v>
      </c>
      <c r="B133" s="2" t="s">
        <v>221</v>
      </c>
      <c r="C133" s="100">
        <v>6435</v>
      </c>
      <c r="D133" s="96">
        <v>6415</v>
      </c>
      <c r="E133" s="71">
        <v>2101.7871017871016</v>
      </c>
      <c r="F133" s="55">
        <v>2377.240841777085</v>
      </c>
      <c r="G133" s="143" t="b">
        <f t="shared" si="8"/>
        <v>0</v>
      </c>
      <c r="H133" s="71">
        <v>481.74048174048175</v>
      </c>
      <c r="I133" s="71">
        <v>928.7607170693686</v>
      </c>
      <c r="J133" s="147" t="b">
        <f t="shared" si="9"/>
        <v>0</v>
      </c>
      <c r="K133" s="112">
        <v>3692.929292929293</v>
      </c>
      <c r="L133" s="148">
        <v>4118.004676539361</v>
      </c>
      <c r="M133" s="113" t="b">
        <f t="shared" si="10"/>
        <v>0</v>
      </c>
      <c r="N133" s="114">
        <v>21.5</v>
      </c>
      <c r="O133" s="150">
        <v>21.5</v>
      </c>
      <c r="P133" s="115">
        <f t="shared" si="11"/>
        <v>1</v>
      </c>
      <c r="Q133" s="116">
        <v>55.07244166539576</v>
      </c>
      <c r="R133" s="153">
        <v>57.67889061869342</v>
      </c>
      <c r="S133" s="115">
        <f t="shared" si="14"/>
        <v>1</v>
      </c>
      <c r="T133" s="117">
        <f t="shared" si="12"/>
        <v>2</v>
      </c>
      <c r="U133" s="48"/>
      <c r="V133" s="47"/>
      <c r="W133" s="120"/>
      <c r="X133"/>
      <c r="Y133" s="127"/>
      <c r="Z133" s="144"/>
      <c r="AA133" s="144"/>
      <c r="AB133" s="127"/>
      <c r="AC133" s="127"/>
      <c r="AD133" s="29"/>
    </row>
    <row r="134" spans="1:30" s="33" customFormat="1" ht="14.25">
      <c r="A134" s="47">
        <v>78</v>
      </c>
      <c r="B134" s="2" t="s">
        <v>55</v>
      </c>
      <c r="C134" s="100">
        <v>8199</v>
      </c>
      <c r="D134" s="96">
        <v>8042</v>
      </c>
      <c r="E134" s="71">
        <v>1422.0026832540552</v>
      </c>
      <c r="F134" s="55">
        <v>2461.701069385725</v>
      </c>
      <c r="G134" s="143" t="b">
        <f t="shared" si="8"/>
        <v>0</v>
      </c>
      <c r="H134" s="71">
        <v>1405.1713623612636</v>
      </c>
      <c r="I134" s="71">
        <v>1710.5197712011936</v>
      </c>
      <c r="J134" s="147" t="b">
        <f t="shared" si="9"/>
        <v>0</v>
      </c>
      <c r="K134" s="112">
        <v>9489.6938651055</v>
      </c>
      <c r="L134" s="148">
        <v>9473.389704053718</v>
      </c>
      <c r="M134" s="113" t="b">
        <f t="shared" si="10"/>
        <v>0</v>
      </c>
      <c r="N134" s="114">
        <v>21.75</v>
      </c>
      <c r="O134" s="150">
        <v>21.75</v>
      </c>
      <c r="P134" s="115">
        <f t="shared" si="11"/>
        <v>1</v>
      </c>
      <c r="Q134" s="116">
        <v>83.63115672315976</v>
      </c>
      <c r="R134" s="153">
        <v>80.96518337233606</v>
      </c>
      <c r="S134" s="115">
        <f t="shared" si="14"/>
        <v>1</v>
      </c>
      <c r="T134" s="117">
        <f t="shared" si="12"/>
        <v>2</v>
      </c>
      <c r="U134" s="47" t="s">
        <v>332</v>
      </c>
      <c r="V134" s="47"/>
      <c r="W134" s="120"/>
      <c r="X134"/>
      <c r="Y134" s="127"/>
      <c r="Z134" s="144"/>
      <c r="AA134" s="144"/>
      <c r="AB134" s="127"/>
      <c r="AC134" s="127"/>
      <c r="AD134" s="29"/>
    </row>
    <row r="135" spans="1:30" s="33" customFormat="1" ht="14.25">
      <c r="A135" s="47">
        <v>10</v>
      </c>
      <c r="B135" s="2" t="s">
        <v>203</v>
      </c>
      <c r="C135" s="100">
        <v>11468</v>
      </c>
      <c r="D135" s="96">
        <v>11332</v>
      </c>
      <c r="E135" s="71">
        <v>2253.7495640041857</v>
      </c>
      <c r="F135" s="55">
        <v>2502.5591246028944</v>
      </c>
      <c r="G135" s="143" t="b">
        <f t="shared" si="8"/>
        <v>0</v>
      </c>
      <c r="H135" s="71">
        <v>431.54865713289155</v>
      </c>
      <c r="I135" s="71">
        <v>901.076597246735</v>
      </c>
      <c r="J135" s="147" t="b">
        <f t="shared" si="9"/>
        <v>0</v>
      </c>
      <c r="K135" s="112">
        <v>6850.453435647018</v>
      </c>
      <c r="L135" s="149">
        <v>7135.721849629368</v>
      </c>
      <c r="M135" s="113" t="b">
        <f t="shared" si="10"/>
        <v>0</v>
      </c>
      <c r="N135" s="114">
        <v>21.25</v>
      </c>
      <c r="O135" s="150">
        <v>21.25</v>
      </c>
      <c r="P135" s="115">
        <f t="shared" si="11"/>
        <v>1</v>
      </c>
      <c r="Q135" s="116">
        <v>65.2611809382288</v>
      </c>
      <c r="R135" s="153">
        <v>65.19184533807595</v>
      </c>
      <c r="S135" s="115">
        <f t="shared" si="14"/>
        <v>1</v>
      </c>
      <c r="T135" s="117">
        <f t="shared" si="12"/>
        <v>2</v>
      </c>
      <c r="U135" s="47"/>
      <c r="V135" s="47"/>
      <c r="W135" s="120"/>
      <c r="X135"/>
      <c r="Y135" s="127"/>
      <c r="Z135" s="144"/>
      <c r="AA135" s="144"/>
      <c r="AB135" s="127"/>
      <c r="AC135" s="127"/>
      <c r="AD135" s="29"/>
    </row>
    <row r="136" spans="1:30" s="33" customFormat="1" ht="14.25">
      <c r="A136" s="47">
        <v>217</v>
      </c>
      <c r="B136" s="2" t="s">
        <v>211</v>
      </c>
      <c r="C136" s="100">
        <v>5464</v>
      </c>
      <c r="D136" s="96">
        <v>5426</v>
      </c>
      <c r="E136" s="71">
        <v>2203.147877013177</v>
      </c>
      <c r="F136" s="55">
        <v>2650.3870254331</v>
      </c>
      <c r="G136" s="143" t="b">
        <f t="shared" si="8"/>
        <v>0</v>
      </c>
      <c r="H136" s="71">
        <v>451.3177159590044</v>
      </c>
      <c r="I136" s="71">
        <v>1087.9100626612606</v>
      </c>
      <c r="J136" s="147" t="b">
        <f t="shared" si="9"/>
        <v>0</v>
      </c>
      <c r="K136" s="112">
        <v>5330.710102489019</v>
      </c>
      <c r="L136" s="148">
        <v>5164.946553630667</v>
      </c>
      <c r="M136" s="113" t="b">
        <f t="shared" si="10"/>
        <v>0</v>
      </c>
      <c r="N136" s="114">
        <v>21.5</v>
      </c>
      <c r="O136" s="150">
        <v>21.5</v>
      </c>
      <c r="P136" s="115">
        <f t="shared" si="11"/>
        <v>1</v>
      </c>
      <c r="Q136" s="116">
        <v>62.62142939747889</v>
      </c>
      <c r="R136" s="153">
        <v>63.47554478712069</v>
      </c>
      <c r="S136" s="115">
        <f t="shared" si="14"/>
        <v>1</v>
      </c>
      <c r="T136" s="117">
        <f t="shared" si="12"/>
        <v>2</v>
      </c>
      <c r="U136" s="47"/>
      <c r="V136" s="47"/>
      <c r="W136" s="120"/>
      <c r="X136"/>
      <c r="Y136" s="127"/>
      <c r="Z136" s="144"/>
      <c r="AA136" s="144"/>
      <c r="AB136" s="127"/>
      <c r="AC136" s="127"/>
      <c r="AD136" s="29"/>
    </row>
    <row r="137" spans="1:30" s="33" customFormat="1" ht="14.25">
      <c r="A137" s="47">
        <v>211</v>
      </c>
      <c r="B137" s="2" t="s">
        <v>226</v>
      </c>
      <c r="C137" s="100">
        <v>31868</v>
      </c>
      <c r="D137" s="96">
        <v>32214</v>
      </c>
      <c r="E137" s="71">
        <v>2168.319317183382</v>
      </c>
      <c r="F137" s="55">
        <v>2700.0372508847086</v>
      </c>
      <c r="G137" s="143" t="b">
        <f t="shared" si="8"/>
        <v>0</v>
      </c>
      <c r="H137" s="71">
        <v>666.1855152504079</v>
      </c>
      <c r="I137" s="71">
        <v>1238.902340597256</v>
      </c>
      <c r="J137" s="147" t="b">
        <f t="shared" si="9"/>
        <v>0</v>
      </c>
      <c r="K137" s="112">
        <v>4317.4657964101925</v>
      </c>
      <c r="L137" s="148">
        <v>4656.4537157757495</v>
      </c>
      <c r="M137" s="113" t="b">
        <f t="shared" si="10"/>
        <v>0</v>
      </c>
      <c r="N137" s="114">
        <v>21</v>
      </c>
      <c r="O137" s="150">
        <v>21</v>
      </c>
      <c r="P137" s="115">
        <f t="shared" si="11"/>
        <v>1</v>
      </c>
      <c r="Q137" s="116">
        <v>67.09801152099257</v>
      </c>
      <c r="R137" s="153">
        <v>66.52100775960854</v>
      </c>
      <c r="S137" s="115">
        <f t="shared" si="14"/>
        <v>1</v>
      </c>
      <c r="T137" s="117">
        <f t="shared" si="12"/>
        <v>2</v>
      </c>
      <c r="U137" s="47"/>
      <c r="V137" s="47"/>
      <c r="W137" s="120"/>
      <c r="X137"/>
      <c r="Y137" s="127"/>
      <c r="Z137" s="144"/>
      <c r="AA137" s="144"/>
      <c r="AB137" s="127"/>
      <c r="AC137" s="127"/>
      <c r="AD137" s="29"/>
    </row>
    <row r="138" spans="1:30" s="33" customFormat="1" ht="14.25">
      <c r="A138" s="47">
        <v>890</v>
      </c>
      <c r="B138" s="2" t="s">
        <v>15</v>
      </c>
      <c r="C138" s="100">
        <v>1212</v>
      </c>
      <c r="D138" s="96">
        <v>1219</v>
      </c>
      <c r="E138" s="71">
        <v>2112.211221122112</v>
      </c>
      <c r="F138" s="55">
        <v>2813.7817883511075</v>
      </c>
      <c r="G138" s="143" t="b">
        <f t="shared" si="8"/>
        <v>0</v>
      </c>
      <c r="H138" s="71">
        <v>1061.056105610561</v>
      </c>
      <c r="I138" s="71">
        <v>1402.7891714520097</v>
      </c>
      <c r="J138" s="147" t="b">
        <f t="shared" si="9"/>
        <v>0</v>
      </c>
      <c r="K138" s="112">
        <v>8646.039603960397</v>
      </c>
      <c r="L138" s="149">
        <v>11853.978671041838</v>
      </c>
      <c r="M138" s="113" t="b">
        <f t="shared" si="10"/>
        <v>0</v>
      </c>
      <c r="N138" s="114">
        <v>21</v>
      </c>
      <c r="O138" s="150">
        <v>21</v>
      </c>
      <c r="P138" s="115">
        <f t="shared" si="11"/>
        <v>1</v>
      </c>
      <c r="Q138" s="116">
        <v>70.57784645951763</v>
      </c>
      <c r="R138" s="153">
        <v>87.49605802585936</v>
      </c>
      <c r="S138" s="115">
        <f t="shared" si="14"/>
        <v>1</v>
      </c>
      <c r="T138" s="117">
        <f t="shared" si="12"/>
        <v>2</v>
      </c>
      <c r="U138" s="47" t="s">
        <v>332</v>
      </c>
      <c r="V138" s="47"/>
      <c r="W138" s="120"/>
      <c r="X138"/>
      <c r="Y138" s="127"/>
      <c r="Z138" s="144"/>
      <c r="AA138" s="144"/>
      <c r="AB138" s="127"/>
      <c r="AC138" s="127"/>
      <c r="AD138" s="29"/>
    </row>
    <row r="139" spans="1:30" s="33" customFormat="1" ht="14.25">
      <c r="A139" s="47">
        <v>545</v>
      </c>
      <c r="B139" s="2" t="s">
        <v>119</v>
      </c>
      <c r="C139" s="100">
        <v>9479</v>
      </c>
      <c r="D139" s="96">
        <v>9558</v>
      </c>
      <c r="E139" s="71">
        <v>2340.225762211204</v>
      </c>
      <c r="F139" s="55">
        <v>2857.501569365976</v>
      </c>
      <c r="G139" s="143" t="b">
        <f t="shared" si="8"/>
        <v>0</v>
      </c>
      <c r="H139" s="71">
        <v>803.1437915391919</v>
      </c>
      <c r="I139" s="71">
        <v>1231.5337936806864</v>
      </c>
      <c r="J139" s="147" t="b">
        <f t="shared" si="9"/>
        <v>0</v>
      </c>
      <c r="K139" s="112">
        <v>6176.706403629074</v>
      </c>
      <c r="L139" s="148">
        <v>6555.764804352375</v>
      </c>
      <c r="M139" s="113" t="b">
        <f t="shared" si="10"/>
        <v>0</v>
      </c>
      <c r="N139" s="114">
        <v>21</v>
      </c>
      <c r="O139" s="150">
        <v>21</v>
      </c>
      <c r="P139" s="115">
        <f t="shared" si="11"/>
        <v>1</v>
      </c>
      <c r="Q139" s="116">
        <v>88.70338111528532</v>
      </c>
      <c r="R139" s="153">
        <v>88.78263704347654</v>
      </c>
      <c r="S139" s="115">
        <f t="shared" si="14"/>
        <v>1</v>
      </c>
      <c r="T139" s="117">
        <f t="shared" si="12"/>
        <v>2</v>
      </c>
      <c r="U139" s="47"/>
      <c r="V139" s="47"/>
      <c r="W139" s="120"/>
      <c r="X139"/>
      <c r="Y139" s="127"/>
      <c r="Z139" s="144"/>
      <c r="AA139" s="144"/>
      <c r="AB139" s="127"/>
      <c r="AC139" s="127"/>
      <c r="AD139" s="29"/>
    </row>
    <row r="140" spans="1:30" s="33" customFormat="1" ht="14.25">
      <c r="A140" s="47">
        <v>687</v>
      </c>
      <c r="B140" s="2" t="s">
        <v>80</v>
      </c>
      <c r="C140" s="100">
        <v>1602</v>
      </c>
      <c r="D140" s="96">
        <v>1561</v>
      </c>
      <c r="E140" s="71">
        <v>1851.4357053682897</v>
      </c>
      <c r="F140" s="55">
        <v>2915.4388212684175</v>
      </c>
      <c r="G140" s="143" t="b">
        <f t="shared" si="8"/>
        <v>0</v>
      </c>
      <c r="H140" s="71">
        <v>640.4494382022472</v>
      </c>
      <c r="I140" s="71">
        <v>2055.0928891736066</v>
      </c>
      <c r="J140" s="147" t="b">
        <f t="shared" si="9"/>
        <v>0</v>
      </c>
      <c r="K140" s="112">
        <v>10066.791510611734</v>
      </c>
      <c r="L140" s="148">
        <v>9667.520819987187</v>
      </c>
      <c r="M140" s="113" t="b">
        <f t="shared" si="10"/>
        <v>0</v>
      </c>
      <c r="N140" s="114">
        <v>22</v>
      </c>
      <c r="O140" s="150">
        <v>22</v>
      </c>
      <c r="P140" s="115">
        <f t="shared" si="11"/>
        <v>1</v>
      </c>
      <c r="Q140" s="116">
        <v>78.74989759973785</v>
      </c>
      <c r="R140" s="153">
        <v>69.55354403191163</v>
      </c>
      <c r="S140" s="115">
        <f t="shared" si="14"/>
        <v>1</v>
      </c>
      <c r="T140" s="117">
        <f t="shared" si="12"/>
        <v>2</v>
      </c>
      <c r="U140" s="48"/>
      <c r="V140" s="47"/>
      <c r="W140" s="120"/>
      <c r="X140"/>
      <c r="Y140" s="127"/>
      <c r="Z140" s="144"/>
      <c r="AA140" s="144"/>
      <c r="AB140" s="127"/>
      <c r="AC140" s="127"/>
      <c r="AD140" s="29"/>
    </row>
    <row r="141" spans="1:30" s="33" customFormat="1" ht="14.25">
      <c r="A141" s="47">
        <v>425</v>
      </c>
      <c r="B141" s="2" t="s">
        <v>154</v>
      </c>
      <c r="C141" s="100">
        <v>10191</v>
      </c>
      <c r="D141" s="96">
        <v>10238</v>
      </c>
      <c r="E141" s="71">
        <v>2972.328525169267</v>
      </c>
      <c r="F141" s="55">
        <v>3244.872045321352</v>
      </c>
      <c r="G141" s="143" t="b">
        <f t="shared" si="8"/>
        <v>0</v>
      </c>
      <c r="H141" s="71">
        <v>610.8330880188402</v>
      </c>
      <c r="I141" s="71">
        <v>928.5016604805626</v>
      </c>
      <c r="J141" s="147" t="b">
        <f t="shared" si="9"/>
        <v>0</v>
      </c>
      <c r="K141" s="112">
        <v>5021.88205279168</v>
      </c>
      <c r="L141" s="148">
        <v>4705.508888454777</v>
      </c>
      <c r="M141" s="113" t="b">
        <f t="shared" si="10"/>
        <v>0</v>
      </c>
      <c r="N141" s="114">
        <v>21.5</v>
      </c>
      <c r="O141" s="150">
        <v>21.5</v>
      </c>
      <c r="P141" s="115">
        <f t="shared" si="11"/>
        <v>1</v>
      </c>
      <c r="Q141" s="116">
        <v>80.93637081528632</v>
      </c>
      <c r="R141" s="153">
        <v>74.20713355195184</v>
      </c>
      <c r="S141" s="115">
        <f t="shared" si="14"/>
        <v>1</v>
      </c>
      <c r="T141" s="117">
        <f t="shared" si="12"/>
        <v>2</v>
      </c>
      <c r="U141" s="47"/>
      <c r="V141" s="47"/>
      <c r="W141" s="120"/>
      <c r="X141"/>
      <c r="Y141" s="127"/>
      <c r="Z141" s="144"/>
      <c r="AA141" s="144"/>
      <c r="AB141" s="127"/>
      <c r="AC141" s="127"/>
      <c r="AD141" s="29"/>
    </row>
    <row r="142" spans="1:30" s="33" customFormat="1" ht="14.25">
      <c r="A142" s="47">
        <v>317</v>
      </c>
      <c r="B142" s="2" t="s">
        <v>105</v>
      </c>
      <c r="C142" s="100">
        <v>2576</v>
      </c>
      <c r="D142" s="96">
        <v>2538</v>
      </c>
      <c r="E142" s="71">
        <v>2574.922360248447</v>
      </c>
      <c r="F142" s="55">
        <v>3271.473601260835</v>
      </c>
      <c r="G142" s="143" t="b">
        <f t="shared" si="8"/>
        <v>0</v>
      </c>
      <c r="H142" s="71">
        <v>984.860248447205</v>
      </c>
      <c r="I142" s="71">
        <v>1408.1954294720251</v>
      </c>
      <c r="J142" s="147" t="b">
        <f t="shared" si="9"/>
        <v>0</v>
      </c>
      <c r="K142" s="112">
        <v>8148.291925465837</v>
      </c>
      <c r="L142" s="148">
        <v>8774.625689519306</v>
      </c>
      <c r="M142" s="113" t="b">
        <f t="shared" si="10"/>
        <v>0</v>
      </c>
      <c r="N142" s="114">
        <v>21.5</v>
      </c>
      <c r="O142" s="150">
        <v>21.5</v>
      </c>
      <c r="P142" s="115">
        <f t="shared" si="11"/>
        <v>1</v>
      </c>
      <c r="Q142" s="116">
        <v>64.95252971469016</v>
      </c>
      <c r="R142" s="153">
        <v>65.76171415116553</v>
      </c>
      <c r="S142" s="115">
        <f t="shared" si="14"/>
        <v>1</v>
      </c>
      <c r="T142" s="117">
        <f t="shared" si="12"/>
        <v>2</v>
      </c>
      <c r="U142" s="47"/>
      <c r="V142" s="47"/>
      <c r="W142" s="120"/>
      <c r="X142"/>
      <c r="Y142" s="127"/>
      <c r="Z142" s="144"/>
      <c r="AA142" s="144"/>
      <c r="AB142" s="127"/>
      <c r="AC142" s="127"/>
      <c r="AD142" s="29"/>
    </row>
    <row r="143" spans="1:30" s="33" customFormat="1" ht="14.25">
      <c r="A143" s="47">
        <v>231</v>
      </c>
      <c r="B143" s="2" t="s">
        <v>288</v>
      </c>
      <c r="C143" s="100">
        <v>1246</v>
      </c>
      <c r="D143" s="96">
        <v>1278</v>
      </c>
      <c r="E143" s="71">
        <v>3822.6324237560193</v>
      </c>
      <c r="F143" s="55">
        <v>3955.3990610328638</v>
      </c>
      <c r="G143" s="143" t="b">
        <f t="shared" si="8"/>
        <v>0</v>
      </c>
      <c r="H143" s="71">
        <v>-559.390048154093</v>
      </c>
      <c r="I143" s="71">
        <v>466.3536776212833</v>
      </c>
      <c r="J143" s="147" t="b">
        <f t="shared" si="9"/>
        <v>0</v>
      </c>
      <c r="K143" s="112">
        <v>6292.134831460675</v>
      </c>
      <c r="L143" s="148">
        <v>7194.053208137715</v>
      </c>
      <c r="M143" s="113" t="b">
        <f t="shared" si="10"/>
        <v>0</v>
      </c>
      <c r="N143" s="114">
        <v>22</v>
      </c>
      <c r="O143" s="150">
        <v>22</v>
      </c>
      <c r="P143" s="115">
        <f t="shared" si="11"/>
        <v>1</v>
      </c>
      <c r="Q143" s="116">
        <v>73.0825817181603</v>
      </c>
      <c r="R143" s="153">
        <v>67.16182232879116</v>
      </c>
      <c r="S143" s="115">
        <f t="shared" si="14"/>
        <v>1</v>
      </c>
      <c r="T143" s="117">
        <f t="shared" si="12"/>
        <v>2</v>
      </c>
      <c r="U143" s="48"/>
      <c r="V143" s="47"/>
      <c r="W143" s="120"/>
      <c r="X143"/>
      <c r="Y143" s="127"/>
      <c r="Z143" s="144"/>
      <c r="AA143" s="144"/>
      <c r="AB143" s="127"/>
      <c r="AC143" s="127"/>
      <c r="AD143" s="29"/>
    </row>
    <row r="144" spans="1:30" s="33" customFormat="1" ht="14.25">
      <c r="A144" s="47">
        <v>598</v>
      </c>
      <c r="B144" s="2" t="s">
        <v>228</v>
      </c>
      <c r="C144" s="100">
        <v>19208</v>
      </c>
      <c r="D144" s="96">
        <v>19066</v>
      </c>
      <c r="E144" s="71">
        <v>4331.997084548105</v>
      </c>
      <c r="F144" s="55">
        <v>4448.284905066611</v>
      </c>
      <c r="G144" s="143" t="b">
        <f t="shared" si="8"/>
        <v>0</v>
      </c>
      <c r="H144" s="71">
        <v>-22.95918367346939</v>
      </c>
      <c r="I144" s="71">
        <v>817.2138885975035</v>
      </c>
      <c r="J144" s="147" t="b">
        <f t="shared" si="9"/>
        <v>0</v>
      </c>
      <c r="K144" s="112">
        <v>6433.621407746772</v>
      </c>
      <c r="L144" s="148">
        <v>7035.718032099024</v>
      </c>
      <c r="M144" s="113" t="b">
        <f t="shared" si="10"/>
        <v>0</v>
      </c>
      <c r="N144" s="114">
        <v>21.25</v>
      </c>
      <c r="O144" s="150">
        <v>21.25</v>
      </c>
      <c r="P144" s="115">
        <f t="shared" si="11"/>
        <v>1</v>
      </c>
      <c r="Q144" s="116">
        <v>65.5639813755986</v>
      </c>
      <c r="R144" s="153">
        <v>66.15045843694831</v>
      </c>
      <c r="S144" s="115">
        <f t="shared" si="14"/>
        <v>1</v>
      </c>
      <c r="T144" s="117">
        <f t="shared" si="12"/>
        <v>2</v>
      </c>
      <c r="U144" s="47"/>
      <c r="V144" s="47"/>
      <c r="W144" s="120"/>
      <c r="X144"/>
      <c r="Y144" s="127"/>
      <c r="Z144" s="144"/>
      <c r="AA144" s="144"/>
      <c r="AB144" s="127"/>
      <c r="AC144" s="127"/>
      <c r="AD144" s="29"/>
    </row>
    <row r="145" spans="1:30" s="33" customFormat="1" ht="14.25">
      <c r="A145" s="47">
        <v>216</v>
      </c>
      <c r="B145" s="2" t="s">
        <v>283</v>
      </c>
      <c r="C145" s="100">
        <v>1339</v>
      </c>
      <c r="D145" s="96">
        <v>1323</v>
      </c>
      <c r="E145" s="71">
        <v>6398.058252427185</v>
      </c>
      <c r="F145" s="55">
        <v>6066.515495086924</v>
      </c>
      <c r="G145" s="143" t="b">
        <f t="shared" si="8"/>
        <v>0</v>
      </c>
      <c r="H145" s="71">
        <v>-1463.0321135175504</v>
      </c>
      <c r="I145" s="71">
        <v>432.3507180650038</v>
      </c>
      <c r="J145" s="147" t="b">
        <f t="shared" si="9"/>
        <v>0</v>
      </c>
      <c r="K145" s="112">
        <v>9901.418969380135</v>
      </c>
      <c r="L145" s="148">
        <v>11894.935752078609</v>
      </c>
      <c r="M145" s="113" t="b">
        <f t="shared" si="10"/>
        <v>0</v>
      </c>
      <c r="N145" s="114">
        <v>21</v>
      </c>
      <c r="O145" s="150">
        <v>21</v>
      </c>
      <c r="P145" s="115">
        <f t="shared" si="11"/>
        <v>1</v>
      </c>
      <c r="Q145" s="116">
        <v>62.840097279221766</v>
      </c>
      <c r="R145" s="153">
        <v>73.18220371655487</v>
      </c>
      <c r="S145" s="115">
        <f t="shared" si="14"/>
        <v>1</v>
      </c>
      <c r="T145" s="117">
        <f t="shared" si="12"/>
        <v>2</v>
      </c>
      <c r="U145" s="47"/>
      <c r="V145" s="47"/>
      <c r="W145" s="120"/>
      <c r="X145"/>
      <c r="Y145" s="127"/>
      <c r="Z145" s="144"/>
      <c r="AA145" s="144"/>
      <c r="AB145" s="127"/>
      <c r="AC145" s="127"/>
      <c r="AD145" s="29"/>
    </row>
    <row r="146" spans="1:30" s="33" customFormat="1" ht="14.25">
      <c r="A146" s="47">
        <v>416</v>
      </c>
      <c r="B146" s="2" t="s">
        <v>166</v>
      </c>
      <c r="C146" s="100">
        <v>2971</v>
      </c>
      <c r="D146" s="96">
        <v>2964</v>
      </c>
      <c r="E146" s="71">
        <v>-764.7256815886907</v>
      </c>
      <c r="F146" s="55">
        <v>-497.3009446693657</v>
      </c>
      <c r="G146" s="143" t="b">
        <f t="shared" si="8"/>
        <v>0</v>
      </c>
      <c r="H146" s="71">
        <v>-45.439246045102664</v>
      </c>
      <c r="I146" s="71">
        <v>485.49257759784075</v>
      </c>
      <c r="J146" s="147" t="b">
        <f t="shared" si="9"/>
        <v>0</v>
      </c>
      <c r="K146" s="112">
        <v>4331.538202625379</v>
      </c>
      <c r="L146" s="148">
        <v>3970.9851551956813</v>
      </c>
      <c r="M146" s="113" t="b">
        <f t="shared" si="10"/>
        <v>0</v>
      </c>
      <c r="N146" s="114">
        <v>21</v>
      </c>
      <c r="O146" s="150">
        <v>22</v>
      </c>
      <c r="P146" s="115">
        <f t="shared" si="11"/>
        <v>1</v>
      </c>
      <c r="Q146" s="116">
        <v>52.34791546219567</v>
      </c>
      <c r="R146" s="153">
        <v>46.35773476530948</v>
      </c>
      <c r="S146" s="115" t="b">
        <f t="shared" si="14"/>
        <v>0</v>
      </c>
      <c r="T146" s="117">
        <f t="shared" si="12"/>
        <v>1</v>
      </c>
      <c r="U146" s="47"/>
      <c r="V146" s="50"/>
      <c r="W146" s="120"/>
      <c r="X146"/>
      <c r="Y146" s="127"/>
      <c r="Z146" s="144"/>
      <c r="AA146" s="144"/>
      <c r="AB146" s="127"/>
      <c r="AC146" s="127"/>
      <c r="AD146" s="29"/>
    </row>
    <row r="147" spans="1:30" s="33" customFormat="1" ht="14.25">
      <c r="A147" s="47">
        <v>181</v>
      </c>
      <c r="B147" s="2" t="s">
        <v>126</v>
      </c>
      <c r="C147" s="100">
        <v>1739</v>
      </c>
      <c r="D147" s="96">
        <v>1707</v>
      </c>
      <c r="E147" s="71">
        <v>-1042.5531914893618</v>
      </c>
      <c r="F147" s="55">
        <v>-432.92325717633275</v>
      </c>
      <c r="G147" s="143" t="b">
        <f t="shared" si="8"/>
        <v>0</v>
      </c>
      <c r="H147" s="71">
        <v>440.48303622771704</v>
      </c>
      <c r="I147" s="71">
        <v>953.7199765670767</v>
      </c>
      <c r="J147" s="147" t="b">
        <f t="shared" si="9"/>
        <v>0</v>
      </c>
      <c r="K147" s="112">
        <v>3802.1851638872913</v>
      </c>
      <c r="L147" s="149">
        <v>3639.7188049209135</v>
      </c>
      <c r="M147" s="113" t="b">
        <f t="shared" si="10"/>
        <v>0</v>
      </c>
      <c r="N147" s="114">
        <v>22.5</v>
      </c>
      <c r="O147" s="150">
        <v>22.5</v>
      </c>
      <c r="P147" s="115">
        <f t="shared" si="11"/>
        <v>1</v>
      </c>
      <c r="Q147" s="116">
        <v>44.87925177981481</v>
      </c>
      <c r="R147" s="153">
        <v>43.03290148196477</v>
      </c>
      <c r="S147" s="115" t="b">
        <f t="shared" si="14"/>
        <v>0</v>
      </c>
      <c r="T147" s="117">
        <f t="shared" si="12"/>
        <v>1</v>
      </c>
      <c r="U147" s="47" t="s">
        <v>303</v>
      </c>
      <c r="V147" s="47"/>
      <c r="W147" s="120"/>
      <c r="X147"/>
      <c r="Y147" s="127"/>
      <c r="Z147" s="144"/>
      <c r="AA147" s="144"/>
      <c r="AB147" s="127"/>
      <c r="AC147" s="127"/>
      <c r="AD147" s="29"/>
    </row>
    <row r="148" spans="1:30" s="33" customFormat="1" ht="14.25">
      <c r="A148" s="47">
        <v>407</v>
      </c>
      <c r="B148" s="2" t="s">
        <v>207</v>
      </c>
      <c r="C148" s="100">
        <v>2606</v>
      </c>
      <c r="D148" s="96">
        <v>2621</v>
      </c>
      <c r="E148" s="71">
        <v>-1108.979278587874</v>
      </c>
      <c r="F148" s="55">
        <v>-428.8439526898131</v>
      </c>
      <c r="G148" s="143" t="b">
        <f t="shared" si="8"/>
        <v>0</v>
      </c>
      <c r="H148" s="71">
        <v>164.23637759017652</v>
      </c>
      <c r="I148" s="71">
        <v>1267.455169782526</v>
      </c>
      <c r="J148" s="147" t="b">
        <f t="shared" si="9"/>
        <v>0</v>
      </c>
      <c r="K148" s="112">
        <v>7514.198004604757</v>
      </c>
      <c r="L148" s="148">
        <v>6978.252575352919</v>
      </c>
      <c r="M148" s="113" t="b">
        <f t="shared" si="10"/>
        <v>0</v>
      </c>
      <c r="N148" s="114">
        <v>20.5</v>
      </c>
      <c r="O148" s="150">
        <v>21</v>
      </c>
      <c r="P148" s="115" t="b">
        <f t="shared" si="11"/>
        <v>0</v>
      </c>
      <c r="Q148" s="116">
        <v>88.34640325742724</v>
      </c>
      <c r="R148" s="153">
        <v>76.44707047834702</v>
      </c>
      <c r="S148" s="115">
        <f t="shared" si="14"/>
        <v>1</v>
      </c>
      <c r="T148" s="117">
        <f t="shared" si="12"/>
        <v>1</v>
      </c>
      <c r="U148" s="47" t="s">
        <v>303</v>
      </c>
      <c r="V148" s="47"/>
      <c r="W148" s="120"/>
      <c r="X148"/>
      <c r="Y148" s="127"/>
      <c r="Z148" s="144"/>
      <c r="AA148" s="144"/>
      <c r="AB148" s="127"/>
      <c r="AC148" s="127"/>
      <c r="AD148" s="29"/>
    </row>
    <row r="149" spans="1:30" s="33" customFormat="1" ht="14.25">
      <c r="A149" s="47">
        <v>105</v>
      </c>
      <c r="B149" s="2" t="s">
        <v>304</v>
      </c>
      <c r="C149" s="100">
        <v>2271</v>
      </c>
      <c r="D149" s="96">
        <v>2199</v>
      </c>
      <c r="E149" s="71">
        <v>-448.70101276970496</v>
      </c>
      <c r="F149" s="55">
        <v>-227.3760800363802</v>
      </c>
      <c r="G149" s="143" t="b">
        <f t="shared" si="8"/>
        <v>0</v>
      </c>
      <c r="H149" s="71">
        <v>693.5270805812418</v>
      </c>
      <c r="I149" s="71">
        <v>767.6216462028194</v>
      </c>
      <c r="J149" s="147" t="b">
        <f t="shared" si="9"/>
        <v>0</v>
      </c>
      <c r="K149" s="112">
        <v>5142.228093350946</v>
      </c>
      <c r="L149" s="149">
        <v>5429.740791268759</v>
      </c>
      <c r="M149" s="113" t="b">
        <f t="shared" si="10"/>
        <v>0</v>
      </c>
      <c r="N149" s="114">
        <v>21.75</v>
      </c>
      <c r="O149" s="150">
        <v>21.75</v>
      </c>
      <c r="P149" s="115">
        <f t="shared" si="11"/>
        <v>1</v>
      </c>
      <c r="Q149" s="116">
        <v>44.66974721391683</v>
      </c>
      <c r="R149" s="153">
        <v>46.289211935730684</v>
      </c>
      <c r="S149" s="115" t="b">
        <f t="shared" si="14"/>
        <v>0</v>
      </c>
      <c r="T149" s="117">
        <f t="shared" si="12"/>
        <v>1</v>
      </c>
      <c r="U149" s="47" t="s">
        <v>303</v>
      </c>
      <c r="V149" s="47"/>
      <c r="W149" s="120"/>
      <c r="X149"/>
      <c r="Y149" s="127"/>
      <c r="Z149" s="144"/>
      <c r="AA149" s="144"/>
      <c r="AB149" s="127"/>
      <c r="AC149" s="127"/>
      <c r="AD149" s="29"/>
    </row>
    <row r="150" spans="1:30" s="33" customFormat="1" ht="14.25">
      <c r="A150" s="47">
        <v>783</v>
      </c>
      <c r="B150" s="2" t="s">
        <v>66</v>
      </c>
      <c r="C150" s="100">
        <v>6721</v>
      </c>
      <c r="D150" s="96">
        <v>6646</v>
      </c>
      <c r="E150" s="71">
        <v>-514.8043445915787</v>
      </c>
      <c r="F150" s="55">
        <v>-226.45200120373158</v>
      </c>
      <c r="G150" s="143" t="b">
        <f t="shared" si="8"/>
        <v>0</v>
      </c>
      <c r="H150" s="71">
        <v>206.36809998512126</v>
      </c>
      <c r="I150" s="71">
        <v>756.8462232922059</v>
      </c>
      <c r="J150" s="147" t="b">
        <f t="shared" si="9"/>
        <v>0</v>
      </c>
      <c r="K150" s="112">
        <v>2898.9733670584737</v>
      </c>
      <c r="L150" s="148">
        <v>2783.7797171230814</v>
      </c>
      <c r="M150" s="113" t="b">
        <f t="shared" si="10"/>
        <v>0</v>
      </c>
      <c r="N150" s="114">
        <v>21.5</v>
      </c>
      <c r="O150" s="150">
        <v>21.5</v>
      </c>
      <c r="P150" s="115">
        <f t="shared" si="11"/>
        <v>1</v>
      </c>
      <c r="Q150" s="116">
        <v>51.03738755134938</v>
      </c>
      <c r="R150" s="153">
        <v>46.432155923203936</v>
      </c>
      <c r="S150" s="115" t="b">
        <f t="shared" si="14"/>
        <v>0</v>
      </c>
      <c r="T150" s="117">
        <f t="shared" si="12"/>
        <v>1</v>
      </c>
      <c r="U150" s="47"/>
      <c r="V150" s="47"/>
      <c r="W150" s="120"/>
      <c r="X150"/>
      <c r="Y150" s="127"/>
      <c r="Z150" s="144"/>
      <c r="AA150" s="144"/>
      <c r="AB150" s="127"/>
      <c r="AC150" s="127"/>
      <c r="AD150" s="29"/>
    </row>
    <row r="151" spans="1:30" s="33" customFormat="1" ht="14.25">
      <c r="A151" s="47">
        <v>681</v>
      </c>
      <c r="B151" s="2" t="s">
        <v>34</v>
      </c>
      <c r="C151" s="100">
        <v>3431</v>
      </c>
      <c r="D151" s="96">
        <v>3364</v>
      </c>
      <c r="E151" s="71">
        <v>-542.698921597202</v>
      </c>
      <c r="F151" s="55">
        <v>-154.5778834720571</v>
      </c>
      <c r="G151" s="143" t="b">
        <f t="shared" si="8"/>
        <v>0</v>
      </c>
      <c r="H151" s="71">
        <v>844.6517050422617</v>
      </c>
      <c r="I151" s="71">
        <v>991.3793103448277</v>
      </c>
      <c r="J151" s="147" t="b">
        <f t="shared" si="9"/>
        <v>0</v>
      </c>
      <c r="K151" s="112">
        <v>3617.021276595745</v>
      </c>
      <c r="L151" s="148">
        <v>3198.870392390012</v>
      </c>
      <c r="M151" s="113" t="b">
        <f t="shared" si="10"/>
        <v>0</v>
      </c>
      <c r="N151" s="114">
        <v>21.5</v>
      </c>
      <c r="O151" s="150">
        <v>22</v>
      </c>
      <c r="P151" s="115">
        <f t="shared" si="11"/>
        <v>1</v>
      </c>
      <c r="Q151" s="116">
        <v>35.49467025406149</v>
      </c>
      <c r="R151" s="153">
        <v>32.78053725291434</v>
      </c>
      <c r="S151" s="115" t="b">
        <f t="shared" si="14"/>
        <v>0</v>
      </c>
      <c r="T151" s="117">
        <f t="shared" si="12"/>
        <v>1</v>
      </c>
      <c r="U151" s="47"/>
      <c r="V151" s="47"/>
      <c r="W151" s="120"/>
      <c r="X151"/>
      <c r="Y151" s="127"/>
      <c r="Z151" s="144"/>
      <c r="AA151" s="144"/>
      <c r="AB151" s="127"/>
      <c r="AC151" s="127"/>
      <c r="AD151" s="29"/>
    </row>
    <row r="152" spans="1:30" s="33" customFormat="1" ht="14.25">
      <c r="A152" s="47">
        <v>186</v>
      </c>
      <c r="B152" s="2" t="s">
        <v>234</v>
      </c>
      <c r="C152" s="100">
        <v>43711</v>
      </c>
      <c r="D152" s="96">
        <v>44455</v>
      </c>
      <c r="E152" s="71">
        <v>-139.82750337443665</v>
      </c>
      <c r="F152" s="55">
        <v>-124.12552018895512</v>
      </c>
      <c r="G152" s="143" t="b">
        <f t="shared" si="8"/>
        <v>0</v>
      </c>
      <c r="H152" s="71">
        <v>28.848573585596302</v>
      </c>
      <c r="I152" s="71">
        <v>744.1007760656844</v>
      </c>
      <c r="J152" s="147" t="b">
        <f t="shared" si="9"/>
        <v>0</v>
      </c>
      <c r="K152" s="112">
        <v>9130.516345999864</v>
      </c>
      <c r="L152" s="148">
        <v>9747.317512090878</v>
      </c>
      <c r="M152" s="113" t="b">
        <f t="shared" si="10"/>
        <v>0</v>
      </c>
      <c r="N152" s="114">
        <v>19.75</v>
      </c>
      <c r="O152" s="150">
        <v>19.75</v>
      </c>
      <c r="P152" s="115" t="b">
        <f t="shared" si="11"/>
        <v>0</v>
      </c>
      <c r="Q152" s="116">
        <v>101.98360193942705</v>
      </c>
      <c r="R152" s="153">
        <v>100.5463901327677</v>
      </c>
      <c r="S152" s="115">
        <f t="shared" si="14"/>
        <v>1</v>
      </c>
      <c r="T152" s="117">
        <f t="shared" si="12"/>
        <v>1</v>
      </c>
      <c r="U152" s="47"/>
      <c r="V152" s="47"/>
      <c r="W152" s="120"/>
      <c r="X152"/>
      <c r="Y152" s="127"/>
      <c r="Z152" s="144"/>
      <c r="AA152" s="144"/>
      <c r="AB152" s="127"/>
      <c r="AC152" s="127"/>
      <c r="AD152" s="29"/>
    </row>
    <row r="153" spans="1:30" s="33" customFormat="1" ht="14.25">
      <c r="A153" s="47">
        <v>848</v>
      </c>
      <c r="B153" s="2" t="s">
        <v>44</v>
      </c>
      <c r="C153" s="100">
        <v>4361</v>
      </c>
      <c r="D153" s="96">
        <v>4307</v>
      </c>
      <c r="E153" s="71">
        <v>-175.64778720476957</v>
      </c>
      <c r="F153" s="55">
        <v>-98.21221267703737</v>
      </c>
      <c r="G153" s="143" t="b">
        <f t="shared" si="8"/>
        <v>0</v>
      </c>
      <c r="H153" s="71">
        <v>191.69915157074067</v>
      </c>
      <c r="I153" s="71">
        <v>592.9881588112376</v>
      </c>
      <c r="J153" s="147" t="b">
        <f t="shared" si="9"/>
        <v>0</v>
      </c>
      <c r="K153" s="112">
        <v>3730.5663838569135</v>
      </c>
      <c r="L153" s="149">
        <v>3924.0770838170424</v>
      </c>
      <c r="M153" s="113" t="b">
        <f t="shared" si="10"/>
        <v>0</v>
      </c>
      <c r="N153" s="114">
        <v>21.75</v>
      </c>
      <c r="O153" s="150">
        <v>21.75</v>
      </c>
      <c r="P153" s="115">
        <f t="shared" si="11"/>
        <v>1</v>
      </c>
      <c r="Q153" s="116">
        <v>34.85171157007075</v>
      </c>
      <c r="R153" s="153">
        <v>35.82314543342369</v>
      </c>
      <c r="S153" s="115" t="b">
        <f t="shared" si="14"/>
        <v>0</v>
      </c>
      <c r="T153" s="117">
        <f t="shared" si="12"/>
        <v>1</v>
      </c>
      <c r="U153" s="47"/>
      <c r="V153" s="47"/>
      <c r="W153" s="120"/>
      <c r="X153"/>
      <c r="Y153" s="127"/>
      <c r="Z153" s="144"/>
      <c r="AA153" s="144"/>
      <c r="AB153" s="127"/>
      <c r="AC153" s="127"/>
      <c r="AD153" s="29"/>
    </row>
    <row r="154" spans="1:30" s="33" customFormat="1" ht="14.25">
      <c r="A154" s="47">
        <v>239</v>
      </c>
      <c r="B154" s="2" t="s">
        <v>85</v>
      </c>
      <c r="C154" s="100">
        <v>2202</v>
      </c>
      <c r="D154" s="96">
        <v>2155</v>
      </c>
      <c r="E154" s="71">
        <v>-460.4904632152589</v>
      </c>
      <c r="F154" s="55">
        <v>-49.187935034802784</v>
      </c>
      <c r="G154" s="143" t="b">
        <f t="shared" si="8"/>
        <v>0</v>
      </c>
      <c r="H154" s="71">
        <v>800.1816530426885</v>
      </c>
      <c r="I154" s="71">
        <v>856.1484918793503</v>
      </c>
      <c r="J154" s="147" t="b">
        <f t="shared" si="9"/>
        <v>0</v>
      </c>
      <c r="K154" s="112">
        <v>9041.326067211627</v>
      </c>
      <c r="L154" s="149">
        <v>9004.640371229698</v>
      </c>
      <c r="M154" s="113" t="b">
        <f t="shared" si="10"/>
        <v>0</v>
      </c>
      <c r="N154" s="114">
        <v>20.5</v>
      </c>
      <c r="O154" s="150">
        <v>20.5</v>
      </c>
      <c r="P154" s="115" t="b">
        <f t="shared" si="11"/>
        <v>0</v>
      </c>
      <c r="Q154" s="116">
        <v>77.61071302713496</v>
      </c>
      <c r="R154" s="153">
        <v>72.48040208544316</v>
      </c>
      <c r="S154" s="115">
        <f t="shared" si="14"/>
        <v>1</v>
      </c>
      <c r="T154" s="117">
        <f t="shared" si="12"/>
        <v>1</v>
      </c>
      <c r="U154" s="48"/>
      <c r="V154" s="47"/>
      <c r="W154" s="120"/>
      <c r="X154"/>
      <c r="Y154" s="127"/>
      <c r="Z154" s="144"/>
      <c r="AA154" s="144"/>
      <c r="AB154" s="127"/>
      <c r="AC154" s="127"/>
      <c r="AD154" s="29"/>
    </row>
    <row r="155" spans="1:30" s="33" customFormat="1" ht="14.25">
      <c r="A155" s="47">
        <v>213</v>
      </c>
      <c r="B155" s="2" t="s">
        <v>83</v>
      </c>
      <c r="C155" s="100">
        <v>5356</v>
      </c>
      <c r="D155" s="96">
        <v>5312</v>
      </c>
      <c r="E155" s="71">
        <v>-451.2696041822256</v>
      </c>
      <c r="F155" s="55">
        <v>-5.271084337349397</v>
      </c>
      <c r="G155" s="143" t="b">
        <f t="shared" si="8"/>
        <v>0</v>
      </c>
      <c r="H155" s="71">
        <v>224.42120985810308</v>
      </c>
      <c r="I155" s="71">
        <v>961.7846385542169</v>
      </c>
      <c r="J155" s="147" t="b">
        <f t="shared" si="9"/>
        <v>0</v>
      </c>
      <c r="K155" s="112">
        <v>5752.987303958178</v>
      </c>
      <c r="L155" s="149">
        <v>5239.269578313252</v>
      </c>
      <c r="M155" s="113" t="b">
        <f t="shared" si="10"/>
        <v>0</v>
      </c>
      <c r="N155" s="114">
        <v>20.75</v>
      </c>
      <c r="O155" s="150">
        <v>21.5</v>
      </c>
      <c r="P155" s="115" t="b">
        <f t="shared" si="11"/>
        <v>0</v>
      </c>
      <c r="Q155" s="116">
        <v>61.0402620531739</v>
      </c>
      <c r="R155" s="153">
        <v>52.68945336068541</v>
      </c>
      <c r="S155" s="115">
        <f t="shared" si="14"/>
        <v>1</v>
      </c>
      <c r="T155" s="117">
        <f t="shared" si="12"/>
        <v>1</v>
      </c>
      <c r="U155" s="47"/>
      <c r="V155" s="47"/>
      <c r="W155" s="120"/>
      <c r="X155"/>
      <c r="Y155" s="127"/>
      <c r="Z155" s="144"/>
      <c r="AA155" s="144"/>
      <c r="AB155" s="127"/>
      <c r="AC155" s="127"/>
      <c r="AD155" s="29"/>
    </row>
    <row r="156" spans="1:30" s="33" customFormat="1" ht="14.25">
      <c r="A156" s="47">
        <v>103</v>
      </c>
      <c r="B156" s="2" t="s">
        <v>77</v>
      </c>
      <c r="C156" s="100">
        <v>2184</v>
      </c>
      <c r="D156" s="96">
        <v>2174</v>
      </c>
      <c r="E156" s="71">
        <v>-160.25641025641028</v>
      </c>
      <c r="F156" s="55">
        <v>7.359705611775529</v>
      </c>
      <c r="G156" s="143" t="b">
        <f t="shared" si="8"/>
        <v>0</v>
      </c>
      <c r="H156" s="71">
        <v>375.45787545787545</v>
      </c>
      <c r="I156" s="71">
        <v>600.2759889604415</v>
      </c>
      <c r="J156" s="147" t="b">
        <f t="shared" si="9"/>
        <v>0</v>
      </c>
      <c r="K156" s="112">
        <v>3704.2124542124543</v>
      </c>
      <c r="L156" s="148">
        <v>3332.5666973321067</v>
      </c>
      <c r="M156" s="113" t="b">
        <f t="shared" si="10"/>
        <v>0</v>
      </c>
      <c r="N156" s="114">
        <v>22</v>
      </c>
      <c r="O156" s="150">
        <v>22</v>
      </c>
      <c r="P156" s="115">
        <f t="shared" si="11"/>
        <v>1</v>
      </c>
      <c r="Q156" s="116">
        <v>47.173316818543746</v>
      </c>
      <c r="R156" s="153">
        <v>42.223752744178036</v>
      </c>
      <c r="S156" s="115" t="b">
        <f t="shared" si="14"/>
        <v>0</v>
      </c>
      <c r="T156" s="117">
        <f t="shared" si="12"/>
        <v>1</v>
      </c>
      <c r="U156" s="47"/>
      <c r="V156" s="47"/>
      <c r="W156" s="120"/>
      <c r="X156"/>
      <c r="Y156" s="127"/>
      <c r="Z156" s="144"/>
      <c r="AA156" s="144"/>
      <c r="AB156" s="127"/>
      <c r="AC156" s="127"/>
      <c r="AD156" s="29"/>
    </row>
    <row r="157" spans="1:30" s="33" customFormat="1" ht="14.25">
      <c r="A157" s="47">
        <v>577</v>
      </c>
      <c r="B157" s="2" t="s">
        <v>124</v>
      </c>
      <c r="C157" s="100">
        <v>10850</v>
      </c>
      <c r="D157" s="96">
        <v>10922</v>
      </c>
      <c r="E157" s="71">
        <v>-202.67281105990784</v>
      </c>
      <c r="F157" s="55">
        <v>20.69218091924556</v>
      </c>
      <c r="G157" s="143" t="b">
        <f t="shared" si="8"/>
        <v>0</v>
      </c>
      <c r="H157" s="71">
        <v>289.3087557603687</v>
      </c>
      <c r="I157" s="71">
        <v>637.245925654642</v>
      </c>
      <c r="J157" s="147" t="b">
        <f t="shared" si="9"/>
        <v>0</v>
      </c>
      <c r="K157" s="112">
        <v>6583.594470046082</v>
      </c>
      <c r="L157" s="148">
        <v>5925.563083684307</v>
      </c>
      <c r="M157" s="113" t="b">
        <f t="shared" si="10"/>
        <v>0</v>
      </c>
      <c r="N157" s="114">
        <v>20.75</v>
      </c>
      <c r="O157" s="150">
        <v>20.75</v>
      </c>
      <c r="P157" s="115" t="b">
        <f t="shared" si="11"/>
        <v>0</v>
      </c>
      <c r="Q157" s="116">
        <v>95.0409984013202</v>
      </c>
      <c r="R157" s="153">
        <v>83.8321613296914</v>
      </c>
      <c r="S157" s="115">
        <f t="shared" si="14"/>
        <v>1</v>
      </c>
      <c r="T157" s="117">
        <f t="shared" si="12"/>
        <v>1</v>
      </c>
      <c r="U157" s="47"/>
      <c r="V157" s="47"/>
      <c r="W157" s="120"/>
      <c r="X157"/>
      <c r="Y157" s="127"/>
      <c r="Z157" s="144"/>
      <c r="AA157" s="144"/>
      <c r="AB157" s="127"/>
      <c r="AC157" s="127"/>
      <c r="AD157" s="29"/>
    </row>
    <row r="158" spans="1:30" s="33" customFormat="1" ht="14.25">
      <c r="A158" s="47">
        <v>224</v>
      </c>
      <c r="B158" s="2" t="s">
        <v>162</v>
      </c>
      <c r="C158" s="100">
        <v>8714</v>
      </c>
      <c r="D158" s="96">
        <v>8696</v>
      </c>
      <c r="E158" s="71">
        <v>-174.89098003213218</v>
      </c>
      <c r="F158" s="55">
        <v>25.64397424103036</v>
      </c>
      <c r="G158" s="143" t="b">
        <f t="shared" si="8"/>
        <v>0</v>
      </c>
      <c r="H158" s="71">
        <v>-40.1652513197154</v>
      </c>
      <c r="I158" s="71">
        <v>613.1554737810487</v>
      </c>
      <c r="J158" s="147" t="b">
        <f t="shared" si="9"/>
        <v>0</v>
      </c>
      <c r="K158" s="112">
        <v>7561.165939866881</v>
      </c>
      <c r="L158" s="148">
        <v>7627.644894204232</v>
      </c>
      <c r="M158" s="113" t="b">
        <f t="shared" si="10"/>
        <v>0</v>
      </c>
      <c r="N158" s="114">
        <v>20.75</v>
      </c>
      <c r="O158" s="150">
        <v>20.75</v>
      </c>
      <c r="P158" s="115" t="b">
        <f t="shared" si="11"/>
        <v>0</v>
      </c>
      <c r="Q158" s="116">
        <v>72.46748675386269</v>
      </c>
      <c r="R158" s="153">
        <v>72.1464299942455</v>
      </c>
      <c r="S158" s="115">
        <f t="shared" si="14"/>
        <v>1</v>
      </c>
      <c r="T158" s="117">
        <f t="shared" si="12"/>
        <v>1</v>
      </c>
      <c r="U158" s="47"/>
      <c r="V158" s="47"/>
      <c r="W158" s="120"/>
      <c r="X158"/>
      <c r="Y158" s="127"/>
      <c r="Z158" s="144"/>
      <c r="AA158" s="144"/>
      <c r="AB158" s="127"/>
      <c r="AC158" s="127"/>
      <c r="AD158" s="29"/>
    </row>
    <row r="159" spans="1:30" s="33" customFormat="1" ht="14.25">
      <c r="A159" s="47">
        <v>109</v>
      </c>
      <c r="B159" s="2" t="s">
        <v>137</v>
      </c>
      <c r="C159" s="100">
        <v>67633</v>
      </c>
      <c r="D159" s="96">
        <v>67848</v>
      </c>
      <c r="E159" s="71">
        <v>-218.36973075273906</v>
      </c>
      <c r="F159" s="55">
        <v>35.22579884447589</v>
      </c>
      <c r="G159" s="143" t="b">
        <f t="shared" si="8"/>
        <v>0</v>
      </c>
      <c r="H159" s="71">
        <v>413.8955835169222</v>
      </c>
      <c r="I159" s="71">
        <v>880.8218370475179</v>
      </c>
      <c r="J159" s="147" t="b">
        <f t="shared" si="9"/>
        <v>0</v>
      </c>
      <c r="K159" s="112">
        <v>6972.956988452383</v>
      </c>
      <c r="L159" s="148">
        <v>7509.49180521165</v>
      </c>
      <c r="M159" s="113" t="b">
        <f t="shared" si="10"/>
        <v>0</v>
      </c>
      <c r="N159" s="114">
        <v>20.75</v>
      </c>
      <c r="O159" s="150">
        <v>21</v>
      </c>
      <c r="P159" s="115" t="b">
        <f t="shared" si="11"/>
        <v>0</v>
      </c>
      <c r="Q159" s="116">
        <v>92.97811108174828</v>
      </c>
      <c r="R159" s="153">
        <v>93.25788502827422</v>
      </c>
      <c r="S159" s="115">
        <f t="shared" si="14"/>
        <v>1</v>
      </c>
      <c r="T159" s="117">
        <f t="shared" si="12"/>
        <v>1</v>
      </c>
      <c r="U159" s="47"/>
      <c r="V159" s="47"/>
      <c r="W159" s="120"/>
      <c r="X159"/>
      <c r="Y159" s="127"/>
      <c r="Z159" s="144"/>
      <c r="AA159" s="144"/>
      <c r="AB159" s="127"/>
      <c r="AC159" s="127"/>
      <c r="AD159" s="29"/>
    </row>
    <row r="160" spans="1:30" s="33" customFormat="1" ht="14.25">
      <c r="A160" s="47">
        <v>495</v>
      </c>
      <c r="B160" s="2" t="s">
        <v>36</v>
      </c>
      <c r="C160" s="100">
        <v>1566</v>
      </c>
      <c r="D160" s="96">
        <v>1558</v>
      </c>
      <c r="E160" s="71">
        <v>-543.4227330779055</v>
      </c>
      <c r="F160" s="55">
        <v>41.0783055198973</v>
      </c>
      <c r="G160" s="143" t="b">
        <f t="shared" si="8"/>
        <v>0</v>
      </c>
      <c r="H160" s="71">
        <v>-881.2260536398468</v>
      </c>
      <c r="I160" s="71">
        <v>1021.8228498074456</v>
      </c>
      <c r="J160" s="147" t="b">
        <f t="shared" si="9"/>
        <v>0</v>
      </c>
      <c r="K160" s="112">
        <v>2729.8850574712646</v>
      </c>
      <c r="L160" s="148">
        <v>3875.481386392811</v>
      </c>
      <c r="M160" s="113" t="b">
        <f t="shared" si="10"/>
        <v>0</v>
      </c>
      <c r="N160" s="114">
        <v>22</v>
      </c>
      <c r="O160" s="150">
        <v>22</v>
      </c>
      <c r="P160" s="115">
        <f t="shared" si="11"/>
        <v>1</v>
      </c>
      <c r="Q160" s="116">
        <v>40.529367858988344</v>
      </c>
      <c r="R160" s="153">
        <v>42.91632983023444</v>
      </c>
      <c r="S160" s="115" t="b">
        <f t="shared" si="14"/>
        <v>0</v>
      </c>
      <c r="T160" s="117">
        <f t="shared" si="12"/>
        <v>1</v>
      </c>
      <c r="U160" s="47"/>
      <c r="V160" s="47"/>
      <c r="W160" s="120"/>
      <c r="X160"/>
      <c r="Y160" s="127"/>
      <c r="Z160" s="144"/>
      <c r="AA160" s="144"/>
      <c r="AB160" s="127"/>
      <c r="AC160" s="127"/>
      <c r="AD160" s="29"/>
    </row>
    <row r="161" spans="1:30" s="33" customFormat="1" ht="14.25">
      <c r="A161" s="47">
        <v>934</v>
      </c>
      <c r="B161" s="2" t="s">
        <v>65</v>
      </c>
      <c r="C161" s="100">
        <v>2827</v>
      </c>
      <c r="D161" s="96">
        <v>2784</v>
      </c>
      <c r="E161" s="71">
        <v>-467.2798019101521</v>
      </c>
      <c r="F161" s="55">
        <v>45.258620689655174</v>
      </c>
      <c r="G161" s="143" t="b">
        <f t="shared" si="8"/>
        <v>0</v>
      </c>
      <c r="H161" s="71">
        <v>27.59108595684471</v>
      </c>
      <c r="I161" s="71">
        <v>1042.3850574712644</v>
      </c>
      <c r="J161" s="147" t="b">
        <f t="shared" si="9"/>
        <v>0</v>
      </c>
      <c r="K161" s="112">
        <v>6510.788822072869</v>
      </c>
      <c r="L161" s="149">
        <v>7207.614942528736</v>
      </c>
      <c r="M161" s="113" t="b">
        <f t="shared" si="10"/>
        <v>0</v>
      </c>
      <c r="N161" s="114">
        <v>22.25</v>
      </c>
      <c r="O161" s="150">
        <v>22.25</v>
      </c>
      <c r="P161" s="115">
        <f t="shared" si="11"/>
        <v>1</v>
      </c>
      <c r="Q161" s="116">
        <v>73.57890913493553</v>
      </c>
      <c r="R161" s="153">
        <v>68.88349230499152</v>
      </c>
      <c r="S161" s="115" t="b">
        <f>IF(Q160&gt;50,IF(R161&gt;50,1))</f>
        <v>0</v>
      </c>
      <c r="T161" s="117">
        <f t="shared" si="12"/>
        <v>1</v>
      </c>
      <c r="U161" s="47" t="s">
        <v>332</v>
      </c>
      <c r="V161" s="47"/>
      <c r="W161" s="120"/>
      <c r="X161"/>
      <c r="Y161" s="127"/>
      <c r="Z161" s="144"/>
      <c r="AA161" s="144"/>
      <c r="AB161" s="127"/>
      <c r="AC161" s="127"/>
      <c r="AD161" s="29"/>
    </row>
    <row r="162" spans="1:30" s="33" customFormat="1" ht="14.25">
      <c r="A162" s="47">
        <v>50</v>
      </c>
      <c r="B162" s="2" t="s">
        <v>167</v>
      </c>
      <c r="C162" s="100">
        <v>11632</v>
      </c>
      <c r="D162" s="96">
        <v>11483</v>
      </c>
      <c r="E162" s="71">
        <v>-291.35144429160937</v>
      </c>
      <c r="F162" s="55">
        <v>59.47923016633284</v>
      </c>
      <c r="G162" s="143" t="b">
        <f t="shared" si="8"/>
        <v>0</v>
      </c>
      <c r="H162" s="71">
        <v>127.23521320495185</v>
      </c>
      <c r="I162" s="71">
        <v>939.6499172690063</v>
      </c>
      <c r="J162" s="147" t="b">
        <f t="shared" si="9"/>
        <v>0</v>
      </c>
      <c r="K162" s="112">
        <v>5432.685694635488</v>
      </c>
      <c r="L162" s="148">
        <v>5253.50518157276</v>
      </c>
      <c r="M162" s="113" t="b">
        <f t="shared" si="10"/>
        <v>0</v>
      </c>
      <c r="N162" s="114">
        <v>20.5</v>
      </c>
      <c r="O162" s="150">
        <v>21</v>
      </c>
      <c r="P162" s="115" t="b">
        <f t="shared" si="11"/>
        <v>0</v>
      </c>
      <c r="Q162" s="116">
        <v>76.19446220984914</v>
      </c>
      <c r="R162" s="153">
        <v>68.36191241181812</v>
      </c>
      <c r="S162" s="115">
        <f aca="true" t="shared" si="15" ref="S162:S170">IF(Q162&gt;50,IF(R162&gt;50,1))</f>
        <v>1</v>
      </c>
      <c r="T162" s="117">
        <f t="shared" si="12"/>
        <v>1</v>
      </c>
      <c r="U162" s="47"/>
      <c r="V162" s="47"/>
      <c r="W162" s="120"/>
      <c r="X162"/>
      <c r="Y162" s="127"/>
      <c r="Z162" s="144"/>
      <c r="AA162" s="144"/>
      <c r="AB162" s="127"/>
      <c r="AC162" s="127"/>
      <c r="AD162" s="29"/>
    </row>
    <row r="163" spans="1:30" s="33" customFormat="1" ht="14.25">
      <c r="A163" s="47">
        <v>257</v>
      </c>
      <c r="B163" s="2" t="s">
        <v>198</v>
      </c>
      <c r="C163" s="100">
        <v>39586</v>
      </c>
      <c r="D163" s="96">
        <v>40082</v>
      </c>
      <c r="E163" s="71">
        <v>10.230889708482797</v>
      </c>
      <c r="F163" s="55">
        <v>130.65715283668482</v>
      </c>
      <c r="G163" s="143" t="b">
        <f t="shared" si="8"/>
        <v>0</v>
      </c>
      <c r="H163" s="71">
        <v>44.53594705198808</v>
      </c>
      <c r="I163" s="71">
        <v>726.7850905643431</v>
      </c>
      <c r="J163" s="147" t="b">
        <f t="shared" si="9"/>
        <v>0</v>
      </c>
      <c r="K163" s="112">
        <v>5910.7260142474615</v>
      </c>
      <c r="L163" s="148">
        <v>7173.6440297390345</v>
      </c>
      <c r="M163" s="113" t="b">
        <f t="shared" si="10"/>
        <v>0</v>
      </c>
      <c r="N163" s="114">
        <v>19.75</v>
      </c>
      <c r="O163" s="150">
        <v>19.75</v>
      </c>
      <c r="P163" s="115" t="b">
        <f t="shared" si="11"/>
        <v>0</v>
      </c>
      <c r="Q163" s="116">
        <v>87.23853242833852</v>
      </c>
      <c r="R163" s="153">
        <v>96.34755637745381</v>
      </c>
      <c r="S163" s="115">
        <f t="shared" si="15"/>
        <v>1</v>
      </c>
      <c r="T163" s="117">
        <f t="shared" si="12"/>
        <v>1</v>
      </c>
      <c r="U163" s="47"/>
      <c r="V163" s="47"/>
      <c r="W163" s="120"/>
      <c r="X163"/>
      <c r="Y163" s="127"/>
      <c r="Z163" s="144"/>
      <c r="AA163" s="144"/>
      <c r="AB163" s="127"/>
      <c r="AC163" s="127"/>
      <c r="AD163" s="29"/>
    </row>
    <row r="164" spans="1:30" s="33" customFormat="1" ht="14.25">
      <c r="A164" s="47">
        <v>179</v>
      </c>
      <c r="B164" s="2" t="s">
        <v>259</v>
      </c>
      <c r="C164" s="100">
        <v>142400</v>
      </c>
      <c r="D164" s="96">
        <v>143420</v>
      </c>
      <c r="E164" s="71">
        <v>29.82443820224719</v>
      </c>
      <c r="F164" s="55">
        <v>145.93501603681494</v>
      </c>
      <c r="G164" s="143" t="b">
        <f aca="true" t="shared" si="16" ref="G164:G227">IF(E164&lt;-500,IF(F164&lt;-1000,1))</f>
        <v>0</v>
      </c>
      <c r="H164" s="71">
        <v>639.4592696629213</v>
      </c>
      <c r="I164" s="71">
        <v>982.9173058150885</v>
      </c>
      <c r="J164" s="147" t="b">
        <f aca="true" t="shared" si="17" ref="J164:J227">IF(H164&lt;0,IF(I164&lt;0,1))</f>
        <v>0</v>
      </c>
      <c r="K164" s="112">
        <v>8539.002808988764</v>
      </c>
      <c r="L164" s="148">
        <v>8552.405522242365</v>
      </c>
      <c r="M164" s="113" t="b">
        <f aca="true" t="shared" si="18" ref="M164:M227">IF(K164&gt;10857,IF(L164&gt;11223,1))</f>
        <v>0</v>
      </c>
      <c r="N164" s="114">
        <v>20</v>
      </c>
      <c r="O164" s="150">
        <v>20</v>
      </c>
      <c r="P164" s="115" t="b">
        <f aca="true" t="shared" si="19" ref="P164:P227">IF(N164&gt;20.9,IF(O164&gt;20.98,1))</f>
        <v>0</v>
      </c>
      <c r="Q164" s="116">
        <v>113.12725592125618</v>
      </c>
      <c r="R164" s="153">
        <v>108.40319220593696</v>
      </c>
      <c r="S164" s="115">
        <f t="shared" si="15"/>
        <v>1</v>
      </c>
      <c r="T164" s="117">
        <f aca="true" t="shared" si="20" ref="T164:T227">J164+M164+P164+S164</f>
        <v>1</v>
      </c>
      <c r="U164" s="47"/>
      <c r="V164" s="47"/>
      <c r="W164" s="120"/>
      <c r="X164"/>
      <c r="Y164" s="127"/>
      <c r="Z164" s="144"/>
      <c r="AA164" s="144"/>
      <c r="AB164" s="127"/>
      <c r="AC164" s="127"/>
      <c r="AD164" s="29"/>
    </row>
    <row r="165" spans="1:30" s="33" customFormat="1" ht="14.25">
      <c r="A165" s="47">
        <v>146</v>
      </c>
      <c r="B165" s="2" t="s">
        <v>143</v>
      </c>
      <c r="C165" s="100">
        <v>4857</v>
      </c>
      <c r="D165" s="96">
        <v>4749</v>
      </c>
      <c r="E165" s="71">
        <v>-159.5635165740169</v>
      </c>
      <c r="F165" s="55">
        <v>269.74099810486416</v>
      </c>
      <c r="G165" s="143" t="b">
        <f t="shared" si="16"/>
        <v>0</v>
      </c>
      <c r="H165" s="71">
        <v>347.7455219271155</v>
      </c>
      <c r="I165" s="71">
        <v>1198.778690250579</v>
      </c>
      <c r="J165" s="147" t="b">
        <f t="shared" si="17"/>
        <v>0</v>
      </c>
      <c r="K165" s="112">
        <v>3959.2340951204446</v>
      </c>
      <c r="L165" s="148">
        <v>4336.913034323015</v>
      </c>
      <c r="M165" s="113" t="b">
        <f t="shared" si="18"/>
        <v>0</v>
      </c>
      <c r="N165" s="114">
        <v>21</v>
      </c>
      <c r="O165" s="150">
        <v>21</v>
      </c>
      <c r="P165" s="115">
        <f t="shared" si="19"/>
        <v>1</v>
      </c>
      <c r="Q165" s="116">
        <v>37.26393683891999</v>
      </c>
      <c r="R165" s="153">
        <v>37.57423728813559</v>
      </c>
      <c r="S165" s="115" t="b">
        <f t="shared" si="15"/>
        <v>0</v>
      </c>
      <c r="T165" s="117">
        <f t="shared" si="20"/>
        <v>1</v>
      </c>
      <c r="U165" s="47"/>
      <c r="V165" s="47"/>
      <c r="W165" s="120"/>
      <c r="X165"/>
      <c r="Y165" s="127"/>
      <c r="Z165" s="144"/>
      <c r="AA165" s="144"/>
      <c r="AB165" s="127"/>
      <c r="AC165" s="127"/>
      <c r="AD165" s="29"/>
    </row>
    <row r="166" spans="1:30" s="33" customFormat="1" ht="14.25">
      <c r="A166" s="47">
        <v>481</v>
      </c>
      <c r="B166" s="2" t="s">
        <v>227</v>
      </c>
      <c r="C166" s="100">
        <v>9534</v>
      </c>
      <c r="D166" s="96">
        <v>9543</v>
      </c>
      <c r="E166" s="71">
        <v>-128.06796727501575</v>
      </c>
      <c r="F166" s="55">
        <v>282.82510740857174</v>
      </c>
      <c r="G166" s="143" t="b">
        <f t="shared" si="16"/>
        <v>0</v>
      </c>
      <c r="H166" s="71">
        <v>253.61862806796725</v>
      </c>
      <c r="I166" s="71">
        <v>882.4269097767997</v>
      </c>
      <c r="J166" s="147" t="b">
        <f t="shared" si="17"/>
        <v>0</v>
      </c>
      <c r="K166" s="112">
        <v>5906.020558002937</v>
      </c>
      <c r="L166" s="149">
        <v>5312.899507492402</v>
      </c>
      <c r="M166" s="113" t="b">
        <f t="shared" si="18"/>
        <v>0</v>
      </c>
      <c r="N166" s="114">
        <v>20.75</v>
      </c>
      <c r="O166" s="150">
        <v>20.75</v>
      </c>
      <c r="P166" s="115" t="b">
        <f t="shared" si="19"/>
        <v>0</v>
      </c>
      <c r="Q166" s="116">
        <v>84.76486034853187</v>
      </c>
      <c r="R166" s="153">
        <v>72.75509978562114</v>
      </c>
      <c r="S166" s="115">
        <f t="shared" si="15"/>
        <v>1</v>
      </c>
      <c r="T166" s="117">
        <f t="shared" si="20"/>
        <v>1</v>
      </c>
      <c r="U166" s="48"/>
      <c r="V166" s="47"/>
      <c r="W166" s="120"/>
      <c r="X166"/>
      <c r="Y166" s="127"/>
      <c r="Z166" s="144"/>
      <c r="AA166" s="144"/>
      <c r="AB166" s="127"/>
      <c r="AC166" s="127"/>
      <c r="AD166" s="29"/>
    </row>
    <row r="167" spans="1:30" s="33" customFormat="1" ht="14.25">
      <c r="A167" s="47">
        <v>444</v>
      </c>
      <c r="B167" s="2" t="s">
        <v>225</v>
      </c>
      <c r="C167" s="100">
        <v>45965</v>
      </c>
      <c r="D167" s="96">
        <v>45886</v>
      </c>
      <c r="E167" s="71">
        <v>-67.18155118024583</v>
      </c>
      <c r="F167" s="55">
        <v>322.1026021008587</v>
      </c>
      <c r="G167" s="143" t="b">
        <f t="shared" si="16"/>
        <v>0</v>
      </c>
      <c r="H167" s="71">
        <v>335.55966496247146</v>
      </c>
      <c r="I167" s="71">
        <v>955.0189600313821</v>
      </c>
      <c r="J167" s="147" t="b">
        <f t="shared" si="17"/>
        <v>0</v>
      </c>
      <c r="K167" s="112">
        <v>5329.315783748504</v>
      </c>
      <c r="L167" s="148">
        <v>6108.1593514361675</v>
      </c>
      <c r="M167" s="113" t="b">
        <f t="shared" si="18"/>
        <v>0</v>
      </c>
      <c r="N167" s="114">
        <v>20.5</v>
      </c>
      <c r="O167" s="150">
        <v>20.5</v>
      </c>
      <c r="P167" s="115" t="b">
        <f t="shared" si="19"/>
        <v>0</v>
      </c>
      <c r="Q167" s="116">
        <v>70.1909594487916</v>
      </c>
      <c r="R167" s="153">
        <v>72.82483180035764</v>
      </c>
      <c r="S167" s="115">
        <f t="shared" si="15"/>
        <v>1</v>
      </c>
      <c r="T167" s="117">
        <f t="shared" si="20"/>
        <v>1</v>
      </c>
      <c r="U167" s="76"/>
      <c r="V167" s="47"/>
      <c r="W167" s="120"/>
      <c r="X167"/>
      <c r="Y167" s="127"/>
      <c r="Z167" s="144"/>
      <c r="AA167" s="144"/>
      <c r="AB167" s="127"/>
      <c r="AC167" s="127"/>
      <c r="AD167" s="29"/>
    </row>
    <row r="168" spans="1:30" s="33" customFormat="1" ht="14.25">
      <c r="A168" s="47">
        <v>626</v>
      </c>
      <c r="B168" s="2" t="s">
        <v>101</v>
      </c>
      <c r="C168" s="100">
        <v>5131</v>
      </c>
      <c r="D168" s="96">
        <v>5033</v>
      </c>
      <c r="E168" s="71">
        <v>3.8978756577665172</v>
      </c>
      <c r="F168" s="55">
        <v>333.99562884959266</v>
      </c>
      <c r="G168" s="143" t="b">
        <f t="shared" si="16"/>
        <v>0</v>
      </c>
      <c r="H168" s="71">
        <v>108.94562463457416</v>
      </c>
      <c r="I168" s="71">
        <v>1086.0321875620903</v>
      </c>
      <c r="J168" s="147" t="b">
        <f t="shared" si="17"/>
        <v>0</v>
      </c>
      <c r="K168" s="112">
        <v>9117.52095108166</v>
      </c>
      <c r="L168" s="148">
        <v>10030.995430160938</v>
      </c>
      <c r="M168" s="113" t="b">
        <f t="shared" si="18"/>
        <v>0</v>
      </c>
      <c r="N168" s="114">
        <v>20.75</v>
      </c>
      <c r="O168" s="150">
        <v>21.75</v>
      </c>
      <c r="P168" s="115" t="b">
        <f t="shared" si="19"/>
        <v>0</v>
      </c>
      <c r="Q168" s="116">
        <v>76.49305646706745</v>
      </c>
      <c r="R168" s="153">
        <v>72.06498583702039</v>
      </c>
      <c r="S168" s="115">
        <f t="shared" si="15"/>
        <v>1</v>
      </c>
      <c r="T168" s="117">
        <f t="shared" si="20"/>
        <v>1</v>
      </c>
      <c r="U168" s="47"/>
      <c r="V168" s="47"/>
      <c r="W168" s="120"/>
      <c r="X168"/>
      <c r="Y168" s="127"/>
      <c r="Z168" s="144"/>
      <c r="AA168" s="144"/>
      <c r="AB168" s="127"/>
      <c r="AC168" s="127"/>
      <c r="AD168" s="29"/>
    </row>
    <row r="169" spans="1:30" s="33" customFormat="1" ht="14.25">
      <c r="A169" s="47">
        <v>145</v>
      </c>
      <c r="B169" s="2" t="s">
        <v>246</v>
      </c>
      <c r="C169" s="100">
        <v>12269</v>
      </c>
      <c r="D169" s="96">
        <v>12294</v>
      </c>
      <c r="E169" s="71">
        <v>185.9972287880023</v>
      </c>
      <c r="F169" s="55">
        <v>382.05628761997724</v>
      </c>
      <c r="G169" s="143" t="b">
        <f t="shared" si="16"/>
        <v>0</v>
      </c>
      <c r="H169" s="71">
        <v>61.45570136115413</v>
      </c>
      <c r="I169" s="71">
        <v>690.0113876687816</v>
      </c>
      <c r="J169" s="147" t="b">
        <f t="shared" si="17"/>
        <v>0</v>
      </c>
      <c r="K169" s="112">
        <v>6111.826554731437</v>
      </c>
      <c r="L169" s="148">
        <v>6754.107694810477</v>
      </c>
      <c r="M169" s="113" t="b">
        <f t="shared" si="18"/>
        <v>0</v>
      </c>
      <c r="N169" s="114">
        <v>20.75</v>
      </c>
      <c r="O169" s="150">
        <v>21</v>
      </c>
      <c r="P169" s="115" t="b">
        <f t="shared" si="19"/>
        <v>0</v>
      </c>
      <c r="Q169" s="116">
        <v>70.49688749731041</v>
      </c>
      <c r="R169" s="153">
        <v>72.64489359782964</v>
      </c>
      <c r="S169" s="115">
        <f t="shared" si="15"/>
        <v>1</v>
      </c>
      <c r="T169" s="117">
        <f t="shared" si="20"/>
        <v>1</v>
      </c>
      <c r="U169" s="47"/>
      <c r="V169" s="47"/>
      <c r="W169" s="120"/>
      <c r="X169"/>
      <c r="Y169" s="127"/>
      <c r="Z169" s="144"/>
      <c r="AA169" s="144"/>
      <c r="AB169" s="127"/>
      <c r="AC169" s="127"/>
      <c r="AD169" s="29"/>
    </row>
    <row r="170" spans="1:30" s="33" customFormat="1" ht="14.25">
      <c r="A170" s="47">
        <v>854</v>
      </c>
      <c r="B170" s="2" t="s">
        <v>24</v>
      </c>
      <c r="C170" s="100">
        <v>3373</v>
      </c>
      <c r="D170" s="96">
        <v>3304</v>
      </c>
      <c r="E170" s="71">
        <v>89.23806700266825</v>
      </c>
      <c r="F170" s="55">
        <v>424.33414043583537</v>
      </c>
      <c r="G170" s="143" t="b">
        <f t="shared" si="16"/>
        <v>0</v>
      </c>
      <c r="H170" s="71">
        <v>-164.83842276904835</v>
      </c>
      <c r="I170" s="71">
        <v>788.7409200968523</v>
      </c>
      <c r="J170" s="147" t="b">
        <f t="shared" si="17"/>
        <v>0</v>
      </c>
      <c r="K170" s="112">
        <v>3371.182923213756</v>
      </c>
      <c r="L170" s="148">
        <v>3381.6585956416466</v>
      </c>
      <c r="M170" s="113" t="b">
        <f t="shared" si="18"/>
        <v>0</v>
      </c>
      <c r="N170" s="114">
        <v>21.25</v>
      </c>
      <c r="O170" s="150">
        <v>21.25</v>
      </c>
      <c r="P170" s="115">
        <f t="shared" si="19"/>
        <v>1</v>
      </c>
      <c r="Q170" s="116">
        <v>41.40426642621551</v>
      </c>
      <c r="R170" s="153">
        <v>39.62380784175203</v>
      </c>
      <c r="S170" s="115" t="b">
        <f t="shared" si="15"/>
        <v>0</v>
      </c>
      <c r="T170" s="117">
        <f t="shared" si="20"/>
        <v>1</v>
      </c>
      <c r="U170" s="47" t="s">
        <v>332</v>
      </c>
      <c r="V170" s="47"/>
      <c r="W170" s="120"/>
      <c r="X170"/>
      <c r="Y170" s="127"/>
      <c r="Z170" s="144"/>
      <c r="AA170" s="144"/>
      <c r="AB170" s="127"/>
      <c r="AC170" s="127"/>
      <c r="AD170" s="29"/>
    </row>
    <row r="171" spans="1:30" s="33" customFormat="1" ht="14.25">
      <c r="A171" s="47">
        <v>977</v>
      </c>
      <c r="B171" s="2" t="s">
        <v>13</v>
      </c>
      <c r="C171" s="100">
        <v>15255</v>
      </c>
      <c r="D171" s="96">
        <v>15304</v>
      </c>
      <c r="E171" s="71">
        <v>43.2645034414946</v>
      </c>
      <c r="F171" s="55">
        <v>432.10925248301095</v>
      </c>
      <c r="G171" s="143" t="b">
        <f t="shared" si="16"/>
        <v>0</v>
      </c>
      <c r="H171" s="71">
        <v>56.17830219600131</v>
      </c>
      <c r="I171" s="71">
        <v>817.2373235755358</v>
      </c>
      <c r="J171" s="147" t="b">
        <f t="shared" si="17"/>
        <v>0</v>
      </c>
      <c r="K171" s="112">
        <v>7813.3726647000985</v>
      </c>
      <c r="L171" s="148">
        <v>8720.007841087297</v>
      </c>
      <c r="M171" s="113" t="b">
        <f t="shared" si="18"/>
        <v>0</v>
      </c>
      <c r="N171" s="114">
        <v>22</v>
      </c>
      <c r="O171" s="150">
        <v>22</v>
      </c>
      <c r="P171" s="115">
        <f t="shared" si="19"/>
        <v>1</v>
      </c>
      <c r="Q171" s="116">
        <v>78.89545169982853</v>
      </c>
      <c r="R171" s="153">
        <v>80.5436715614044</v>
      </c>
      <c r="S171" s="115" t="b">
        <f>IF(Q170&gt;50,IF(R171&gt;50,1))</f>
        <v>0</v>
      </c>
      <c r="T171" s="117">
        <f t="shared" si="20"/>
        <v>1</v>
      </c>
      <c r="U171" s="47" t="s">
        <v>332</v>
      </c>
      <c r="V171" s="47"/>
      <c r="W171" s="120"/>
      <c r="X171"/>
      <c r="Y171" s="127"/>
      <c r="Z171" s="144"/>
      <c r="AA171" s="144"/>
      <c r="AB171" s="127"/>
      <c r="AC171" s="127"/>
      <c r="AD171" s="29"/>
    </row>
    <row r="172" spans="1:30" s="33" customFormat="1" ht="14.25">
      <c r="A172" s="47">
        <v>263</v>
      </c>
      <c r="B172" s="2" t="s">
        <v>223</v>
      </c>
      <c r="C172" s="100">
        <v>7998</v>
      </c>
      <c r="D172" s="96">
        <v>7854</v>
      </c>
      <c r="E172" s="71">
        <v>-101.52538134533634</v>
      </c>
      <c r="F172" s="55">
        <v>448.6885663356251</v>
      </c>
      <c r="G172" s="143" t="b">
        <f t="shared" si="16"/>
        <v>0</v>
      </c>
      <c r="H172" s="71">
        <v>320.83020755188795</v>
      </c>
      <c r="I172" s="71">
        <v>1308.1232492997199</v>
      </c>
      <c r="J172" s="147" t="b">
        <f t="shared" si="17"/>
        <v>0</v>
      </c>
      <c r="K172" s="112">
        <v>7203.550887721931</v>
      </c>
      <c r="L172" s="148">
        <v>7096.384008148714</v>
      </c>
      <c r="M172" s="113" t="b">
        <f t="shared" si="18"/>
        <v>0</v>
      </c>
      <c r="N172" s="114">
        <v>20.75</v>
      </c>
      <c r="O172" s="150">
        <v>21.75</v>
      </c>
      <c r="P172" s="115" t="b">
        <f t="shared" si="19"/>
        <v>0</v>
      </c>
      <c r="Q172" s="116">
        <v>67.41953374514716</v>
      </c>
      <c r="R172" s="153">
        <v>61.18840966751235</v>
      </c>
      <c r="S172" s="115">
        <f aca="true" t="shared" si="21" ref="S172:S186">IF(Q172&gt;50,IF(R172&gt;50,1))</f>
        <v>1</v>
      </c>
      <c r="T172" s="117">
        <f t="shared" si="20"/>
        <v>1</v>
      </c>
      <c r="U172" s="47"/>
      <c r="V172" s="47"/>
      <c r="W172" s="120"/>
      <c r="X172"/>
      <c r="Y172" s="127"/>
      <c r="Z172" s="144"/>
      <c r="AA172" s="144"/>
      <c r="AB172" s="127"/>
      <c r="AC172" s="127"/>
      <c r="AD172" s="29"/>
    </row>
    <row r="173" spans="1:30" s="33" customFormat="1" ht="14.25">
      <c r="A173" s="47">
        <v>538</v>
      </c>
      <c r="B173" s="2" t="s">
        <v>175</v>
      </c>
      <c r="C173" s="100">
        <v>4715</v>
      </c>
      <c r="D173" s="96">
        <v>4693</v>
      </c>
      <c r="E173" s="71">
        <v>-161.6118769883351</v>
      </c>
      <c r="F173" s="55">
        <v>451.52354570637124</v>
      </c>
      <c r="G173" s="143" t="b">
        <f t="shared" si="16"/>
        <v>0</v>
      </c>
      <c r="H173" s="71">
        <v>-83.13891834570519</v>
      </c>
      <c r="I173" s="71">
        <v>919.4545067121245</v>
      </c>
      <c r="J173" s="147" t="b">
        <f t="shared" si="17"/>
        <v>0</v>
      </c>
      <c r="K173" s="112">
        <v>3029.904559915164</v>
      </c>
      <c r="L173" s="148">
        <v>3829.5333475388875</v>
      </c>
      <c r="M173" s="113" t="b">
        <f t="shared" si="18"/>
        <v>0</v>
      </c>
      <c r="N173" s="114">
        <v>21.5</v>
      </c>
      <c r="O173" s="150">
        <v>21.5</v>
      </c>
      <c r="P173" s="115">
        <f t="shared" si="19"/>
        <v>1</v>
      </c>
      <c r="Q173" s="116">
        <v>48.75691485979526</v>
      </c>
      <c r="R173" s="153">
        <v>53.15182637341343</v>
      </c>
      <c r="S173" s="115" t="b">
        <f t="shared" si="21"/>
        <v>0</v>
      </c>
      <c r="T173" s="117">
        <f t="shared" si="20"/>
        <v>1</v>
      </c>
      <c r="U173" s="47"/>
      <c r="V173" s="47"/>
      <c r="W173" s="120"/>
      <c r="X173"/>
      <c r="Y173" s="127"/>
      <c r="Z173" s="144"/>
      <c r="AA173" s="144"/>
      <c r="AB173" s="127"/>
      <c r="AC173" s="127"/>
      <c r="AD173" s="29"/>
    </row>
    <row r="174" spans="1:30" s="33" customFormat="1" ht="14.25">
      <c r="A174" s="47">
        <v>297</v>
      </c>
      <c r="B174" s="2" t="s">
        <v>87</v>
      </c>
      <c r="C174" s="100">
        <v>119282</v>
      </c>
      <c r="D174" s="96">
        <v>120210</v>
      </c>
      <c r="E174" s="71">
        <v>90.08903271239583</v>
      </c>
      <c r="F174" s="55">
        <v>452.5330671325181</v>
      </c>
      <c r="G174" s="143" t="b">
        <f t="shared" si="16"/>
        <v>0</v>
      </c>
      <c r="H174" s="71">
        <v>1045.5810600090542</v>
      </c>
      <c r="I174" s="71">
        <v>1404.92471508194</v>
      </c>
      <c r="J174" s="147" t="b">
        <f t="shared" si="17"/>
        <v>0</v>
      </c>
      <c r="K174" s="112">
        <v>9020.044935530927</v>
      </c>
      <c r="L174" s="149">
        <v>9714.57449463439</v>
      </c>
      <c r="M174" s="113" t="b">
        <f t="shared" si="18"/>
        <v>0</v>
      </c>
      <c r="N174" s="114">
        <v>20.5</v>
      </c>
      <c r="O174" s="150">
        <v>20.75</v>
      </c>
      <c r="P174" s="115" t="b">
        <f t="shared" si="19"/>
        <v>0</v>
      </c>
      <c r="Q174" s="116">
        <v>96.6333556696034</v>
      </c>
      <c r="R174" s="153">
        <v>104.63504151584125</v>
      </c>
      <c r="S174" s="115">
        <f t="shared" si="21"/>
        <v>1</v>
      </c>
      <c r="T174" s="117">
        <f t="shared" si="20"/>
        <v>1</v>
      </c>
      <c r="U174" s="47"/>
      <c r="V174" s="47"/>
      <c r="W174" s="120"/>
      <c r="X174"/>
      <c r="Y174" s="127"/>
      <c r="Z174" s="144"/>
      <c r="AA174" s="144"/>
      <c r="AB174" s="127"/>
      <c r="AC174" s="127"/>
      <c r="AD174" s="29"/>
    </row>
    <row r="175" spans="1:30" s="33" customFormat="1" ht="14.25">
      <c r="A175" s="47">
        <v>536</v>
      </c>
      <c r="B175" s="2" t="s">
        <v>216</v>
      </c>
      <c r="C175" s="100">
        <v>33929</v>
      </c>
      <c r="D175" s="96">
        <v>34476</v>
      </c>
      <c r="E175" s="71">
        <v>89.86412803206696</v>
      </c>
      <c r="F175" s="55">
        <v>507.5124724445992</v>
      </c>
      <c r="G175" s="143" t="b">
        <f t="shared" si="16"/>
        <v>0</v>
      </c>
      <c r="H175" s="71">
        <v>429.66194111232284</v>
      </c>
      <c r="I175" s="71">
        <v>989.2678965077155</v>
      </c>
      <c r="J175" s="147" t="b">
        <f t="shared" si="17"/>
        <v>0</v>
      </c>
      <c r="K175" s="112">
        <v>4417.9610362816475</v>
      </c>
      <c r="L175" s="148">
        <v>4734.772015315002</v>
      </c>
      <c r="M175" s="113" t="b">
        <f t="shared" si="18"/>
        <v>0</v>
      </c>
      <c r="N175" s="114">
        <v>20.5</v>
      </c>
      <c r="O175" s="150">
        <v>21</v>
      </c>
      <c r="P175" s="115" t="b">
        <f t="shared" si="19"/>
        <v>0</v>
      </c>
      <c r="Q175" s="116">
        <v>69.2151106033105</v>
      </c>
      <c r="R175" s="153">
        <v>69.29137977257717</v>
      </c>
      <c r="S175" s="115">
        <f t="shared" si="21"/>
        <v>1</v>
      </c>
      <c r="T175" s="117">
        <f t="shared" si="20"/>
        <v>1</v>
      </c>
      <c r="U175" s="47"/>
      <c r="V175" s="47"/>
      <c r="W175" s="120"/>
      <c r="X175"/>
      <c r="Y175" s="127"/>
      <c r="Z175" s="144"/>
      <c r="AA175" s="144"/>
      <c r="AB175" s="127"/>
      <c r="AC175" s="127"/>
      <c r="AD175" s="29"/>
    </row>
    <row r="176" spans="1:30" s="33" customFormat="1" ht="14.25">
      <c r="A176" s="47">
        <v>79</v>
      </c>
      <c r="B176" s="2" t="s">
        <v>147</v>
      </c>
      <c r="C176" s="100">
        <v>6931</v>
      </c>
      <c r="D176" s="96">
        <v>6869</v>
      </c>
      <c r="E176" s="71">
        <v>300.9666714759775</v>
      </c>
      <c r="F176" s="55">
        <v>516.3779298296696</v>
      </c>
      <c r="G176" s="143" t="b">
        <f t="shared" si="16"/>
        <v>0</v>
      </c>
      <c r="H176" s="71">
        <v>-19.766267493868128</v>
      </c>
      <c r="I176" s="71">
        <v>767.6517688164216</v>
      </c>
      <c r="J176" s="147" t="b">
        <f t="shared" si="17"/>
        <v>0</v>
      </c>
      <c r="K176" s="112">
        <v>4071.1297071129707</v>
      </c>
      <c r="L176" s="148">
        <v>3821.2257970592514</v>
      </c>
      <c r="M176" s="113" t="b">
        <f t="shared" si="18"/>
        <v>0</v>
      </c>
      <c r="N176" s="114">
        <v>21.5</v>
      </c>
      <c r="O176" s="150">
        <v>21.5</v>
      </c>
      <c r="P176" s="115">
        <f t="shared" si="19"/>
        <v>1</v>
      </c>
      <c r="Q176" s="116">
        <v>51.86953278632942</v>
      </c>
      <c r="R176" s="153">
        <v>47.69570066923545</v>
      </c>
      <c r="S176" s="115" t="b">
        <f t="shared" si="21"/>
        <v>0</v>
      </c>
      <c r="T176" s="117">
        <f t="shared" si="20"/>
        <v>1</v>
      </c>
      <c r="U176" s="47"/>
      <c r="V176" s="47"/>
      <c r="W176" s="120"/>
      <c r="X176"/>
      <c r="Y176" s="127"/>
      <c r="Z176" s="144"/>
      <c r="AA176" s="144"/>
      <c r="AB176" s="127"/>
      <c r="AC176" s="127"/>
      <c r="AD176" s="29"/>
    </row>
    <row r="177" spans="1:30" s="33" customFormat="1" ht="14.25">
      <c r="A177" s="47">
        <v>561</v>
      </c>
      <c r="B177" s="2" t="s">
        <v>57</v>
      </c>
      <c r="C177" s="100">
        <v>1329</v>
      </c>
      <c r="D177" s="96">
        <v>1334</v>
      </c>
      <c r="E177" s="71">
        <v>-83.5214446952596</v>
      </c>
      <c r="F177" s="55">
        <v>517.2413793103449</v>
      </c>
      <c r="G177" s="143" t="b">
        <f t="shared" si="16"/>
        <v>0</v>
      </c>
      <c r="H177" s="71">
        <v>467.2686230248307</v>
      </c>
      <c r="I177" s="71">
        <v>1039.7301349325337</v>
      </c>
      <c r="J177" s="147" t="b">
        <f t="shared" si="17"/>
        <v>0</v>
      </c>
      <c r="K177" s="112">
        <v>3771.256583897667</v>
      </c>
      <c r="L177" s="148">
        <v>3140.9295352323834</v>
      </c>
      <c r="M177" s="113" t="b">
        <f t="shared" si="18"/>
        <v>0</v>
      </c>
      <c r="N177" s="114">
        <v>21</v>
      </c>
      <c r="O177" s="150">
        <v>21</v>
      </c>
      <c r="P177" s="115">
        <f t="shared" si="19"/>
        <v>1</v>
      </c>
      <c r="Q177" s="116">
        <v>50.70599541657426</v>
      </c>
      <c r="R177" s="153">
        <v>44.428822495606326</v>
      </c>
      <c r="S177" s="115" t="b">
        <f t="shared" si="21"/>
        <v>0</v>
      </c>
      <c r="T177" s="117">
        <f t="shared" si="20"/>
        <v>1</v>
      </c>
      <c r="U177" s="48"/>
      <c r="V177" s="47"/>
      <c r="W177" s="120"/>
      <c r="X177"/>
      <c r="Y177" s="127"/>
      <c r="Z177" s="144"/>
      <c r="AA177" s="144"/>
      <c r="AB177" s="127"/>
      <c r="AC177" s="127"/>
      <c r="AD177" s="29"/>
    </row>
    <row r="178" spans="1:30" s="33" customFormat="1" ht="14.25">
      <c r="A178" s="47">
        <v>423</v>
      </c>
      <c r="B178" s="2" t="s">
        <v>218</v>
      </c>
      <c r="C178" s="100">
        <v>19994</v>
      </c>
      <c r="D178" s="96">
        <v>20146</v>
      </c>
      <c r="E178" s="71">
        <v>155.6967090127038</v>
      </c>
      <c r="F178" s="55">
        <v>517.3235381713491</v>
      </c>
      <c r="G178" s="143" t="b">
        <f t="shared" si="16"/>
        <v>0</v>
      </c>
      <c r="H178" s="71">
        <v>394.7684305291587</v>
      </c>
      <c r="I178" s="71">
        <v>847.8606174923061</v>
      </c>
      <c r="J178" s="147" t="b">
        <f t="shared" si="17"/>
        <v>0</v>
      </c>
      <c r="K178" s="112">
        <v>4640.892267680304</v>
      </c>
      <c r="L178" s="148">
        <v>4612.528541645985</v>
      </c>
      <c r="M178" s="113" t="b">
        <f t="shared" si="18"/>
        <v>0</v>
      </c>
      <c r="N178" s="114">
        <v>19.5</v>
      </c>
      <c r="O178" s="150">
        <v>19.5</v>
      </c>
      <c r="P178" s="115" t="b">
        <f t="shared" si="19"/>
        <v>0</v>
      </c>
      <c r="Q178" s="116">
        <v>79.71100219705932</v>
      </c>
      <c r="R178" s="153">
        <v>74.63778720913216</v>
      </c>
      <c r="S178" s="115">
        <f t="shared" si="21"/>
        <v>1</v>
      </c>
      <c r="T178" s="117">
        <f t="shared" si="20"/>
        <v>1</v>
      </c>
      <c r="U178" s="48"/>
      <c r="V178" s="47"/>
      <c r="W178" s="120"/>
      <c r="X178"/>
      <c r="Y178" s="127"/>
      <c r="Z178" s="144"/>
      <c r="AA178" s="144"/>
      <c r="AB178" s="127"/>
      <c r="AC178" s="127"/>
      <c r="AD178" s="29"/>
    </row>
    <row r="179" spans="1:30" s="33" customFormat="1" ht="14.25">
      <c r="A179" s="47">
        <v>751</v>
      </c>
      <c r="B179" s="2" t="s">
        <v>71</v>
      </c>
      <c r="C179" s="100">
        <v>2988</v>
      </c>
      <c r="D179" s="96">
        <v>2950</v>
      </c>
      <c r="E179" s="71">
        <v>-186.74698795180723</v>
      </c>
      <c r="F179" s="55">
        <v>518.6440677966102</v>
      </c>
      <c r="G179" s="143" t="b">
        <f t="shared" si="16"/>
        <v>0</v>
      </c>
      <c r="H179" s="71">
        <v>-244.31057563587686</v>
      </c>
      <c r="I179" s="71">
        <v>784.0677966101695</v>
      </c>
      <c r="J179" s="147" t="b">
        <f t="shared" si="17"/>
        <v>0</v>
      </c>
      <c r="K179" s="112">
        <v>2789.491298527443</v>
      </c>
      <c r="L179" s="148">
        <v>2758.9830508474574</v>
      </c>
      <c r="M179" s="113" t="b">
        <f t="shared" si="18"/>
        <v>0</v>
      </c>
      <c r="N179" s="114">
        <v>22</v>
      </c>
      <c r="O179" s="150">
        <v>22</v>
      </c>
      <c r="P179" s="115">
        <f t="shared" si="19"/>
        <v>1</v>
      </c>
      <c r="Q179" s="116">
        <v>34.85602798708288</v>
      </c>
      <c r="R179" s="153">
        <v>32.259393361229755</v>
      </c>
      <c r="S179" s="115" t="b">
        <f t="shared" si="21"/>
        <v>0</v>
      </c>
      <c r="T179" s="117">
        <f t="shared" si="20"/>
        <v>1</v>
      </c>
      <c r="U179" s="48"/>
      <c r="V179" s="47"/>
      <c r="W179" s="120"/>
      <c r="X179"/>
      <c r="Y179" s="127"/>
      <c r="Z179" s="144"/>
      <c r="AA179" s="144"/>
      <c r="AB179" s="127"/>
      <c r="AC179" s="127"/>
      <c r="AD179" s="29"/>
    </row>
    <row r="180" spans="1:30" s="33" customFormat="1" ht="14.25">
      <c r="A180" s="47">
        <v>178</v>
      </c>
      <c r="B180" s="2" t="s">
        <v>116</v>
      </c>
      <c r="C180" s="100">
        <v>6116</v>
      </c>
      <c r="D180" s="96">
        <v>5932</v>
      </c>
      <c r="E180" s="71">
        <v>468.11641595814257</v>
      </c>
      <c r="F180" s="55">
        <v>622.5556304787593</v>
      </c>
      <c r="G180" s="143" t="b">
        <f t="shared" si="16"/>
        <v>0</v>
      </c>
      <c r="H180" s="71">
        <v>207.6520601700458</v>
      </c>
      <c r="I180" s="71">
        <v>1036.7498314227917</v>
      </c>
      <c r="J180" s="147" t="b">
        <f t="shared" si="17"/>
        <v>0</v>
      </c>
      <c r="K180" s="112">
        <v>5626.716808371484</v>
      </c>
      <c r="L180" s="149">
        <v>5859.238031018206</v>
      </c>
      <c r="M180" s="113" t="b">
        <f t="shared" si="18"/>
        <v>0</v>
      </c>
      <c r="N180" s="114">
        <v>20.75</v>
      </c>
      <c r="O180" s="150">
        <v>20.75</v>
      </c>
      <c r="P180" s="115" t="b">
        <f t="shared" si="19"/>
        <v>0</v>
      </c>
      <c r="Q180" s="116">
        <v>57.828001413389146</v>
      </c>
      <c r="R180" s="153">
        <v>56.27363355104847</v>
      </c>
      <c r="S180" s="115">
        <f t="shared" si="21"/>
        <v>1</v>
      </c>
      <c r="T180" s="117">
        <f t="shared" si="20"/>
        <v>1</v>
      </c>
      <c r="U180" s="47"/>
      <c r="V180" s="47"/>
      <c r="W180" s="120"/>
      <c r="X180"/>
      <c r="Y180" s="127"/>
      <c r="Z180" s="144"/>
      <c r="AA180" s="144"/>
      <c r="AB180" s="127"/>
      <c r="AC180" s="127"/>
      <c r="AD180" s="29"/>
    </row>
    <row r="181" spans="1:30" s="33" customFormat="1" ht="14.25">
      <c r="A181" s="47">
        <v>615</v>
      </c>
      <c r="B181" s="2" t="s">
        <v>149</v>
      </c>
      <c r="C181" s="100">
        <v>7873</v>
      </c>
      <c r="D181" s="96">
        <v>7779</v>
      </c>
      <c r="E181" s="71">
        <v>655.9126127270418</v>
      </c>
      <c r="F181" s="55">
        <v>644.1702018254274</v>
      </c>
      <c r="G181" s="143" t="b">
        <f t="shared" si="16"/>
        <v>0</v>
      </c>
      <c r="H181" s="71">
        <v>217.57906769973326</v>
      </c>
      <c r="I181" s="71">
        <v>751.3819256973903</v>
      </c>
      <c r="J181" s="147" t="b">
        <f t="shared" si="17"/>
        <v>0</v>
      </c>
      <c r="K181" s="112">
        <v>7814.556077734028</v>
      </c>
      <c r="L181" s="149">
        <v>9671.680164545573</v>
      </c>
      <c r="M181" s="113" t="b">
        <f t="shared" si="18"/>
        <v>0</v>
      </c>
      <c r="N181" s="114">
        <v>20.5</v>
      </c>
      <c r="O181" s="150">
        <v>20.5</v>
      </c>
      <c r="P181" s="115" t="b">
        <f t="shared" si="19"/>
        <v>0</v>
      </c>
      <c r="Q181" s="116">
        <v>66.23138267634687</v>
      </c>
      <c r="R181" s="153">
        <v>72.77318922902147</v>
      </c>
      <c r="S181" s="115">
        <f t="shared" si="21"/>
        <v>1</v>
      </c>
      <c r="T181" s="117">
        <f t="shared" si="20"/>
        <v>1</v>
      </c>
      <c r="U181" s="47"/>
      <c r="V181" s="47"/>
      <c r="W181" s="120"/>
      <c r="X181"/>
      <c r="Y181" s="127"/>
      <c r="Z181" s="144"/>
      <c r="AA181" s="144"/>
      <c r="AB181" s="127"/>
      <c r="AC181" s="127"/>
      <c r="AD181" s="29"/>
    </row>
    <row r="182" spans="1:30" s="33" customFormat="1" ht="14.25">
      <c r="A182" s="47">
        <v>609</v>
      </c>
      <c r="B182" s="2" t="s">
        <v>120</v>
      </c>
      <c r="C182" s="100">
        <v>83934</v>
      </c>
      <c r="D182" s="96">
        <v>83684</v>
      </c>
      <c r="E182" s="71">
        <v>397.08580551385614</v>
      </c>
      <c r="F182" s="55">
        <v>658.9192677214282</v>
      </c>
      <c r="G182" s="143" t="b">
        <f t="shared" si="16"/>
        <v>0</v>
      </c>
      <c r="H182" s="71">
        <v>695.0103652870112</v>
      </c>
      <c r="I182" s="71">
        <v>1166.0173987859089</v>
      </c>
      <c r="J182" s="147" t="b">
        <f t="shared" si="17"/>
        <v>0</v>
      </c>
      <c r="K182" s="112">
        <v>6603.545643005218</v>
      </c>
      <c r="L182" s="148">
        <v>6792.60073610248</v>
      </c>
      <c r="M182" s="113" t="b">
        <f t="shared" si="18"/>
        <v>0</v>
      </c>
      <c r="N182" s="114">
        <v>20.25</v>
      </c>
      <c r="O182" s="150">
        <v>20.25</v>
      </c>
      <c r="P182" s="115" t="b">
        <f t="shared" si="19"/>
        <v>0</v>
      </c>
      <c r="Q182" s="116">
        <v>78.20149370042587</v>
      </c>
      <c r="R182" s="153">
        <v>79.0375829387338</v>
      </c>
      <c r="S182" s="115">
        <f t="shared" si="21"/>
        <v>1</v>
      </c>
      <c r="T182" s="117">
        <f t="shared" si="20"/>
        <v>1</v>
      </c>
      <c r="U182" s="47"/>
      <c r="V182" s="47"/>
      <c r="W182" s="120"/>
      <c r="X182"/>
      <c r="Y182" s="127"/>
      <c r="Z182" s="144"/>
      <c r="AA182" s="144"/>
      <c r="AB182" s="127"/>
      <c r="AC182" s="127"/>
      <c r="AD182" s="29"/>
    </row>
    <row r="183" spans="1:30" s="33" customFormat="1" ht="14.25">
      <c r="A183" s="47">
        <v>498</v>
      </c>
      <c r="B183" s="2" t="s">
        <v>10</v>
      </c>
      <c r="C183" s="100">
        <v>2308</v>
      </c>
      <c r="D183" s="96">
        <v>2297</v>
      </c>
      <c r="E183" s="71">
        <v>-44.194107452339686</v>
      </c>
      <c r="F183" s="55">
        <v>659.1205920766216</v>
      </c>
      <c r="G183" s="143" t="b">
        <f t="shared" si="16"/>
        <v>0</v>
      </c>
      <c r="H183" s="71">
        <v>252.16637781629115</v>
      </c>
      <c r="I183" s="71">
        <v>1316.9351327818895</v>
      </c>
      <c r="J183" s="147" t="b">
        <f t="shared" si="17"/>
        <v>0</v>
      </c>
      <c r="K183" s="112">
        <v>4202.7729636048525</v>
      </c>
      <c r="L183" s="148">
        <v>3696.12538093165</v>
      </c>
      <c r="M183" s="113" t="b">
        <f t="shared" si="18"/>
        <v>0</v>
      </c>
      <c r="N183" s="114">
        <v>21.5</v>
      </c>
      <c r="O183" s="150">
        <v>21.5</v>
      </c>
      <c r="P183" s="115">
        <f t="shared" si="19"/>
        <v>1</v>
      </c>
      <c r="Q183" s="116">
        <v>51.72542715070849</v>
      </c>
      <c r="R183" s="153">
        <v>44.30599530180778</v>
      </c>
      <c r="S183" s="115" t="b">
        <f t="shared" si="21"/>
        <v>0</v>
      </c>
      <c r="T183" s="117">
        <f t="shared" si="20"/>
        <v>1</v>
      </c>
      <c r="U183" s="47" t="s">
        <v>332</v>
      </c>
      <c r="V183" s="47"/>
      <c r="W183" s="120"/>
      <c r="X183"/>
      <c r="Y183" s="127"/>
      <c r="Z183" s="144"/>
      <c r="AA183" s="144"/>
      <c r="AB183" s="127"/>
      <c r="AC183" s="127"/>
      <c r="AD183" s="29"/>
    </row>
    <row r="184" spans="1:30" s="33" customFormat="1" ht="14.25">
      <c r="A184" s="47">
        <v>636</v>
      </c>
      <c r="B184" s="2" t="s">
        <v>248</v>
      </c>
      <c r="C184" s="100">
        <v>8276</v>
      </c>
      <c r="D184" s="96">
        <v>8229</v>
      </c>
      <c r="E184" s="71">
        <v>283.3494441759304</v>
      </c>
      <c r="F184" s="55">
        <v>685.867055535302</v>
      </c>
      <c r="G184" s="143" t="b">
        <f t="shared" si="16"/>
        <v>0</v>
      </c>
      <c r="H184" s="71">
        <v>147.05171580473657</v>
      </c>
      <c r="I184" s="71">
        <v>937.294932555596</v>
      </c>
      <c r="J184" s="147" t="b">
        <f t="shared" si="17"/>
        <v>0</v>
      </c>
      <c r="K184" s="112">
        <v>3378.4436926051235</v>
      </c>
      <c r="L184" s="148">
        <v>2747.356908494349</v>
      </c>
      <c r="M184" s="113" t="b">
        <f t="shared" si="18"/>
        <v>0</v>
      </c>
      <c r="N184" s="114">
        <v>21.25</v>
      </c>
      <c r="O184" s="150">
        <v>21.25</v>
      </c>
      <c r="P184" s="115">
        <f t="shared" si="19"/>
        <v>1</v>
      </c>
      <c r="Q184" s="116">
        <v>49.607056165733376</v>
      </c>
      <c r="R184" s="153">
        <v>40.10720694119517</v>
      </c>
      <c r="S184" s="115" t="b">
        <f t="shared" si="21"/>
        <v>0</v>
      </c>
      <c r="T184" s="117">
        <f t="shared" si="20"/>
        <v>1</v>
      </c>
      <c r="U184" s="47"/>
      <c r="V184" s="47"/>
      <c r="W184" s="120"/>
      <c r="X184"/>
      <c r="Y184" s="127"/>
      <c r="Z184" s="144"/>
      <c r="AA184" s="144"/>
      <c r="AB184" s="127"/>
      <c r="AC184" s="127"/>
      <c r="AD184" s="29"/>
    </row>
    <row r="185" spans="1:30" s="33" customFormat="1" ht="14.25">
      <c r="A185" s="47">
        <v>182</v>
      </c>
      <c r="B185" s="2" t="s">
        <v>84</v>
      </c>
      <c r="C185" s="100">
        <v>20182</v>
      </c>
      <c r="D185" s="96">
        <v>19887</v>
      </c>
      <c r="E185" s="71">
        <v>439.3518977306511</v>
      </c>
      <c r="F185" s="55">
        <v>686.4283200080455</v>
      </c>
      <c r="G185" s="143" t="b">
        <f t="shared" si="16"/>
        <v>0</v>
      </c>
      <c r="H185" s="71">
        <v>535.3780596571202</v>
      </c>
      <c r="I185" s="71">
        <v>938.1002665057575</v>
      </c>
      <c r="J185" s="147" t="b">
        <f t="shared" si="17"/>
        <v>0</v>
      </c>
      <c r="K185" s="112">
        <v>3184.570409275592</v>
      </c>
      <c r="L185" s="148">
        <v>3060.1900739176344</v>
      </c>
      <c r="M185" s="113" t="b">
        <f t="shared" si="18"/>
        <v>0</v>
      </c>
      <c r="N185" s="114">
        <v>21</v>
      </c>
      <c r="O185" s="150">
        <v>21</v>
      </c>
      <c r="P185" s="115">
        <f t="shared" si="19"/>
        <v>1</v>
      </c>
      <c r="Q185" s="116">
        <v>44.632760267430754</v>
      </c>
      <c r="R185" s="153">
        <v>40.96488167785022</v>
      </c>
      <c r="S185" s="115" t="b">
        <f t="shared" si="21"/>
        <v>0</v>
      </c>
      <c r="T185" s="117">
        <f t="shared" si="20"/>
        <v>1</v>
      </c>
      <c r="U185" s="47"/>
      <c r="V185" s="47"/>
      <c r="W185" s="120"/>
      <c r="X185"/>
      <c r="Y185" s="127"/>
      <c r="Z185" s="144"/>
      <c r="AA185" s="144"/>
      <c r="AB185" s="127"/>
      <c r="AC185" s="127"/>
      <c r="AD185" s="29"/>
    </row>
    <row r="186" spans="1:30" s="33" customFormat="1" ht="14.25">
      <c r="A186" s="47">
        <v>202</v>
      </c>
      <c r="B186" s="2" t="s">
        <v>169</v>
      </c>
      <c r="C186" s="100">
        <v>33937</v>
      </c>
      <c r="D186" s="96">
        <v>34667</v>
      </c>
      <c r="E186" s="71">
        <v>444.7063676812918</v>
      </c>
      <c r="F186" s="55">
        <v>711.9450774511783</v>
      </c>
      <c r="G186" s="143" t="b">
        <f t="shared" si="16"/>
        <v>0</v>
      </c>
      <c r="H186" s="71">
        <v>180.36361493355335</v>
      </c>
      <c r="I186" s="71">
        <v>667.2628147806271</v>
      </c>
      <c r="J186" s="147" t="b">
        <f t="shared" si="17"/>
        <v>0</v>
      </c>
      <c r="K186" s="112">
        <v>3934.8498688746795</v>
      </c>
      <c r="L186" s="148">
        <v>3883.578042518822</v>
      </c>
      <c r="M186" s="113" t="b">
        <f t="shared" si="18"/>
        <v>0</v>
      </c>
      <c r="N186" s="114">
        <v>19.75</v>
      </c>
      <c r="O186" s="150">
        <v>19.75</v>
      </c>
      <c r="P186" s="115" t="b">
        <f t="shared" si="19"/>
        <v>0</v>
      </c>
      <c r="Q186" s="116">
        <v>71.51102376434444</v>
      </c>
      <c r="R186" s="153">
        <v>68.58420678910944</v>
      </c>
      <c r="S186" s="115">
        <f t="shared" si="21"/>
        <v>1</v>
      </c>
      <c r="T186" s="117">
        <f t="shared" si="20"/>
        <v>1</v>
      </c>
      <c r="U186" s="47"/>
      <c r="V186" s="47"/>
      <c r="W186" s="120"/>
      <c r="X186"/>
      <c r="Y186" s="127"/>
      <c r="Z186" s="144"/>
      <c r="AA186" s="144"/>
      <c r="AB186" s="127"/>
      <c r="AC186" s="127"/>
      <c r="AD186" s="29"/>
    </row>
    <row r="187" spans="1:30" s="33" customFormat="1" ht="14.25">
      <c r="A187" s="47">
        <v>927</v>
      </c>
      <c r="B187" s="2" t="s">
        <v>118</v>
      </c>
      <c r="C187" s="100">
        <v>29158</v>
      </c>
      <c r="D187" s="96">
        <v>29160</v>
      </c>
      <c r="E187" s="71">
        <v>539.7832498799643</v>
      </c>
      <c r="F187" s="55">
        <v>731.3443072702332</v>
      </c>
      <c r="G187" s="143" t="b">
        <f t="shared" si="16"/>
        <v>0</v>
      </c>
      <c r="H187" s="71">
        <v>36.86809794910487</v>
      </c>
      <c r="I187" s="71">
        <v>759.8422496570645</v>
      </c>
      <c r="J187" s="147" t="b">
        <f t="shared" si="17"/>
        <v>0</v>
      </c>
      <c r="K187" s="112">
        <v>4351.601618766719</v>
      </c>
      <c r="L187" s="148">
        <v>4137.89437585734</v>
      </c>
      <c r="M187" s="113" t="b">
        <f t="shared" si="18"/>
        <v>0</v>
      </c>
      <c r="N187" s="114">
        <v>20.5</v>
      </c>
      <c r="O187" s="150">
        <v>20.5</v>
      </c>
      <c r="P187" s="115" t="b">
        <f t="shared" si="19"/>
        <v>0</v>
      </c>
      <c r="Q187" s="116">
        <v>66.38189956408428</v>
      </c>
      <c r="R187" s="153">
        <v>60.41232618725141</v>
      </c>
      <c r="S187" s="115">
        <f>IF(Q186&gt;50,IF(R187&gt;50,1))</f>
        <v>1</v>
      </c>
      <c r="T187" s="117">
        <f t="shared" si="20"/>
        <v>1</v>
      </c>
      <c r="U187" s="47"/>
      <c r="V187" s="47"/>
      <c r="W187" s="120"/>
      <c r="X187"/>
      <c r="Y187" s="127"/>
      <c r="Z187" s="144"/>
      <c r="AA187" s="144"/>
      <c r="AB187" s="127"/>
      <c r="AC187" s="127"/>
      <c r="AD187" s="29"/>
    </row>
    <row r="188" spans="1:30" s="33" customFormat="1" ht="14.25">
      <c r="A188" s="47">
        <v>777</v>
      </c>
      <c r="B188" s="2" t="s">
        <v>144</v>
      </c>
      <c r="C188" s="100">
        <v>7727</v>
      </c>
      <c r="D188" s="96">
        <v>7594</v>
      </c>
      <c r="E188" s="71">
        <v>667.4000258832665</v>
      </c>
      <c r="F188" s="55">
        <v>733.8688438240716</v>
      </c>
      <c r="G188" s="143" t="b">
        <f t="shared" si="16"/>
        <v>0</v>
      </c>
      <c r="H188" s="71">
        <v>540.3131875242656</v>
      </c>
      <c r="I188" s="71">
        <v>940.4793257835133</v>
      </c>
      <c r="J188" s="147" t="b">
        <f t="shared" si="17"/>
        <v>0</v>
      </c>
      <c r="K188" s="112">
        <v>4846.253397178723</v>
      </c>
      <c r="L188" s="148">
        <v>6267.184619436398</v>
      </c>
      <c r="M188" s="113" t="b">
        <f t="shared" si="18"/>
        <v>0</v>
      </c>
      <c r="N188" s="114">
        <v>21.5</v>
      </c>
      <c r="O188" s="150">
        <v>21.5</v>
      </c>
      <c r="P188" s="115">
        <f t="shared" si="19"/>
        <v>1</v>
      </c>
      <c r="Q188" s="116">
        <v>47.34475875339436</v>
      </c>
      <c r="R188" s="153">
        <v>54.75009126812917</v>
      </c>
      <c r="S188" s="115" t="b">
        <f aca="true" t="shared" si="22" ref="S188:S201">IF(Q188&gt;50,IF(R188&gt;50,1))</f>
        <v>0</v>
      </c>
      <c r="T188" s="117">
        <f t="shared" si="20"/>
        <v>1</v>
      </c>
      <c r="U188" s="47"/>
      <c r="V188" s="47"/>
      <c r="W188" s="120"/>
      <c r="X188"/>
      <c r="Y188" s="154"/>
      <c r="Z188" s="144"/>
      <c r="AA188" s="144"/>
      <c r="AB188" s="127"/>
      <c r="AC188" s="127"/>
      <c r="AD188" s="29"/>
    </row>
    <row r="189" spans="1:30" s="33" customFormat="1" ht="14.25">
      <c r="A189" s="47">
        <v>499</v>
      </c>
      <c r="B189" s="2" t="s">
        <v>213</v>
      </c>
      <c r="C189" s="100">
        <v>19448</v>
      </c>
      <c r="D189" s="96">
        <v>19453</v>
      </c>
      <c r="E189" s="71">
        <v>338.4923899629782</v>
      </c>
      <c r="F189" s="55">
        <v>739.680254973526</v>
      </c>
      <c r="G189" s="143" t="b">
        <f t="shared" si="16"/>
        <v>0</v>
      </c>
      <c r="H189" s="71">
        <v>418.9119703825586</v>
      </c>
      <c r="I189" s="71">
        <v>895.5431038914306</v>
      </c>
      <c r="J189" s="147" t="b">
        <f t="shared" si="17"/>
        <v>0</v>
      </c>
      <c r="K189" s="112">
        <v>5836.846976552859</v>
      </c>
      <c r="L189" s="148">
        <v>5755.204852721946</v>
      </c>
      <c r="M189" s="113" t="b">
        <f t="shared" si="18"/>
        <v>0</v>
      </c>
      <c r="N189" s="114">
        <v>20.75</v>
      </c>
      <c r="O189" s="150">
        <v>20.75</v>
      </c>
      <c r="P189" s="115" t="b">
        <f t="shared" si="19"/>
        <v>0</v>
      </c>
      <c r="Q189" s="116">
        <v>85.73552922367988</v>
      </c>
      <c r="R189" s="153">
        <v>79.8765942208633</v>
      </c>
      <c r="S189" s="115">
        <f t="shared" si="22"/>
        <v>1</v>
      </c>
      <c r="T189" s="117">
        <f t="shared" si="20"/>
        <v>1</v>
      </c>
      <c r="U189" s="48"/>
      <c r="V189" s="47"/>
      <c r="W189" s="120"/>
      <c r="X189"/>
      <c r="Y189" s="127"/>
      <c r="Z189" s="144"/>
      <c r="AA189" s="144"/>
      <c r="AB189" s="127"/>
      <c r="AC189" s="127"/>
      <c r="AD189" s="29"/>
    </row>
    <row r="190" spans="1:30" s="33" customFormat="1" ht="14.25">
      <c r="A190" s="47">
        <v>106</v>
      </c>
      <c r="B190" s="2" t="s">
        <v>177</v>
      </c>
      <c r="C190" s="100">
        <v>46470</v>
      </c>
      <c r="D190" s="96">
        <v>46576</v>
      </c>
      <c r="E190" s="71">
        <v>766.1071659134926</v>
      </c>
      <c r="F190" s="55">
        <v>797.6425626932325</v>
      </c>
      <c r="G190" s="143" t="b">
        <f t="shared" si="16"/>
        <v>0</v>
      </c>
      <c r="H190" s="71">
        <v>323.71422423068645</v>
      </c>
      <c r="I190" s="71">
        <v>805.4577464788732</v>
      </c>
      <c r="J190" s="147" t="b">
        <f t="shared" si="17"/>
        <v>0</v>
      </c>
      <c r="K190" s="112">
        <v>6487.540348612008</v>
      </c>
      <c r="L190" s="148">
        <v>6856.535554792168</v>
      </c>
      <c r="M190" s="113" t="b">
        <f t="shared" si="18"/>
        <v>0</v>
      </c>
      <c r="N190" s="114">
        <v>19.75</v>
      </c>
      <c r="O190" s="150">
        <v>19.75</v>
      </c>
      <c r="P190" s="115" t="b">
        <f t="shared" si="19"/>
        <v>0</v>
      </c>
      <c r="Q190" s="116">
        <v>74.76690773500468</v>
      </c>
      <c r="R190" s="153">
        <v>72.53107116922104</v>
      </c>
      <c r="S190" s="115">
        <f t="shared" si="22"/>
        <v>1</v>
      </c>
      <c r="T190" s="117">
        <f t="shared" si="20"/>
        <v>1</v>
      </c>
      <c r="U190" s="47"/>
      <c r="V190" s="47"/>
      <c r="W190" s="120"/>
      <c r="X190"/>
      <c r="Y190" s="127"/>
      <c r="Z190" s="144"/>
      <c r="AA190" s="144"/>
      <c r="AB190" s="127"/>
      <c r="AC190" s="127"/>
      <c r="AD190" s="29"/>
    </row>
    <row r="191" spans="1:30" s="33" customFormat="1" ht="14.25">
      <c r="A191" s="47">
        <v>430</v>
      </c>
      <c r="B191" s="2" t="s">
        <v>113</v>
      </c>
      <c r="C191" s="100">
        <v>15875</v>
      </c>
      <c r="D191" s="96">
        <v>15770</v>
      </c>
      <c r="E191" s="71">
        <v>228.66141732283467</v>
      </c>
      <c r="F191" s="55">
        <v>807.1655041217501</v>
      </c>
      <c r="G191" s="143" t="b">
        <f t="shared" si="16"/>
        <v>0</v>
      </c>
      <c r="H191" s="71">
        <v>335.496062992126</v>
      </c>
      <c r="I191" s="71">
        <v>1114.584654407102</v>
      </c>
      <c r="J191" s="147" t="b">
        <f t="shared" si="17"/>
        <v>0</v>
      </c>
      <c r="K191" s="112">
        <v>3656.9448818897636</v>
      </c>
      <c r="L191" s="148">
        <v>3399.302473050095</v>
      </c>
      <c r="M191" s="113" t="b">
        <f t="shared" si="18"/>
        <v>0</v>
      </c>
      <c r="N191" s="114">
        <v>21</v>
      </c>
      <c r="O191" s="150">
        <v>21</v>
      </c>
      <c r="P191" s="115">
        <f t="shared" si="19"/>
        <v>1</v>
      </c>
      <c r="Q191" s="116">
        <v>47.99919773072405</v>
      </c>
      <c r="R191" s="153">
        <v>42.870963840851374</v>
      </c>
      <c r="S191" s="115" t="b">
        <f t="shared" si="22"/>
        <v>0</v>
      </c>
      <c r="T191" s="117">
        <f t="shared" si="20"/>
        <v>1</v>
      </c>
      <c r="U191" s="48"/>
      <c r="V191" s="47"/>
      <c r="W191" s="120"/>
      <c r="X191"/>
      <c r="Y191" s="127"/>
      <c r="Z191" s="144"/>
      <c r="AA191" s="144"/>
      <c r="AB191" s="127"/>
      <c r="AC191" s="127"/>
      <c r="AD191" s="29"/>
    </row>
    <row r="192" spans="1:30" s="33" customFormat="1" ht="14.25">
      <c r="A192" s="47">
        <v>616</v>
      </c>
      <c r="B192" s="2" t="s">
        <v>247</v>
      </c>
      <c r="C192" s="100">
        <v>1860</v>
      </c>
      <c r="D192" s="96">
        <v>1833</v>
      </c>
      <c r="E192" s="71">
        <v>645.1612903225806</v>
      </c>
      <c r="F192" s="55">
        <v>820.5128205128204</v>
      </c>
      <c r="G192" s="143" t="b">
        <f t="shared" si="16"/>
        <v>0</v>
      </c>
      <c r="H192" s="71">
        <v>-307.52688172043014</v>
      </c>
      <c r="I192" s="71">
        <v>447.899618112384</v>
      </c>
      <c r="J192" s="147" t="b">
        <f t="shared" si="17"/>
        <v>0</v>
      </c>
      <c r="K192" s="112">
        <v>3268.279569892473</v>
      </c>
      <c r="L192" s="148">
        <v>3506.273867975996</v>
      </c>
      <c r="M192" s="113" t="b">
        <f t="shared" si="18"/>
        <v>0</v>
      </c>
      <c r="N192" s="114">
        <v>21.5</v>
      </c>
      <c r="O192" s="150">
        <v>21.5</v>
      </c>
      <c r="P192" s="115">
        <f t="shared" si="19"/>
        <v>1</v>
      </c>
      <c r="Q192" s="116">
        <v>42.06491679200427</v>
      </c>
      <c r="R192" s="153">
        <v>39.40580377706126</v>
      </c>
      <c r="S192" s="115" t="b">
        <f t="shared" si="22"/>
        <v>0</v>
      </c>
      <c r="T192" s="117">
        <f t="shared" si="20"/>
        <v>1</v>
      </c>
      <c r="U192" s="47"/>
      <c r="V192" s="47"/>
      <c r="W192" s="120"/>
      <c r="X192"/>
      <c r="Y192" s="127"/>
      <c r="Z192" s="144"/>
      <c r="AA192" s="144"/>
      <c r="AB192" s="127"/>
      <c r="AC192" s="127"/>
      <c r="AD192" s="29"/>
    </row>
    <row r="193" spans="1:30" s="33" customFormat="1" ht="14.25">
      <c r="A193" s="47">
        <v>844</v>
      </c>
      <c r="B193" s="2" t="s">
        <v>161</v>
      </c>
      <c r="C193" s="100">
        <v>1520</v>
      </c>
      <c r="D193" s="96">
        <v>1503</v>
      </c>
      <c r="E193" s="71">
        <v>709.8684210526316</v>
      </c>
      <c r="F193" s="55">
        <v>835.6620093147039</v>
      </c>
      <c r="G193" s="143" t="b">
        <f t="shared" si="16"/>
        <v>0</v>
      </c>
      <c r="H193" s="71">
        <v>219.73684210526315</v>
      </c>
      <c r="I193" s="71">
        <v>779.1084497671325</v>
      </c>
      <c r="J193" s="147" t="b">
        <f t="shared" si="17"/>
        <v>0</v>
      </c>
      <c r="K193" s="112">
        <v>8407.236842105263</v>
      </c>
      <c r="L193" s="148">
        <v>9377.245508982036</v>
      </c>
      <c r="M193" s="113" t="b">
        <f t="shared" si="18"/>
        <v>0</v>
      </c>
      <c r="N193" s="114">
        <v>20.75</v>
      </c>
      <c r="O193" s="150">
        <v>21.5</v>
      </c>
      <c r="P193" s="115" t="b">
        <f t="shared" si="19"/>
        <v>0</v>
      </c>
      <c r="Q193" s="116">
        <v>73.73864430468204</v>
      </c>
      <c r="R193" s="153">
        <v>74.85346613194659</v>
      </c>
      <c r="S193" s="115">
        <f t="shared" si="22"/>
        <v>1</v>
      </c>
      <c r="T193" s="117">
        <f t="shared" si="20"/>
        <v>1</v>
      </c>
      <c r="U193" s="47"/>
      <c r="V193" s="47"/>
      <c r="W193" s="120"/>
      <c r="X193"/>
      <c r="Y193" s="127"/>
      <c r="Z193" s="144"/>
      <c r="AA193" s="144"/>
      <c r="AB193" s="127"/>
      <c r="AC193" s="127"/>
      <c r="AD193" s="29"/>
    </row>
    <row r="194" spans="1:30" s="33" customFormat="1" ht="14.25">
      <c r="A194" s="47">
        <v>286</v>
      </c>
      <c r="B194" s="2" t="s">
        <v>184</v>
      </c>
      <c r="C194" s="100">
        <v>82113</v>
      </c>
      <c r="D194" s="96">
        <v>81187</v>
      </c>
      <c r="E194" s="71">
        <v>488.5828066201454</v>
      </c>
      <c r="F194" s="55">
        <v>849.7789054897952</v>
      </c>
      <c r="G194" s="143" t="b">
        <f t="shared" si="16"/>
        <v>0</v>
      </c>
      <c r="H194" s="71">
        <v>298.3084286288408</v>
      </c>
      <c r="I194" s="71">
        <v>921.3667212731102</v>
      </c>
      <c r="J194" s="147" t="b">
        <f t="shared" si="17"/>
        <v>0</v>
      </c>
      <c r="K194" s="112">
        <v>5956.291939157016</v>
      </c>
      <c r="L194" s="148">
        <v>5936.911081823444</v>
      </c>
      <c r="M194" s="113" t="b">
        <f t="shared" si="18"/>
        <v>0</v>
      </c>
      <c r="N194" s="114">
        <v>20.75</v>
      </c>
      <c r="O194" s="150">
        <v>21.25</v>
      </c>
      <c r="P194" s="115" t="b">
        <f t="shared" si="19"/>
        <v>0</v>
      </c>
      <c r="Q194" s="116">
        <v>69.02166736503256</v>
      </c>
      <c r="R194" s="153">
        <v>64.07521627329521</v>
      </c>
      <c r="S194" s="115">
        <f t="shared" si="22"/>
        <v>1</v>
      </c>
      <c r="T194" s="117">
        <f t="shared" si="20"/>
        <v>1</v>
      </c>
      <c r="U194" s="47"/>
      <c r="V194" s="47"/>
      <c r="W194" s="120"/>
      <c r="X194"/>
      <c r="Y194" s="127"/>
      <c r="Z194" s="144"/>
      <c r="AA194" s="144"/>
      <c r="AB194" s="127"/>
      <c r="AC194" s="127"/>
      <c r="AD194" s="29"/>
    </row>
    <row r="195" spans="1:30" s="33" customFormat="1" ht="14.25">
      <c r="A195" s="47">
        <v>531</v>
      </c>
      <c r="B195" s="2" t="s">
        <v>151</v>
      </c>
      <c r="C195" s="100">
        <v>5329</v>
      </c>
      <c r="D195" s="96">
        <v>5256</v>
      </c>
      <c r="E195" s="71">
        <v>483.58040908237945</v>
      </c>
      <c r="F195" s="55">
        <v>851.7884322678843</v>
      </c>
      <c r="G195" s="143" t="b">
        <f t="shared" si="16"/>
        <v>0</v>
      </c>
      <c r="H195" s="71">
        <v>278.1009570275849</v>
      </c>
      <c r="I195" s="71">
        <v>735.3500761035008</v>
      </c>
      <c r="J195" s="147" t="b">
        <f t="shared" si="17"/>
        <v>0</v>
      </c>
      <c r="K195" s="112">
        <v>2456.558453743667</v>
      </c>
      <c r="L195" s="148">
        <v>2188.9269406392696</v>
      </c>
      <c r="M195" s="113" t="b">
        <f t="shared" si="18"/>
        <v>0</v>
      </c>
      <c r="N195" s="114">
        <v>21.25</v>
      </c>
      <c r="O195" s="150">
        <v>21.25</v>
      </c>
      <c r="P195" s="115">
        <f t="shared" si="19"/>
        <v>1</v>
      </c>
      <c r="Q195" s="116">
        <v>40.30385100541663</v>
      </c>
      <c r="R195" s="153">
        <v>35.21504904627371</v>
      </c>
      <c r="S195" s="115" t="b">
        <f t="shared" si="22"/>
        <v>0</v>
      </c>
      <c r="T195" s="117">
        <f t="shared" si="20"/>
        <v>1</v>
      </c>
      <c r="U195" s="47"/>
      <c r="V195" s="47"/>
      <c r="W195" s="120"/>
      <c r="X195"/>
      <c r="Y195" s="127"/>
      <c r="Z195" s="144"/>
      <c r="AA195" s="144"/>
      <c r="AB195" s="127"/>
      <c r="AC195" s="127"/>
      <c r="AD195" s="29"/>
    </row>
    <row r="196" spans="1:30" s="33" customFormat="1" ht="14.25">
      <c r="A196" s="47">
        <v>167</v>
      </c>
      <c r="B196" s="2" t="s">
        <v>172</v>
      </c>
      <c r="C196" s="100">
        <v>76850</v>
      </c>
      <c r="D196" s="96">
        <v>76935</v>
      </c>
      <c r="E196" s="71">
        <v>650.8132726089784</v>
      </c>
      <c r="F196" s="55">
        <v>885.5787352960292</v>
      </c>
      <c r="G196" s="143" t="b">
        <f t="shared" si="16"/>
        <v>0</v>
      </c>
      <c r="H196" s="71">
        <v>711.9453480806767</v>
      </c>
      <c r="I196" s="71">
        <v>1157.1326444401118</v>
      </c>
      <c r="J196" s="147" t="b">
        <f t="shared" si="17"/>
        <v>0</v>
      </c>
      <c r="K196" s="112">
        <v>7174.886141834743</v>
      </c>
      <c r="L196" s="148">
        <v>7124.884642880354</v>
      </c>
      <c r="M196" s="113" t="b">
        <f t="shared" si="18"/>
        <v>0</v>
      </c>
      <c r="N196" s="114">
        <v>20.5</v>
      </c>
      <c r="O196" s="150">
        <v>20.5</v>
      </c>
      <c r="P196" s="115" t="b">
        <f t="shared" si="19"/>
        <v>0</v>
      </c>
      <c r="Q196" s="116">
        <v>79.79082222805431</v>
      </c>
      <c r="R196" s="153">
        <v>77.77123853625932</v>
      </c>
      <c r="S196" s="115">
        <f t="shared" si="22"/>
        <v>1</v>
      </c>
      <c r="T196" s="117">
        <f t="shared" si="20"/>
        <v>1</v>
      </c>
      <c r="U196" s="47"/>
      <c r="V196" s="47"/>
      <c r="W196" s="120"/>
      <c r="X196"/>
      <c r="Y196" s="127"/>
      <c r="Z196" s="144"/>
      <c r="AA196" s="144"/>
      <c r="AB196" s="127"/>
      <c r="AC196" s="127"/>
      <c r="AD196" s="29"/>
    </row>
    <row r="197" spans="1:30" s="33" customFormat="1" ht="14.25">
      <c r="A197" s="47">
        <v>785</v>
      </c>
      <c r="B197" s="2" t="s">
        <v>27</v>
      </c>
      <c r="C197" s="100">
        <v>2792</v>
      </c>
      <c r="D197" s="96">
        <v>2737</v>
      </c>
      <c r="E197" s="71">
        <v>945.2005730659025</v>
      </c>
      <c r="F197" s="55">
        <v>893.3138472780416</v>
      </c>
      <c r="G197" s="143" t="b">
        <f t="shared" si="16"/>
        <v>0</v>
      </c>
      <c r="H197" s="71">
        <v>741.4040114613181</v>
      </c>
      <c r="I197" s="71">
        <v>835.586408476434</v>
      </c>
      <c r="J197" s="147" t="b">
        <f t="shared" si="17"/>
        <v>0</v>
      </c>
      <c r="K197" s="112">
        <v>5453.438395415473</v>
      </c>
      <c r="L197" s="148">
        <v>5588.966021191085</v>
      </c>
      <c r="M197" s="113" t="b">
        <f t="shared" si="18"/>
        <v>0</v>
      </c>
      <c r="N197" s="114">
        <v>21.5</v>
      </c>
      <c r="O197" s="150">
        <v>21.5</v>
      </c>
      <c r="P197" s="115">
        <f t="shared" si="19"/>
        <v>1</v>
      </c>
      <c r="Q197" s="116">
        <v>40.13226460500635</v>
      </c>
      <c r="R197" s="153">
        <v>40.19058192247201</v>
      </c>
      <c r="S197" s="115" t="b">
        <f t="shared" si="22"/>
        <v>0</v>
      </c>
      <c r="T197" s="117">
        <f t="shared" si="20"/>
        <v>1</v>
      </c>
      <c r="U197" s="47" t="s">
        <v>332</v>
      </c>
      <c r="V197" s="47"/>
      <c r="W197" s="120"/>
      <c r="X197"/>
      <c r="Y197" s="127"/>
      <c r="Z197" s="144"/>
      <c r="AA197" s="144"/>
      <c r="AB197" s="127"/>
      <c r="AC197" s="127"/>
      <c r="AD197" s="29"/>
    </row>
    <row r="198" spans="1:30" s="33" customFormat="1" ht="14.25">
      <c r="A198" s="47">
        <v>434</v>
      </c>
      <c r="B198" s="2" t="s">
        <v>50</v>
      </c>
      <c r="C198" s="100">
        <v>14772</v>
      </c>
      <c r="D198" s="96">
        <v>14745</v>
      </c>
      <c r="E198" s="71">
        <v>655.2937990793392</v>
      </c>
      <c r="F198" s="55">
        <v>899.0844354018311</v>
      </c>
      <c r="G198" s="143" t="b">
        <f t="shared" si="16"/>
        <v>0</v>
      </c>
      <c r="H198" s="71">
        <v>2.843216896831844</v>
      </c>
      <c r="I198" s="71">
        <v>879.8914886402171</v>
      </c>
      <c r="J198" s="147" t="b">
        <f t="shared" si="17"/>
        <v>0</v>
      </c>
      <c r="K198" s="112">
        <v>5745.599783373951</v>
      </c>
      <c r="L198" s="148">
        <v>7157.612750084774</v>
      </c>
      <c r="M198" s="113" t="b">
        <f t="shared" si="18"/>
        <v>0</v>
      </c>
      <c r="N198" s="114">
        <v>19.75</v>
      </c>
      <c r="O198" s="150">
        <v>20.25</v>
      </c>
      <c r="P198" s="115" t="b">
        <f t="shared" si="19"/>
        <v>0</v>
      </c>
      <c r="Q198" s="116">
        <v>74.86948114727683</v>
      </c>
      <c r="R198" s="153">
        <v>83.79890110614946</v>
      </c>
      <c r="S198" s="115">
        <f t="shared" si="22"/>
        <v>1</v>
      </c>
      <c r="T198" s="117">
        <f t="shared" si="20"/>
        <v>1</v>
      </c>
      <c r="U198" s="47"/>
      <c r="V198" s="47"/>
      <c r="W198" s="120"/>
      <c r="X198"/>
      <c r="Y198" s="127"/>
      <c r="Z198" s="144"/>
      <c r="AA198" s="144"/>
      <c r="AB198" s="127"/>
      <c r="AC198" s="133"/>
      <c r="AD198" s="29"/>
    </row>
    <row r="199" spans="1:30" s="33" customFormat="1" ht="14.25">
      <c r="A199" s="47">
        <v>418</v>
      </c>
      <c r="B199" s="2" t="s">
        <v>236</v>
      </c>
      <c r="C199" s="100">
        <v>23523</v>
      </c>
      <c r="D199" s="96">
        <v>23828</v>
      </c>
      <c r="E199" s="71">
        <v>583.2164264762148</v>
      </c>
      <c r="F199" s="55">
        <v>906.8742655699178</v>
      </c>
      <c r="G199" s="143" t="b">
        <f t="shared" si="16"/>
        <v>0</v>
      </c>
      <c r="H199" s="71">
        <v>541.725120095226</v>
      </c>
      <c r="I199" s="71">
        <v>982.2058082927648</v>
      </c>
      <c r="J199" s="147" t="b">
        <f t="shared" si="17"/>
        <v>0</v>
      </c>
      <c r="K199" s="112">
        <v>6563.746120817923</v>
      </c>
      <c r="L199" s="148">
        <v>7067.86133960047</v>
      </c>
      <c r="M199" s="113" t="b">
        <f t="shared" si="18"/>
        <v>0</v>
      </c>
      <c r="N199" s="114">
        <v>20.5</v>
      </c>
      <c r="O199" s="150">
        <v>20.5</v>
      </c>
      <c r="P199" s="115" t="b">
        <f t="shared" si="19"/>
        <v>0</v>
      </c>
      <c r="Q199" s="116">
        <v>98.65038119608515</v>
      </c>
      <c r="R199" s="153">
        <v>99.76661927889724</v>
      </c>
      <c r="S199" s="115">
        <f t="shared" si="22"/>
        <v>1</v>
      </c>
      <c r="T199" s="117">
        <f t="shared" si="20"/>
        <v>1</v>
      </c>
      <c r="U199" s="48"/>
      <c r="V199" s="47"/>
      <c r="W199" s="120"/>
      <c r="X199"/>
      <c r="Y199" s="127"/>
      <c r="Z199" s="144"/>
      <c r="AA199" s="144"/>
      <c r="AB199" s="127"/>
      <c r="AC199" s="127"/>
      <c r="AD199" s="29"/>
    </row>
    <row r="200" spans="1:30" s="33" customFormat="1" ht="14.25">
      <c r="A200" s="47">
        <v>500</v>
      </c>
      <c r="B200" s="2" t="s">
        <v>201</v>
      </c>
      <c r="C200" s="100">
        <v>10164</v>
      </c>
      <c r="D200" s="96">
        <v>10267</v>
      </c>
      <c r="E200" s="71">
        <v>376.42660369933094</v>
      </c>
      <c r="F200" s="55">
        <v>945.4563163533651</v>
      </c>
      <c r="G200" s="143" t="b">
        <f t="shared" si="16"/>
        <v>0</v>
      </c>
      <c r="H200" s="71">
        <v>475.99370326643054</v>
      </c>
      <c r="I200" s="71">
        <v>1196.7468588682186</v>
      </c>
      <c r="J200" s="147" t="b">
        <f t="shared" si="17"/>
        <v>0</v>
      </c>
      <c r="K200" s="112">
        <v>5065.131837859111</v>
      </c>
      <c r="L200" s="148">
        <v>4588.58478620824</v>
      </c>
      <c r="M200" s="113" t="b">
        <f t="shared" si="18"/>
        <v>0</v>
      </c>
      <c r="N200" s="114">
        <v>19.5</v>
      </c>
      <c r="O200" s="150">
        <v>19.5</v>
      </c>
      <c r="P200" s="115" t="b">
        <f t="shared" si="19"/>
        <v>0</v>
      </c>
      <c r="Q200" s="116">
        <v>83.88984950368236</v>
      </c>
      <c r="R200" s="153">
        <v>71.99643953058022</v>
      </c>
      <c r="S200" s="115">
        <f t="shared" si="22"/>
        <v>1</v>
      </c>
      <c r="T200" s="117">
        <f t="shared" si="20"/>
        <v>1</v>
      </c>
      <c r="U200" s="48"/>
      <c r="V200" s="47"/>
      <c r="W200" s="120"/>
      <c r="X200"/>
      <c r="Y200" s="127"/>
      <c r="Z200" s="144"/>
      <c r="AA200" s="144"/>
      <c r="AB200" s="127"/>
      <c r="AC200" s="127"/>
      <c r="AD200" s="29"/>
    </row>
    <row r="201" spans="1:30" s="33" customFormat="1" ht="14.25">
      <c r="A201" s="47">
        <v>82</v>
      </c>
      <c r="B201" s="2" t="s">
        <v>266</v>
      </c>
      <c r="C201" s="100">
        <v>9422</v>
      </c>
      <c r="D201" s="96">
        <v>9389</v>
      </c>
      <c r="E201" s="71">
        <v>587.7732965400128</v>
      </c>
      <c r="F201" s="55">
        <v>957.8229843433805</v>
      </c>
      <c r="G201" s="143" t="b">
        <f t="shared" si="16"/>
        <v>0</v>
      </c>
      <c r="H201" s="71">
        <v>150.074294205052</v>
      </c>
      <c r="I201" s="71">
        <v>804.8780487804878</v>
      </c>
      <c r="J201" s="147" t="b">
        <f t="shared" si="17"/>
        <v>0</v>
      </c>
      <c r="K201" s="112">
        <v>5353.534281468902</v>
      </c>
      <c r="L201" s="149">
        <v>5014.485035680052</v>
      </c>
      <c r="M201" s="113" t="b">
        <f t="shared" si="18"/>
        <v>0</v>
      </c>
      <c r="N201" s="114">
        <v>20.5</v>
      </c>
      <c r="O201" s="150">
        <v>20.75</v>
      </c>
      <c r="P201" s="115" t="b">
        <f t="shared" si="19"/>
        <v>0</v>
      </c>
      <c r="Q201" s="116">
        <v>81.39969401156257</v>
      </c>
      <c r="R201" s="153">
        <v>70.15189935744355</v>
      </c>
      <c r="S201" s="115">
        <f t="shared" si="22"/>
        <v>1</v>
      </c>
      <c r="T201" s="117">
        <f t="shared" si="20"/>
        <v>1</v>
      </c>
      <c r="U201" s="47"/>
      <c r="V201" s="47"/>
      <c r="W201" s="120"/>
      <c r="X201"/>
      <c r="Y201" s="127"/>
      <c r="Z201" s="144"/>
      <c r="AA201" s="144"/>
      <c r="AB201" s="127"/>
      <c r="AC201" s="127"/>
      <c r="AD201" s="29"/>
    </row>
    <row r="202" spans="1:30" s="33" customFormat="1" ht="14.25">
      <c r="A202" s="47">
        <v>981</v>
      </c>
      <c r="B202" s="2" t="s">
        <v>263</v>
      </c>
      <c r="C202" s="100">
        <v>2343</v>
      </c>
      <c r="D202" s="96">
        <v>2314</v>
      </c>
      <c r="E202" s="71">
        <v>418.26717883055915</v>
      </c>
      <c r="F202" s="55">
        <v>1008.2108902333622</v>
      </c>
      <c r="G202" s="143" t="b">
        <f t="shared" si="16"/>
        <v>0</v>
      </c>
      <c r="H202" s="71">
        <v>212.12121212121212</v>
      </c>
      <c r="I202" s="71">
        <v>1019.0146931719966</v>
      </c>
      <c r="J202" s="147" t="b">
        <f t="shared" si="17"/>
        <v>0</v>
      </c>
      <c r="K202" s="112">
        <v>2455.8258642765686</v>
      </c>
      <c r="L202" s="148">
        <v>2228.1763180639587</v>
      </c>
      <c r="M202" s="113" t="b">
        <f t="shared" si="18"/>
        <v>0</v>
      </c>
      <c r="N202" s="114">
        <v>21.5</v>
      </c>
      <c r="O202" s="150">
        <v>22</v>
      </c>
      <c r="P202" s="115">
        <f t="shared" si="19"/>
        <v>1</v>
      </c>
      <c r="Q202" s="116">
        <v>36.670741646291766</v>
      </c>
      <c r="R202" s="153">
        <v>34.17305585980285</v>
      </c>
      <c r="S202" s="115" t="b">
        <f>IF(Q201&gt;50,IF(R202&gt;50,1))</f>
        <v>0</v>
      </c>
      <c r="T202" s="117">
        <f t="shared" si="20"/>
        <v>1</v>
      </c>
      <c r="U202" s="50"/>
      <c r="V202" s="47"/>
      <c r="W202" s="120"/>
      <c r="X202"/>
      <c r="Y202" s="127"/>
      <c r="Z202" s="144"/>
      <c r="AA202" s="144"/>
      <c r="AB202" s="127"/>
      <c r="AC202" s="127"/>
      <c r="AD202" s="29"/>
    </row>
    <row r="203" spans="1:30" s="33" customFormat="1" ht="14.25">
      <c r="A203" s="47">
        <v>86</v>
      </c>
      <c r="B203" s="2" t="s">
        <v>130</v>
      </c>
      <c r="C203" s="100">
        <v>8260</v>
      </c>
      <c r="D203" s="96">
        <v>8175</v>
      </c>
      <c r="E203" s="71">
        <v>661.3801452784503</v>
      </c>
      <c r="F203" s="55">
        <v>1012.5993883792048</v>
      </c>
      <c r="G203" s="143" t="b">
        <f t="shared" si="16"/>
        <v>0</v>
      </c>
      <c r="H203" s="71">
        <v>361.501210653753</v>
      </c>
      <c r="I203" s="71">
        <v>730.1529051987767</v>
      </c>
      <c r="J203" s="147" t="b">
        <f t="shared" si="17"/>
        <v>0</v>
      </c>
      <c r="K203" s="112">
        <v>3190.0726392251813</v>
      </c>
      <c r="L203" s="149">
        <v>4015.9021406727834</v>
      </c>
      <c r="M203" s="113" t="b">
        <f t="shared" si="18"/>
        <v>0</v>
      </c>
      <c r="N203" s="114">
        <v>21.5</v>
      </c>
      <c r="O203" s="150">
        <v>21.5</v>
      </c>
      <c r="P203" s="115">
        <f t="shared" si="19"/>
        <v>1</v>
      </c>
      <c r="Q203" s="116">
        <v>49.48675688179505</v>
      </c>
      <c r="R203" s="153">
        <v>58.345887315456466</v>
      </c>
      <c r="S203" s="115" t="b">
        <f aca="true" t="shared" si="23" ref="S203:S234">IF(Q203&gt;50,IF(R203&gt;50,1))</f>
        <v>0</v>
      </c>
      <c r="T203" s="117">
        <f t="shared" si="20"/>
        <v>1</v>
      </c>
      <c r="U203" s="47"/>
      <c r="V203" s="47"/>
      <c r="W203" s="120"/>
      <c r="X203"/>
      <c r="Y203" s="127"/>
      <c r="Z203" s="144"/>
      <c r="AA203" s="144"/>
      <c r="AB203" s="127"/>
      <c r="AC203" s="127"/>
      <c r="AD203" s="29"/>
    </row>
    <row r="204" spans="1:30" s="33" customFormat="1" ht="14.25">
      <c r="A204" s="47">
        <v>400</v>
      </c>
      <c r="B204" s="2" t="s">
        <v>102</v>
      </c>
      <c r="C204" s="100">
        <v>8588</v>
      </c>
      <c r="D204" s="96">
        <v>8468</v>
      </c>
      <c r="E204" s="71">
        <v>604.7973917093618</v>
      </c>
      <c r="F204" s="55">
        <v>1021.7288615965989</v>
      </c>
      <c r="G204" s="143" t="b">
        <f t="shared" si="16"/>
        <v>0</v>
      </c>
      <c r="H204" s="71">
        <v>237.1914299021891</v>
      </c>
      <c r="I204" s="71">
        <v>926.3108171941426</v>
      </c>
      <c r="J204" s="147" t="b">
        <f t="shared" si="17"/>
        <v>0</v>
      </c>
      <c r="K204" s="112">
        <v>5552.049371215649</v>
      </c>
      <c r="L204" s="148">
        <v>5519.130845536136</v>
      </c>
      <c r="M204" s="113" t="b">
        <f t="shared" si="18"/>
        <v>0</v>
      </c>
      <c r="N204" s="114">
        <v>20.75</v>
      </c>
      <c r="O204" s="150">
        <v>20.75</v>
      </c>
      <c r="P204" s="115" t="b">
        <f t="shared" si="19"/>
        <v>0</v>
      </c>
      <c r="Q204" s="116">
        <v>71.74160437353565</v>
      </c>
      <c r="R204" s="153">
        <v>68.35018626929218</v>
      </c>
      <c r="S204" s="115">
        <f t="shared" si="23"/>
        <v>1</v>
      </c>
      <c r="T204" s="117">
        <f t="shared" si="20"/>
        <v>1</v>
      </c>
      <c r="U204" s="47"/>
      <c r="V204" s="47"/>
      <c r="W204" s="120"/>
      <c r="X204"/>
      <c r="Y204" s="127"/>
      <c r="Z204" s="144"/>
      <c r="AA204" s="144"/>
      <c r="AB204" s="127"/>
      <c r="AC204" s="127"/>
      <c r="AD204" s="29"/>
    </row>
    <row r="205" spans="1:30" s="33" customFormat="1" ht="14.25">
      <c r="A205" s="47">
        <v>316</v>
      </c>
      <c r="B205" s="2" t="s">
        <v>67</v>
      </c>
      <c r="C205" s="100">
        <v>4368</v>
      </c>
      <c r="D205" s="96">
        <v>4326</v>
      </c>
      <c r="E205" s="71">
        <v>210.85164835164835</v>
      </c>
      <c r="F205" s="55">
        <v>1050.624133148405</v>
      </c>
      <c r="G205" s="143" t="b">
        <f t="shared" si="16"/>
        <v>0</v>
      </c>
      <c r="H205" s="71">
        <v>217.03296703296704</v>
      </c>
      <c r="I205" s="71">
        <v>1212.2052704576975</v>
      </c>
      <c r="J205" s="147" t="b">
        <f t="shared" si="17"/>
        <v>0</v>
      </c>
      <c r="K205" s="112">
        <v>4266.941391941392</v>
      </c>
      <c r="L205" s="148">
        <v>4074.895977808599</v>
      </c>
      <c r="M205" s="113" t="b">
        <f t="shared" si="18"/>
        <v>0</v>
      </c>
      <c r="N205" s="114">
        <v>22</v>
      </c>
      <c r="O205" s="150">
        <v>22</v>
      </c>
      <c r="P205" s="115">
        <f t="shared" si="19"/>
        <v>1</v>
      </c>
      <c r="Q205" s="116">
        <v>51.33844163598368</v>
      </c>
      <c r="R205" s="153">
        <v>44.99237038966839</v>
      </c>
      <c r="S205" s="115" t="b">
        <f t="shared" si="23"/>
        <v>0</v>
      </c>
      <c r="T205" s="117">
        <f t="shared" si="20"/>
        <v>1</v>
      </c>
      <c r="U205" s="48"/>
      <c r="V205" s="47"/>
      <c r="W205" s="120"/>
      <c r="X205"/>
      <c r="Y205" s="127"/>
      <c r="Z205" s="144"/>
      <c r="AA205" s="144"/>
      <c r="AB205" s="127"/>
      <c r="AC205" s="127"/>
      <c r="AD205" s="29"/>
    </row>
    <row r="206" spans="1:30" s="33" customFormat="1" ht="14.25">
      <c r="A206" s="47">
        <v>151</v>
      </c>
      <c r="B206" s="2" t="s">
        <v>208</v>
      </c>
      <c r="C206" s="100">
        <v>1951</v>
      </c>
      <c r="D206" s="96">
        <v>1925</v>
      </c>
      <c r="E206" s="71">
        <v>476.6786263454639</v>
      </c>
      <c r="F206" s="55">
        <v>1054.5454545454545</v>
      </c>
      <c r="G206" s="143" t="b">
        <f t="shared" si="16"/>
        <v>0</v>
      </c>
      <c r="H206" s="71">
        <v>281.90671450538184</v>
      </c>
      <c r="I206" s="71">
        <v>1172.4675324675325</v>
      </c>
      <c r="J206" s="147" t="b">
        <f t="shared" si="17"/>
        <v>0</v>
      </c>
      <c r="K206" s="112">
        <v>2182.4705279343925</v>
      </c>
      <c r="L206" s="148">
        <v>2203.1168831168834</v>
      </c>
      <c r="M206" s="113" t="b">
        <f t="shared" si="18"/>
        <v>0</v>
      </c>
      <c r="N206" s="114">
        <v>22</v>
      </c>
      <c r="O206" s="150">
        <v>22</v>
      </c>
      <c r="P206" s="115">
        <f t="shared" si="19"/>
        <v>1</v>
      </c>
      <c r="Q206" s="116">
        <v>27.019070779470113</v>
      </c>
      <c r="R206" s="153">
        <v>24.401276450723426</v>
      </c>
      <c r="S206" s="115" t="b">
        <f t="shared" si="23"/>
        <v>0</v>
      </c>
      <c r="T206" s="117">
        <f t="shared" si="20"/>
        <v>1</v>
      </c>
      <c r="U206" s="47"/>
      <c r="V206" s="47"/>
      <c r="W206" s="120"/>
      <c r="X206"/>
      <c r="Y206" s="127"/>
      <c r="Z206" s="144"/>
      <c r="AA206" s="144"/>
      <c r="AB206" s="127"/>
      <c r="AC206" s="127"/>
      <c r="AD206" s="29"/>
    </row>
    <row r="207" spans="1:30" s="33" customFormat="1" ht="14.25">
      <c r="A207" s="47">
        <v>857</v>
      </c>
      <c r="B207" s="2" t="s">
        <v>264</v>
      </c>
      <c r="C207" s="100">
        <v>2477</v>
      </c>
      <c r="D207" s="96">
        <v>2433</v>
      </c>
      <c r="E207" s="71">
        <v>1152.6039563988697</v>
      </c>
      <c r="F207" s="55">
        <v>1057.5421290587751</v>
      </c>
      <c r="G207" s="143" t="b">
        <f t="shared" si="16"/>
        <v>0</v>
      </c>
      <c r="H207" s="71">
        <v>42.79370205894227</v>
      </c>
      <c r="I207" s="71">
        <v>510.4808877928483</v>
      </c>
      <c r="J207" s="147" t="b">
        <f t="shared" si="17"/>
        <v>0</v>
      </c>
      <c r="K207" s="112">
        <v>3327.0084779975778</v>
      </c>
      <c r="L207" s="148">
        <v>3974.1060419235514</v>
      </c>
      <c r="M207" s="113" t="b">
        <f t="shared" si="18"/>
        <v>0</v>
      </c>
      <c r="N207" s="114">
        <v>22</v>
      </c>
      <c r="O207" s="150">
        <v>22</v>
      </c>
      <c r="P207" s="115">
        <f t="shared" si="19"/>
        <v>1</v>
      </c>
      <c r="Q207" s="116">
        <v>38.915371555439464</v>
      </c>
      <c r="R207" s="153">
        <v>40.842311459353574</v>
      </c>
      <c r="S207" s="115" t="b">
        <f t="shared" si="23"/>
        <v>0</v>
      </c>
      <c r="T207" s="117">
        <f t="shared" si="20"/>
        <v>1</v>
      </c>
      <c r="U207" s="47"/>
      <c r="V207" s="47"/>
      <c r="W207" s="120"/>
      <c r="X207"/>
      <c r="Y207" s="127"/>
      <c r="Z207" s="144"/>
      <c r="AA207" s="144"/>
      <c r="AB207" s="127"/>
      <c r="AC207" s="127"/>
      <c r="AD207" s="29"/>
    </row>
    <row r="208" spans="1:30" s="33" customFormat="1" ht="14.25">
      <c r="A208" s="47">
        <v>614</v>
      </c>
      <c r="B208" s="2" t="s">
        <v>127</v>
      </c>
      <c r="C208" s="100">
        <v>3183</v>
      </c>
      <c r="D208" s="96">
        <v>3117</v>
      </c>
      <c r="E208" s="71">
        <v>872.1332076657241</v>
      </c>
      <c r="F208" s="55">
        <v>1142.7654796278473</v>
      </c>
      <c r="G208" s="143" t="b">
        <f t="shared" si="16"/>
        <v>0</v>
      </c>
      <c r="H208" s="71">
        <v>699.3402450518379</v>
      </c>
      <c r="I208" s="71">
        <v>864.9342316329804</v>
      </c>
      <c r="J208" s="147" t="b">
        <f t="shared" si="17"/>
        <v>0</v>
      </c>
      <c r="K208" s="112">
        <v>5137.60603204524</v>
      </c>
      <c r="L208" s="148">
        <v>5305.101058710298</v>
      </c>
      <c r="M208" s="113" t="b">
        <f t="shared" si="18"/>
        <v>0</v>
      </c>
      <c r="N208" s="114">
        <v>21.75</v>
      </c>
      <c r="O208" s="150">
        <v>21.75</v>
      </c>
      <c r="P208" s="115">
        <f t="shared" si="19"/>
        <v>1</v>
      </c>
      <c r="Q208" s="116">
        <v>46.73423668355917</v>
      </c>
      <c r="R208" s="153">
        <v>46.69834333835352</v>
      </c>
      <c r="S208" s="115" t="b">
        <f t="shared" si="23"/>
        <v>0</v>
      </c>
      <c r="T208" s="117">
        <f t="shared" si="20"/>
        <v>1</v>
      </c>
      <c r="U208" s="48"/>
      <c r="V208" s="47"/>
      <c r="W208" s="120"/>
      <c r="X208"/>
      <c r="Y208" s="127"/>
      <c r="Z208" s="144"/>
      <c r="AA208" s="144"/>
      <c r="AB208" s="127"/>
      <c r="AC208" s="127"/>
      <c r="AD208" s="29"/>
    </row>
    <row r="209" spans="1:30" s="33" customFormat="1" ht="14.25">
      <c r="A209" s="47">
        <v>244</v>
      </c>
      <c r="B209" s="2" t="s">
        <v>148</v>
      </c>
      <c r="C209" s="100">
        <v>18355</v>
      </c>
      <c r="D209" s="96">
        <v>18796</v>
      </c>
      <c r="E209" s="71">
        <v>1129.2290928902207</v>
      </c>
      <c r="F209" s="55">
        <v>1161.7365396892956</v>
      </c>
      <c r="G209" s="143" t="b">
        <f t="shared" si="16"/>
        <v>0</v>
      </c>
      <c r="H209" s="71">
        <v>257.85889403432304</v>
      </c>
      <c r="I209" s="71">
        <v>568.6848265588424</v>
      </c>
      <c r="J209" s="147" t="b">
        <f t="shared" si="17"/>
        <v>0</v>
      </c>
      <c r="K209" s="112">
        <v>4385.344592754018</v>
      </c>
      <c r="L209" s="148">
        <v>4413.226218344328</v>
      </c>
      <c r="M209" s="113" t="b">
        <f t="shared" si="18"/>
        <v>0</v>
      </c>
      <c r="N209" s="114">
        <v>20.5</v>
      </c>
      <c r="O209" s="150">
        <v>20.5</v>
      </c>
      <c r="P209" s="115" t="b">
        <f t="shared" si="19"/>
        <v>0</v>
      </c>
      <c r="Q209" s="116">
        <v>77.28497063243718</v>
      </c>
      <c r="R209" s="153">
        <v>73.67441611385195</v>
      </c>
      <c r="S209" s="115">
        <f t="shared" si="23"/>
        <v>1</v>
      </c>
      <c r="T209" s="117">
        <f t="shared" si="20"/>
        <v>1</v>
      </c>
      <c r="U209" s="47"/>
      <c r="V209" s="47"/>
      <c r="W209" s="120"/>
      <c r="X209"/>
      <c r="Y209" s="127"/>
      <c r="Z209" s="144"/>
      <c r="AA209" s="144"/>
      <c r="AB209" s="127"/>
      <c r="AC209" s="127"/>
      <c r="AD209" s="29"/>
    </row>
    <row r="210" spans="1:30" s="33" customFormat="1" ht="14.25">
      <c r="A210" s="47">
        <v>908</v>
      </c>
      <c r="B210" s="2" t="s">
        <v>139</v>
      </c>
      <c r="C210" s="100">
        <v>20972</v>
      </c>
      <c r="D210" s="96">
        <v>20765</v>
      </c>
      <c r="E210" s="71">
        <v>782.5195498760252</v>
      </c>
      <c r="F210" s="55">
        <v>1161.8588971827594</v>
      </c>
      <c r="G210" s="143" t="b">
        <f t="shared" si="16"/>
        <v>0</v>
      </c>
      <c r="H210" s="71">
        <v>643.381651726111</v>
      </c>
      <c r="I210" s="71">
        <v>1221.3821333975438</v>
      </c>
      <c r="J210" s="147" t="b">
        <f t="shared" si="17"/>
        <v>0</v>
      </c>
      <c r="K210" s="112">
        <v>5939.919893190921</v>
      </c>
      <c r="L210" s="149">
        <v>6564.941006501324</v>
      </c>
      <c r="M210" s="113" t="b">
        <f t="shared" si="18"/>
        <v>0</v>
      </c>
      <c r="N210" s="114">
        <v>20.25</v>
      </c>
      <c r="O210" s="150">
        <v>20.25</v>
      </c>
      <c r="P210" s="115" t="b">
        <f t="shared" si="19"/>
        <v>0</v>
      </c>
      <c r="Q210" s="116">
        <v>71.76278159153429</v>
      </c>
      <c r="R210" s="153">
        <v>71.89972310126582</v>
      </c>
      <c r="S210" s="115">
        <f t="shared" si="23"/>
        <v>1</v>
      </c>
      <c r="T210" s="117">
        <f t="shared" si="20"/>
        <v>1</v>
      </c>
      <c r="U210" s="47"/>
      <c r="V210" s="47"/>
      <c r="W210" s="120"/>
      <c r="X210"/>
      <c r="Y210" s="127"/>
      <c r="Z210" s="144"/>
      <c r="AA210" s="144"/>
      <c r="AB210" s="127"/>
      <c r="AC210" s="127"/>
      <c r="AD210" s="29"/>
    </row>
    <row r="211" spans="1:30" s="33" customFormat="1" ht="14.25">
      <c r="A211" s="47">
        <v>9</v>
      </c>
      <c r="B211" s="2" t="s">
        <v>54</v>
      </c>
      <c r="C211" s="100">
        <v>2519</v>
      </c>
      <c r="D211" s="96">
        <v>2517</v>
      </c>
      <c r="E211" s="71">
        <v>647.479158396189</v>
      </c>
      <c r="F211" s="55">
        <v>1164.481525625745</v>
      </c>
      <c r="G211" s="143" t="b">
        <f t="shared" si="16"/>
        <v>0</v>
      </c>
      <c r="H211" s="71">
        <v>704.2477173481541</v>
      </c>
      <c r="I211" s="71">
        <v>933.6511720301946</v>
      </c>
      <c r="J211" s="147" t="b">
        <f t="shared" si="17"/>
        <v>0</v>
      </c>
      <c r="K211" s="112">
        <v>4017.4672489082964</v>
      </c>
      <c r="L211" s="149">
        <v>4469.209376241557</v>
      </c>
      <c r="M211" s="113" t="b">
        <f t="shared" si="18"/>
        <v>0</v>
      </c>
      <c r="N211" s="114">
        <v>22</v>
      </c>
      <c r="O211" s="150">
        <v>22</v>
      </c>
      <c r="P211" s="115">
        <f t="shared" si="19"/>
        <v>1</v>
      </c>
      <c r="Q211" s="116">
        <v>40.47134824739801</v>
      </c>
      <c r="R211" s="153">
        <v>41.539116853613514</v>
      </c>
      <c r="S211" s="115" t="b">
        <f t="shared" si="23"/>
        <v>0</v>
      </c>
      <c r="T211" s="117">
        <f t="shared" si="20"/>
        <v>1</v>
      </c>
      <c r="U211" s="47"/>
      <c r="V211" s="47"/>
      <c r="W211" s="120"/>
      <c r="X211"/>
      <c r="Y211" s="127"/>
      <c r="Z211" s="144"/>
      <c r="AA211" s="144"/>
      <c r="AB211" s="127"/>
      <c r="AC211" s="127"/>
      <c r="AD211" s="29"/>
    </row>
    <row r="212" spans="1:30" s="33" customFormat="1" ht="14.25">
      <c r="A212" s="47">
        <v>599</v>
      </c>
      <c r="B212" s="2" t="s">
        <v>299</v>
      </c>
      <c r="C212" s="100">
        <v>11081</v>
      </c>
      <c r="D212" s="96">
        <v>11174</v>
      </c>
      <c r="E212" s="71">
        <v>904.4310080317662</v>
      </c>
      <c r="F212" s="55">
        <v>1185.9674243780205</v>
      </c>
      <c r="G212" s="143" t="b">
        <f t="shared" si="16"/>
        <v>0</v>
      </c>
      <c r="H212" s="71">
        <v>31.04412959119213</v>
      </c>
      <c r="I212" s="71">
        <v>778.5931626991229</v>
      </c>
      <c r="J212" s="147" t="b">
        <f t="shared" si="17"/>
        <v>0</v>
      </c>
      <c r="K212" s="112">
        <v>4302.138796137533</v>
      </c>
      <c r="L212" s="148">
        <v>4553.517093252193</v>
      </c>
      <c r="M212" s="113" t="b">
        <f t="shared" si="18"/>
        <v>0</v>
      </c>
      <c r="N212" s="114">
        <v>20.5</v>
      </c>
      <c r="O212" s="150">
        <v>21</v>
      </c>
      <c r="P212" s="115" t="b">
        <f t="shared" si="19"/>
        <v>0</v>
      </c>
      <c r="Q212" s="116">
        <v>69.85308671842354</v>
      </c>
      <c r="R212" s="153">
        <v>68.80352386805983</v>
      </c>
      <c r="S212" s="115">
        <f t="shared" si="23"/>
        <v>1</v>
      </c>
      <c r="T212" s="117">
        <f t="shared" si="20"/>
        <v>1</v>
      </c>
      <c r="U212" s="47"/>
      <c r="V212" s="47"/>
      <c r="W212" s="120"/>
      <c r="X212"/>
      <c r="Y212" s="127"/>
      <c r="Z212" s="144"/>
      <c r="AA212" s="144"/>
      <c r="AB212" s="127"/>
      <c r="AC212" s="127"/>
      <c r="AD212" s="29"/>
    </row>
    <row r="213" spans="1:30" s="33" customFormat="1" ht="14.25">
      <c r="A213" s="47">
        <v>620</v>
      </c>
      <c r="B213" s="2" t="s">
        <v>18</v>
      </c>
      <c r="C213" s="100">
        <v>2528</v>
      </c>
      <c r="D213" s="96">
        <v>2491</v>
      </c>
      <c r="E213" s="71">
        <v>827.1360759493671</v>
      </c>
      <c r="F213" s="55">
        <v>1206.744279405861</v>
      </c>
      <c r="G213" s="143" t="b">
        <f t="shared" si="16"/>
        <v>0</v>
      </c>
      <c r="H213" s="71">
        <v>605.2215189873418</v>
      </c>
      <c r="I213" s="71">
        <v>1304.2954636692093</v>
      </c>
      <c r="J213" s="147" t="b">
        <f t="shared" si="17"/>
        <v>0</v>
      </c>
      <c r="K213" s="112">
        <v>5617.088607594937</v>
      </c>
      <c r="L213" s="148">
        <v>5839.020473705339</v>
      </c>
      <c r="M213" s="113" t="b">
        <f t="shared" si="18"/>
        <v>0</v>
      </c>
      <c r="N213" s="114">
        <v>21.5</v>
      </c>
      <c r="O213" s="150">
        <v>21.5</v>
      </c>
      <c r="P213" s="115">
        <f t="shared" si="19"/>
        <v>1</v>
      </c>
      <c r="Q213" s="116">
        <v>47.59667178582071</v>
      </c>
      <c r="R213" s="153">
        <v>46.09706951684261</v>
      </c>
      <c r="S213" s="115" t="b">
        <f t="shared" si="23"/>
        <v>0</v>
      </c>
      <c r="T213" s="117">
        <f t="shared" si="20"/>
        <v>1</v>
      </c>
      <c r="U213" s="47" t="s">
        <v>332</v>
      </c>
      <c r="V213" s="47"/>
      <c r="W213" s="120"/>
      <c r="X213"/>
      <c r="Y213" s="127"/>
      <c r="Z213" s="144"/>
      <c r="AA213" s="144"/>
      <c r="AB213" s="127"/>
      <c r="AC213" s="127"/>
      <c r="AD213" s="29"/>
    </row>
    <row r="214" spans="1:30" s="33" customFormat="1" ht="14.25">
      <c r="A214" s="47">
        <v>507</v>
      </c>
      <c r="B214" s="2" t="s">
        <v>43</v>
      </c>
      <c r="C214" s="100">
        <v>5791</v>
      </c>
      <c r="D214" s="96">
        <v>5676</v>
      </c>
      <c r="E214" s="71">
        <v>635.8141944396477</v>
      </c>
      <c r="F214" s="55">
        <v>1218.6398872445384</v>
      </c>
      <c r="G214" s="143" t="b">
        <f t="shared" si="16"/>
        <v>0</v>
      </c>
      <c r="H214" s="71">
        <v>98.25591434985321</v>
      </c>
      <c r="I214" s="71">
        <v>1095.137420718816</v>
      </c>
      <c r="J214" s="147" t="b">
        <f t="shared" si="17"/>
        <v>0</v>
      </c>
      <c r="K214" s="112">
        <v>5288.896563633224</v>
      </c>
      <c r="L214" s="148">
        <v>5667.54756871036</v>
      </c>
      <c r="M214" s="113" t="b">
        <f t="shared" si="18"/>
        <v>0</v>
      </c>
      <c r="N214" s="114">
        <v>19.75</v>
      </c>
      <c r="O214" s="150">
        <v>20.25</v>
      </c>
      <c r="P214" s="115" t="b">
        <f t="shared" si="19"/>
        <v>0</v>
      </c>
      <c r="Q214" s="116">
        <v>56.39179270462633</v>
      </c>
      <c r="R214" s="153">
        <v>54.324501861178014</v>
      </c>
      <c r="S214" s="115">
        <f t="shared" si="23"/>
        <v>1</v>
      </c>
      <c r="T214" s="117">
        <f t="shared" si="20"/>
        <v>1</v>
      </c>
      <c r="U214" s="47"/>
      <c r="V214" s="47"/>
      <c r="W214" s="120"/>
      <c r="X214"/>
      <c r="Y214" s="127"/>
      <c r="Z214" s="144"/>
      <c r="AA214" s="144"/>
      <c r="AB214" s="127"/>
      <c r="AC214" s="127"/>
      <c r="AD214" s="29"/>
    </row>
    <row r="215" spans="1:30" s="33" customFormat="1" ht="14.25">
      <c r="A215" s="47">
        <v>505</v>
      </c>
      <c r="B215" s="2" t="s">
        <v>158</v>
      </c>
      <c r="C215" s="100">
        <v>20721</v>
      </c>
      <c r="D215" s="96">
        <v>20783</v>
      </c>
      <c r="E215" s="71">
        <v>1116.5966893489697</v>
      </c>
      <c r="F215" s="55">
        <v>1265.6979261896743</v>
      </c>
      <c r="G215" s="143" t="b">
        <f t="shared" si="16"/>
        <v>0</v>
      </c>
      <c r="H215" s="71">
        <v>359.58689252449204</v>
      </c>
      <c r="I215" s="71">
        <v>1159.98652745032</v>
      </c>
      <c r="J215" s="147" t="b">
        <f t="shared" si="17"/>
        <v>0</v>
      </c>
      <c r="K215" s="112">
        <v>9339.703682254716</v>
      </c>
      <c r="L215" s="148">
        <v>9548.862050714526</v>
      </c>
      <c r="M215" s="113" t="b">
        <f t="shared" si="18"/>
        <v>0</v>
      </c>
      <c r="N215" s="114">
        <v>20.5</v>
      </c>
      <c r="O215" s="152">
        <v>20.5</v>
      </c>
      <c r="P215" s="115" t="b">
        <f t="shared" si="19"/>
        <v>0</v>
      </c>
      <c r="Q215" s="116">
        <v>100.89743192829832</v>
      </c>
      <c r="R215" s="153">
        <v>99.92131261106593</v>
      </c>
      <c r="S215" s="115">
        <f t="shared" si="23"/>
        <v>1</v>
      </c>
      <c r="T215" s="117">
        <f t="shared" si="20"/>
        <v>1</v>
      </c>
      <c r="U215" s="47"/>
      <c r="V215" s="47"/>
      <c r="W215" s="120"/>
      <c r="X215"/>
      <c r="Y215" s="133"/>
      <c r="Z215" s="144"/>
      <c r="AA215" s="144"/>
      <c r="AB215" s="127"/>
      <c r="AC215" s="127"/>
      <c r="AD215" s="29"/>
    </row>
    <row r="216" spans="1:30" s="33" customFormat="1" ht="14.25">
      <c r="A216" s="47">
        <v>742</v>
      </c>
      <c r="B216" s="2" t="s">
        <v>21</v>
      </c>
      <c r="C216" s="100">
        <v>1005</v>
      </c>
      <c r="D216" s="96">
        <v>1009</v>
      </c>
      <c r="E216" s="71">
        <v>1799.0049751243782</v>
      </c>
      <c r="F216" s="55">
        <v>1282.4578790882063</v>
      </c>
      <c r="G216" s="143" t="b">
        <f t="shared" si="16"/>
        <v>0</v>
      </c>
      <c r="H216" s="71">
        <v>272.636815920398</v>
      </c>
      <c r="I216" s="71">
        <v>493.5579781962339</v>
      </c>
      <c r="J216" s="147" t="b">
        <f t="shared" si="17"/>
        <v>0</v>
      </c>
      <c r="K216" s="112">
        <v>2034.8258706467664</v>
      </c>
      <c r="L216" s="148">
        <v>2398.414271555996</v>
      </c>
      <c r="M216" s="113" t="b">
        <f t="shared" si="18"/>
        <v>0</v>
      </c>
      <c r="N216" s="114">
        <v>21.75</v>
      </c>
      <c r="O216" s="150">
        <v>21.75</v>
      </c>
      <c r="P216" s="115">
        <f t="shared" si="19"/>
        <v>1</v>
      </c>
      <c r="Q216" s="116">
        <v>27.494176372712147</v>
      </c>
      <c r="R216" s="153">
        <v>34.3848167539267</v>
      </c>
      <c r="S216" s="115" t="b">
        <f t="shared" si="23"/>
        <v>0</v>
      </c>
      <c r="T216" s="117">
        <f t="shared" si="20"/>
        <v>1</v>
      </c>
      <c r="U216" s="47"/>
      <c r="V216" s="47"/>
      <c r="W216" s="120"/>
      <c r="X216"/>
      <c r="Y216" s="127"/>
      <c r="Z216" s="144"/>
      <c r="AA216" s="144"/>
      <c r="AB216" s="127"/>
      <c r="AC216" s="127"/>
      <c r="AD216" s="29"/>
    </row>
    <row r="217" spans="1:30" s="33" customFormat="1" ht="14.25">
      <c r="A217" s="47">
        <v>300</v>
      </c>
      <c r="B217" s="2" t="s">
        <v>255</v>
      </c>
      <c r="C217" s="100">
        <v>3551</v>
      </c>
      <c r="D217" s="96">
        <v>3534</v>
      </c>
      <c r="E217" s="71">
        <v>863.9819769079132</v>
      </c>
      <c r="F217" s="55">
        <v>1310.1301641199775</v>
      </c>
      <c r="G217" s="143" t="b">
        <f t="shared" si="16"/>
        <v>0</v>
      </c>
      <c r="H217" s="71">
        <v>462.40495635032386</v>
      </c>
      <c r="I217" s="71">
        <v>1109.2246745897</v>
      </c>
      <c r="J217" s="147" t="b">
        <f t="shared" si="17"/>
        <v>0</v>
      </c>
      <c r="K217" s="112">
        <v>5237.116305266122</v>
      </c>
      <c r="L217" s="148">
        <v>5757.215619694398</v>
      </c>
      <c r="M217" s="113" t="b">
        <f t="shared" si="18"/>
        <v>0</v>
      </c>
      <c r="N217" s="114">
        <v>21</v>
      </c>
      <c r="O217" s="150">
        <v>21</v>
      </c>
      <c r="P217" s="115">
        <f t="shared" si="19"/>
        <v>1</v>
      </c>
      <c r="Q217" s="116">
        <v>44.337408916882794</v>
      </c>
      <c r="R217" s="153">
        <v>43.77117933232679</v>
      </c>
      <c r="S217" s="115" t="b">
        <f t="shared" si="23"/>
        <v>0</v>
      </c>
      <c r="T217" s="117">
        <f t="shared" si="20"/>
        <v>1</v>
      </c>
      <c r="U217" s="48"/>
      <c r="V217" s="47"/>
      <c r="W217" s="120"/>
      <c r="X217"/>
      <c r="Y217" s="127"/>
      <c r="Z217" s="144"/>
      <c r="AA217" s="144"/>
      <c r="AB217" s="127"/>
      <c r="AC217" s="127"/>
      <c r="AD217" s="29"/>
    </row>
    <row r="218" spans="1:30" s="33" customFormat="1" ht="14.25">
      <c r="A218" s="47">
        <v>560</v>
      </c>
      <c r="B218" s="2" t="s">
        <v>51</v>
      </c>
      <c r="C218" s="100">
        <v>16003</v>
      </c>
      <c r="D218" s="96">
        <v>15882</v>
      </c>
      <c r="E218" s="71">
        <v>893.7699181403486</v>
      </c>
      <c r="F218" s="55">
        <v>1346.4928850270749</v>
      </c>
      <c r="G218" s="143" t="b">
        <f t="shared" si="16"/>
        <v>0</v>
      </c>
      <c r="H218" s="71">
        <v>553.0213085046554</v>
      </c>
      <c r="I218" s="71">
        <v>1055.3456743483189</v>
      </c>
      <c r="J218" s="147" t="b">
        <f t="shared" si="17"/>
        <v>0</v>
      </c>
      <c r="K218" s="112">
        <v>4033.6186964944077</v>
      </c>
      <c r="L218" s="148">
        <v>4677.2446795113965</v>
      </c>
      <c r="M218" s="113" t="b">
        <f t="shared" si="18"/>
        <v>0</v>
      </c>
      <c r="N218" s="114">
        <v>20.75</v>
      </c>
      <c r="O218" s="150">
        <v>20.75</v>
      </c>
      <c r="P218" s="115" t="b">
        <f t="shared" si="19"/>
        <v>0</v>
      </c>
      <c r="Q218" s="116">
        <v>52.915696479934255</v>
      </c>
      <c r="R218" s="153">
        <v>56.36216494056147</v>
      </c>
      <c r="S218" s="115">
        <f t="shared" si="23"/>
        <v>1</v>
      </c>
      <c r="T218" s="117">
        <f t="shared" si="20"/>
        <v>1</v>
      </c>
      <c r="U218" s="47"/>
      <c r="V218" s="47"/>
      <c r="W218" s="120"/>
      <c r="X218"/>
      <c r="Y218" s="127"/>
      <c r="Z218" s="144"/>
      <c r="AA218" s="144"/>
      <c r="AB218" s="127"/>
      <c r="AC218" s="127"/>
      <c r="AD218" s="29"/>
    </row>
    <row r="219" spans="1:30" s="33" customFormat="1" ht="14.25">
      <c r="A219" s="47">
        <v>608</v>
      </c>
      <c r="B219" s="2" t="s">
        <v>69</v>
      </c>
      <c r="C219" s="100">
        <v>2089</v>
      </c>
      <c r="D219" s="96">
        <v>2063</v>
      </c>
      <c r="E219" s="71">
        <v>1364.2891335567258</v>
      </c>
      <c r="F219" s="55">
        <v>1490.5477460009695</v>
      </c>
      <c r="G219" s="143" t="b">
        <f t="shared" si="16"/>
        <v>0</v>
      </c>
      <c r="H219" s="71">
        <v>369.0761129727142</v>
      </c>
      <c r="I219" s="71">
        <v>501.69655841008245</v>
      </c>
      <c r="J219" s="147" t="b">
        <f t="shared" si="17"/>
        <v>0</v>
      </c>
      <c r="K219" s="112">
        <v>2573.958831977023</v>
      </c>
      <c r="L219" s="148">
        <v>2537.5666505089675</v>
      </c>
      <c r="M219" s="113" t="b">
        <f t="shared" si="18"/>
        <v>0</v>
      </c>
      <c r="N219" s="114">
        <v>21.5</v>
      </c>
      <c r="O219" s="150">
        <v>21.5</v>
      </c>
      <c r="P219" s="115">
        <f t="shared" si="19"/>
        <v>1</v>
      </c>
      <c r="Q219" s="116">
        <v>33.31930361584082</v>
      </c>
      <c r="R219" s="153">
        <v>32.808349146110054</v>
      </c>
      <c r="S219" s="115" t="b">
        <f t="shared" si="23"/>
        <v>0</v>
      </c>
      <c r="T219" s="117">
        <f t="shared" si="20"/>
        <v>1</v>
      </c>
      <c r="U219" s="47"/>
      <c r="V219" s="47"/>
      <c r="W219" s="120"/>
      <c r="X219"/>
      <c r="Y219" s="127"/>
      <c r="Z219" s="144"/>
      <c r="AA219" s="144"/>
      <c r="AB219" s="127"/>
      <c r="AC219" s="127"/>
      <c r="AD219" s="29"/>
    </row>
    <row r="220" spans="1:30" s="33" customFormat="1" ht="14.25">
      <c r="A220" s="47">
        <v>504</v>
      </c>
      <c r="B220" s="2" t="s">
        <v>133</v>
      </c>
      <c r="C220" s="100">
        <v>1882</v>
      </c>
      <c r="D220" s="96">
        <v>1871</v>
      </c>
      <c r="E220" s="71">
        <v>1019.6599362380448</v>
      </c>
      <c r="F220" s="55">
        <v>1548.3698556921433</v>
      </c>
      <c r="G220" s="143" t="b">
        <f t="shared" si="16"/>
        <v>0</v>
      </c>
      <c r="H220" s="71">
        <v>501.0626992561105</v>
      </c>
      <c r="I220" s="71">
        <v>862.1058257616247</v>
      </c>
      <c r="J220" s="147" t="b">
        <f t="shared" si="17"/>
        <v>0</v>
      </c>
      <c r="K220" s="112">
        <v>1143.4643995749202</v>
      </c>
      <c r="L220" s="148">
        <v>3065.2057723142707</v>
      </c>
      <c r="M220" s="113" t="b">
        <f t="shared" si="18"/>
        <v>0</v>
      </c>
      <c r="N220" s="114">
        <v>21.5</v>
      </c>
      <c r="O220" s="150">
        <v>21.5</v>
      </c>
      <c r="P220" s="115">
        <f t="shared" si="19"/>
        <v>1</v>
      </c>
      <c r="Q220" s="116">
        <v>26.720424722027445</v>
      </c>
      <c r="R220" s="153">
        <v>48.006636412433515</v>
      </c>
      <c r="S220" s="115" t="b">
        <f t="shared" si="23"/>
        <v>0</v>
      </c>
      <c r="T220" s="117">
        <f t="shared" si="20"/>
        <v>1</v>
      </c>
      <c r="U220" s="47"/>
      <c r="V220" s="47"/>
      <c r="W220" s="120"/>
      <c r="X220"/>
      <c r="Y220" s="127"/>
      <c r="Z220" s="144"/>
      <c r="AA220" s="144"/>
      <c r="AB220" s="127"/>
      <c r="AC220" s="127"/>
      <c r="AD220" s="29"/>
    </row>
    <row r="221" spans="1:30" s="33" customFormat="1" ht="14.25">
      <c r="A221" s="47">
        <v>858</v>
      </c>
      <c r="B221" s="2" t="s">
        <v>257</v>
      </c>
      <c r="C221" s="100">
        <v>38599</v>
      </c>
      <c r="D221" s="96">
        <v>38783</v>
      </c>
      <c r="E221" s="71">
        <v>1478.5875281743051</v>
      </c>
      <c r="F221" s="55">
        <v>1567.722971404997</v>
      </c>
      <c r="G221" s="143" t="b">
        <f t="shared" si="16"/>
        <v>0</v>
      </c>
      <c r="H221" s="71">
        <v>372.185807922485</v>
      </c>
      <c r="I221" s="71">
        <v>797.77221978702</v>
      </c>
      <c r="J221" s="147" t="b">
        <f t="shared" si="17"/>
        <v>0</v>
      </c>
      <c r="K221" s="112">
        <v>5242.571051063499</v>
      </c>
      <c r="L221" s="149">
        <v>5443.158084727845</v>
      </c>
      <c r="M221" s="113" t="b">
        <f t="shared" si="18"/>
        <v>0</v>
      </c>
      <c r="N221" s="114">
        <v>19.5</v>
      </c>
      <c r="O221" s="150">
        <v>19.5</v>
      </c>
      <c r="P221" s="115" t="b">
        <f t="shared" si="19"/>
        <v>0</v>
      </c>
      <c r="Q221" s="116">
        <v>60.63247154834391</v>
      </c>
      <c r="R221" s="153">
        <v>56.880070168914685</v>
      </c>
      <c r="S221" s="115">
        <f t="shared" si="23"/>
        <v>1</v>
      </c>
      <c r="T221" s="117">
        <f t="shared" si="20"/>
        <v>1</v>
      </c>
      <c r="U221" s="47"/>
      <c r="V221" s="47"/>
      <c r="W221" s="120"/>
      <c r="X221"/>
      <c r="Y221" s="127"/>
      <c r="Z221" s="144"/>
      <c r="AA221" s="144"/>
      <c r="AB221" s="127"/>
      <c r="AC221" s="127"/>
      <c r="AD221" s="29"/>
    </row>
    <row r="222" spans="1:30" s="33" customFormat="1" ht="14.25">
      <c r="A222" s="47">
        <v>702</v>
      </c>
      <c r="B222" s="2" t="s">
        <v>146</v>
      </c>
      <c r="C222" s="100">
        <v>4283</v>
      </c>
      <c r="D222" s="96">
        <v>4215</v>
      </c>
      <c r="E222" s="71">
        <v>1166.2386177912679</v>
      </c>
      <c r="F222" s="55">
        <v>1584.8161328588376</v>
      </c>
      <c r="G222" s="143" t="b">
        <f t="shared" si="16"/>
        <v>0</v>
      </c>
      <c r="H222" s="71">
        <v>251.69273873453184</v>
      </c>
      <c r="I222" s="71">
        <v>858.1257413997628</v>
      </c>
      <c r="J222" s="147" t="b">
        <f t="shared" si="17"/>
        <v>0</v>
      </c>
      <c r="K222" s="112">
        <v>3381.2748073780062</v>
      </c>
      <c r="L222" s="148">
        <v>3539.976275207592</v>
      </c>
      <c r="M222" s="113" t="b">
        <f t="shared" si="18"/>
        <v>0</v>
      </c>
      <c r="N222" s="114">
        <v>22</v>
      </c>
      <c r="O222" s="150">
        <v>22</v>
      </c>
      <c r="P222" s="115">
        <f t="shared" si="19"/>
        <v>1</v>
      </c>
      <c r="Q222" s="116">
        <v>41.86295274158697</v>
      </c>
      <c r="R222" s="153">
        <v>41.10962978156086</v>
      </c>
      <c r="S222" s="115" t="b">
        <f t="shared" si="23"/>
        <v>0</v>
      </c>
      <c r="T222" s="117">
        <f t="shared" si="20"/>
        <v>1</v>
      </c>
      <c r="U222" s="48"/>
      <c r="V222" s="47"/>
      <c r="W222" s="120"/>
      <c r="X222"/>
      <c r="Y222" s="127"/>
      <c r="Z222" s="144"/>
      <c r="AA222" s="144"/>
      <c r="AB222" s="127"/>
      <c r="AC222" s="127"/>
      <c r="AD222" s="29"/>
    </row>
    <row r="223" spans="1:30" s="33" customFormat="1" ht="14.25">
      <c r="A223" s="47">
        <v>305</v>
      </c>
      <c r="B223" s="2" t="s">
        <v>182</v>
      </c>
      <c r="C223" s="100">
        <v>15134</v>
      </c>
      <c r="D223" s="96">
        <v>15213</v>
      </c>
      <c r="E223" s="71">
        <v>1405.775075987842</v>
      </c>
      <c r="F223" s="55">
        <v>1588.9699599027147</v>
      </c>
      <c r="G223" s="143" t="b">
        <f t="shared" si="16"/>
        <v>0</v>
      </c>
      <c r="H223" s="71">
        <v>468.74587022598126</v>
      </c>
      <c r="I223" s="71">
        <v>810.5567606652205</v>
      </c>
      <c r="J223" s="147" t="b">
        <f t="shared" si="17"/>
        <v>0</v>
      </c>
      <c r="K223" s="112">
        <v>3609.752874322717</v>
      </c>
      <c r="L223" s="148">
        <v>3866.232827187274</v>
      </c>
      <c r="M223" s="113" t="b">
        <f t="shared" si="18"/>
        <v>0</v>
      </c>
      <c r="N223" s="114">
        <v>20</v>
      </c>
      <c r="O223" s="150">
        <v>20</v>
      </c>
      <c r="P223" s="115" t="b">
        <f t="shared" si="19"/>
        <v>0</v>
      </c>
      <c r="Q223" s="116">
        <v>51.93641794890922</v>
      </c>
      <c r="R223" s="153">
        <v>52.27575687661822</v>
      </c>
      <c r="S223" s="115">
        <f t="shared" si="23"/>
        <v>1</v>
      </c>
      <c r="T223" s="117">
        <f t="shared" si="20"/>
        <v>1</v>
      </c>
      <c r="U223" s="47"/>
      <c r="V223" s="47"/>
      <c r="W223" s="120"/>
      <c r="X223"/>
      <c r="Y223" s="127"/>
      <c r="Z223" s="144"/>
      <c r="AA223" s="144"/>
      <c r="AB223" s="127"/>
      <c r="AC223" s="127"/>
      <c r="AD223" s="29"/>
    </row>
    <row r="224" spans="1:30" s="33" customFormat="1" ht="14.25">
      <c r="A224" s="47">
        <v>218</v>
      </c>
      <c r="B224" s="2" t="s">
        <v>173</v>
      </c>
      <c r="C224" s="100">
        <v>1245</v>
      </c>
      <c r="D224" s="96">
        <v>1207</v>
      </c>
      <c r="E224" s="71">
        <v>362.24899598393574</v>
      </c>
      <c r="F224" s="55">
        <v>1595.691797845899</v>
      </c>
      <c r="G224" s="143" t="b">
        <f t="shared" si="16"/>
        <v>0</v>
      </c>
      <c r="H224" s="71">
        <v>-369.47791164658634</v>
      </c>
      <c r="I224" s="71">
        <v>1576.6362883181441</v>
      </c>
      <c r="J224" s="147" t="b">
        <f t="shared" si="17"/>
        <v>0</v>
      </c>
      <c r="K224" s="112">
        <v>2727.710843373494</v>
      </c>
      <c r="L224" s="148">
        <v>3447.3902236951117</v>
      </c>
      <c r="M224" s="113" t="b">
        <f t="shared" si="18"/>
        <v>0</v>
      </c>
      <c r="N224" s="114">
        <v>22</v>
      </c>
      <c r="O224" s="150">
        <v>22</v>
      </c>
      <c r="P224" s="115">
        <f t="shared" si="19"/>
        <v>1</v>
      </c>
      <c r="Q224" s="116">
        <v>31.777036684135304</v>
      </c>
      <c r="R224" s="153">
        <v>31.58182269679662</v>
      </c>
      <c r="S224" s="115" t="b">
        <f t="shared" si="23"/>
        <v>0</v>
      </c>
      <c r="T224" s="117">
        <f t="shared" si="20"/>
        <v>1</v>
      </c>
      <c r="U224" s="47"/>
      <c r="V224" s="47"/>
      <c r="W224" s="120"/>
      <c r="X224"/>
      <c r="Y224" s="127"/>
      <c r="Z224" s="144"/>
      <c r="AA224" s="144"/>
      <c r="AB224" s="127"/>
      <c r="AC224" s="127"/>
      <c r="AD224" s="29"/>
    </row>
    <row r="225" spans="1:30" s="33" customFormat="1" ht="14.25">
      <c r="A225" s="47">
        <v>177</v>
      </c>
      <c r="B225" s="2" t="s">
        <v>134</v>
      </c>
      <c r="C225" s="100">
        <v>1844</v>
      </c>
      <c r="D225" s="96">
        <v>1800</v>
      </c>
      <c r="E225" s="71">
        <v>1694.1431670281997</v>
      </c>
      <c r="F225" s="55">
        <v>1628.888888888889</v>
      </c>
      <c r="G225" s="143" t="b">
        <f t="shared" si="16"/>
        <v>0</v>
      </c>
      <c r="H225" s="71">
        <v>698.4815618221259</v>
      </c>
      <c r="I225" s="71">
        <v>876.6666666666667</v>
      </c>
      <c r="J225" s="147" t="b">
        <f t="shared" si="17"/>
        <v>0</v>
      </c>
      <c r="K225" s="112">
        <v>3667.5704989154015</v>
      </c>
      <c r="L225" s="148">
        <v>3953.333333333333</v>
      </c>
      <c r="M225" s="113" t="b">
        <f t="shared" si="18"/>
        <v>0</v>
      </c>
      <c r="N225" s="114">
        <v>21</v>
      </c>
      <c r="O225" s="150">
        <v>21</v>
      </c>
      <c r="P225" s="115">
        <f t="shared" si="19"/>
        <v>1</v>
      </c>
      <c r="Q225" s="116">
        <v>48.64836925621543</v>
      </c>
      <c r="R225" s="153">
        <v>46.74818795917361</v>
      </c>
      <c r="S225" s="115" t="b">
        <f t="shared" si="23"/>
        <v>0</v>
      </c>
      <c r="T225" s="117">
        <f t="shared" si="20"/>
        <v>1</v>
      </c>
      <c r="U225" s="47"/>
      <c r="V225" s="47"/>
      <c r="W225" s="120"/>
      <c r="X225"/>
      <c r="Y225" s="127"/>
      <c r="Z225" s="144"/>
      <c r="AA225" s="144"/>
      <c r="AB225" s="127"/>
      <c r="AC225" s="127"/>
      <c r="AD225" s="29"/>
    </row>
    <row r="226" spans="1:30" s="33" customFormat="1" ht="14.25">
      <c r="A226" s="47">
        <v>619</v>
      </c>
      <c r="B226" s="2" t="s">
        <v>262</v>
      </c>
      <c r="C226" s="100">
        <v>2828</v>
      </c>
      <c r="D226" s="96">
        <v>2785</v>
      </c>
      <c r="E226" s="71">
        <v>1367.3974540311174</v>
      </c>
      <c r="F226" s="55">
        <v>1629.4434470377018</v>
      </c>
      <c r="G226" s="143" t="b">
        <f t="shared" si="16"/>
        <v>0</v>
      </c>
      <c r="H226" s="71">
        <v>384.016973125884</v>
      </c>
      <c r="I226" s="71">
        <v>946.4991023339318</v>
      </c>
      <c r="J226" s="147" t="b">
        <f t="shared" si="17"/>
        <v>0</v>
      </c>
      <c r="K226" s="112">
        <v>3828.147100424328</v>
      </c>
      <c r="L226" s="148">
        <v>3916.6965888689406</v>
      </c>
      <c r="M226" s="113" t="b">
        <f t="shared" si="18"/>
        <v>0</v>
      </c>
      <c r="N226" s="114">
        <v>22</v>
      </c>
      <c r="O226" s="150">
        <v>22</v>
      </c>
      <c r="P226" s="115">
        <f t="shared" si="19"/>
        <v>1</v>
      </c>
      <c r="Q226" s="116">
        <v>49.414754865895254</v>
      </c>
      <c r="R226" s="153">
        <v>47.37921029393213</v>
      </c>
      <c r="S226" s="115" t="b">
        <f t="shared" si="23"/>
        <v>0</v>
      </c>
      <c r="T226" s="117">
        <f t="shared" si="20"/>
        <v>1</v>
      </c>
      <c r="U226" s="47"/>
      <c r="V226" s="47"/>
      <c r="W226" s="120"/>
      <c r="X226"/>
      <c r="Y226" s="127"/>
      <c r="Z226" s="144"/>
      <c r="AA226" s="144"/>
      <c r="AB226" s="127"/>
      <c r="AC226" s="127"/>
      <c r="AD226" s="29"/>
    </row>
    <row r="227" spans="1:30" s="33" customFormat="1" ht="14.25">
      <c r="A227" s="47">
        <v>98</v>
      </c>
      <c r="B227" s="2" t="s">
        <v>171</v>
      </c>
      <c r="C227" s="100">
        <v>23410</v>
      </c>
      <c r="D227" s="96">
        <v>23251</v>
      </c>
      <c r="E227" s="71">
        <v>983.0414352840667</v>
      </c>
      <c r="F227" s="55">
        <v>1632.5749430132037</v>
      </c>
      <c r="G227" s="143" t="b">
        <f t="shared" si="16"/>
        <v>0</v>
      </c>
      <c r="H227" s="71">
        <v>504.8269970098248</v>
      </c>
      <c r="I227" s="71">
        <v>1174.5301277364415</v>
      </c>
      <c r="J227" s="147" t="b">
        <f t="shared" si="17"/>
        <v>0</v>
      </c>
      <c r="K227" s="112">
        <v>2525.331055104656</v>
      </c>
      <c r="L227" s="148">
        <v>2682.7663326308543</v>
      </c>
      <c r="M227" s="113" t="b">
        <f t="shared" si="18"/>
        <v>0</v>
      </c>
      <c r="N227" s="114">
        <v>21</v>
      </c>
      <c r="O227" s="150">
        <v>21</v>
      </c>
      <c r="P227" s="115">
        <f t="shared" si="19"/>
        <v>1</v>
      </c>
      <c r="Q227" s="116">
        <v>40.43294745530044</v>
      </c>
      <c r="R227" s="153">
        <v>40.660228340631434</v>
      </c>
      <c r="S227" s="115" t="b">
        <f t="shared" si="23"/>
        <v>0</v>
      </c>
      <c r="T227" s="117">
        <f t="shared" si="20"/>
        <v>1</v>
      </c>
      <c r="U227" s="47"/>
      <c r="V227" s="47"/>
      <c r="W227" s="120"/>
      <c r="X227"/>
      <c r="Y227" s="127"/>
      <c r="Z227" s="144"/>
      <c r="AA227" s="144"/>
      <c r="AB227" s="127"/>
      <c r="AC227" s="127"/>
      <c r="AD227" s="29"/>
    </row>
    <row r="228" spans="1:30" s="33" customFormat="1" ht="14.25">
      <c r="A228" s="47">
        <v>631</v>
      </c>
      <c r="B228" s="2" t="s">
        <v>42</v>
      </c>
      <c r="C228" s="100">
        <v>2004</v>
      </c>
      <c r="D228" s="96">
        <v>1994</v>
      </c>
      <c r="E228" s="71">
        <v>1187.6247504990022</v>
      </c>
      <c r="F228" s="55">
        <v>1724.6740220661986</v>
      </c>
      <c r="G228" s="143" t="b">
        <f aca="true" t="shared" si="24" ref="G228:G291">IF(E228&lt;-500,IF(F228&lt;-1000,1))</f>
        <v>0</v>
      </c>
      <c r="H228" s="71">
        <v>649.7005988023951</v>
      </c>
      <c r="I228" s="71">
        <v>902.7081243731193</v>
      </c>
      <c r="J228" s="147" t="b">
        <f aca="true" t="shared" si="25" ref="J228:J291">IF(H228&lt;0,IF(I228&lt;0,1))</f>
        <v>0</v>
      </c>
      <c r="K228" s="112">
        <v>1687.6247504990022</v>
      </c>
      <c r="L228" s="148">
        <v>1515.5466399197592</v>
      </c>
      <c r="M228" s="113" t="b">
        <f aca="true" t="shared" si="26" ref="M228:M291">IF(K228&gt;10857,IF(L228&gt;11223,1))</f>
        <v>0</v>
      </c>
      <c r="N228" s="114">
        <v>21.75</v>
      </c>
      <c r="O228" s="150">
        <v>21.75</v>
      </c>
      <c r="P228" s="115">
        <f aca="true" t="shared" si="27" ref="P228:P291">IF(N228&gt;20.9,IF(O228&gt;20.98,1))</f>
        <v>1</v>
      </c>
      <c r="Q228" s="116">
        <v>38.672208620395146</v>
      </c>
      <c r="R228" s="153">
        <v>34.48951810509121</v>
      </c>
      <c r="S228" s="115" t="b">
        <f t="shared" si="23"/>
        <v>0</v>
      </c>
      <c r="T228" s="117">
        <f aca="true" t="shared" si="28" ref="T228:T291">J228+M228+P228+S228</f>
        <v>1</v>
      </c>
      <c r="U228" s="47"/>
      <c r="V228" s="47"/>
      <c r="W228" s="120"/>
      <c r="X228"/>
      <c r="Y228" s="127"/>
      <c r="Z228" s="144"/>
      <c r="AA228" s="144"/>
      <c r="AB228" s="127"/>
      <c r="AC228" s="127"/>
      <c r="AD228" s="29"/>
    </row>
    <row r="229" spans="1:30" s="33" customFormat="1" ht="14.25">
      <c r="A229" s="47">
        <v>790</v>
      </c>
      <c r="B229" s="2" t="s">
        <v>296</v>
      </c>
      <c r="C229" s="100">
        <v>24277</v>
      </c>
      <c r="D229" s="96">
        <v>24052</v>
      </c>
      <c r="E229" s="71">
        <v>1496.6017217942908</v>
      </c>
      <c r="F229" s="55">
        <v>1739.1485115582902</v>
      </c>
      <c r="G229" s="143" t="b">
        <f t="shared" si="24"/>
        <v>0</v>
      </c>
      <c r="H229" s="71">
        <v>375.6230176710467</v>
      </c>
      <c r="I229" s="71">
        <v>963.2878762680857</v>
      </c>
      <c r="J229" s="147" t="b">
        <f t="shared" si="25"/>
        <v>0</v>
      </c>
      <c r="K229" s="112">
        <v>4492.606170449396</v>
      </c>
      <c r="L229" s="148">
        <v>4642.025611175786</v>
      </c>
      <c r="M229" s="113" t="b">
        <f t="shared" si="26"/>
        <v>0</v>
      </c>
      <c r="N229" s="114">
        <v>20.75</v>
      </c>
      <c r="O229" s="150">
        <v>20.75</v>
      </c>
      <c r="P229" s="115" t="b">
        <f t="shared" si="27"/>
        <v>0</v>
      </c>
      <c r="Q229" s="116">
        <v>57.7296786045581</v>
      </c>
      <c r="R229" s="153">
        <v>55.53050699567799</v>
      </c>
      <c r="S229" s="115">
        <f t="shared" si="23"/>
        <v>1</v>
      </c>
      <c r="T229" s="117">
        <f t="shared" si="28"/>
        <v>1</v>
      </c>
      <c r="U229" s="47"/>
      <c r="V229" s="47"/>
      <c r="W229" s="120"/>
      <c r="X229"/>
      <c r="Y229" s="127"/>
      <c r="Z229" s="144"/>
      <c r="AA229" s="144"/>
      <c r="AB229" s="127"/>
      <c r="AC229" s="127"/>
      <c r="AD229" s="29"/>
    </row>
    <row r="230" spans="1:30" s="33" customFormat="1" ht="14.25">
      <c r="A230" s="47">
        <v>169</v>
      </c>
      <c r="B230" s="2" t="s">
        <v>164</v>
      </c>
      <c r="C230" s="100">
        <v>5133</v>
      </c>
      <c r="D230" s="96">
        <v>5061</v>
      </c>
      <c r="E230" s="71">
        <v>1271.7708942139102</v>
      </c>
      <c r="F230" s="55">
        <v>1763.4854771784233</v>
      </c>
      <c r="G230" s="143" t="b">
        <f t="shared" si="24"/>
        <v>0</v>
      </c>
      <c r="H230" s="71">
        <v>469.90064289888954</v>
      </c>
      <c r="I230" s="71">
        <v>933.4123690970164</v>
      </c>
      <c r="J230" s="147" t="b">
        <f t="shared" si="25"/>
        <v>0</v>
      </c>
      <c r="K230" s="112">
        <v>3743.8145334112605</v>
      </c>
      <c r="L230" s="148">
        <v>2979.4507014424025</v>
      </c>
      <c r="M230" s="113" t="b">
        <f t="shared" si="26"/>
        <v>0</v>
      </c>
      <c r="N230" s="114">
        <v>21.25</v>
      </c>
      <c r="O230" s="150">
        <v>21.25</v>
      </c>
      <c r="P230" s="115">
        <f t="shared" si="27"/>
        <v>1</v>
      </c>
      <c r="Q230" s="116">
        <v>45.306395601215456</v>
      </c>
      <c r="R230" s="153">
        <v>36.82060572913106</v>
      </c>
      <c r="S230" s="115" t="b">
        <f t="shared" si="23"/>
        <v>0</v>
      </c>
      <c r="T230" s="117">
        <f t="shared" si="28"/>
        <v>1</v>
      </c>
      <c r="U230" s="47"/>
      <c r="V230" s="47"/>
      <c r="W230" s="120"/>
      <c r="X230"/>
      <c r="Y230" s="127"/>
      <c r="Z230" s="144"/>
      <c r="AA230" s="144"/>
      <c r="AB230" s="127"/>
      <c r="AC230" s="127"/>
      <c r="AD230" s="29"/>
    </row>
    <row r="231" spans="1:30" s="33" customFormat="1" ht="14.25">
      <c r="A231" s="47">
        <v>421</v>
      </c>
      <c r="B231" s="2" t="s">
        <v>233</v>
      </c>
      <c r="C231" s="100">
        <v>719</v>
      </c>
      <c r="D231" s="96">
        <v>722</v>
      </c>
      <c r="E231" s="71">
        <v>1777.4687065368569</v>
      </c>
      <c r="F231" s="55">
        <v>1786.7036011080334</v>
      </c>
      <c r="G231" s="143" t="b">
        <f t="shared" si="24"/>
        <v>0</v>
      </c>
      <c r="H231" s="71">
        <v>93.18497913769123</v>
      </c>
      <c r="I231" s="71">
        <v>918.2825484764543</v>
      </c>
      <c r="J231" s="147" t="b">
        <f t="shared" si="25"/>
        <v>0</v>
      </c>
      <c r="K231" s="112">
        <v>7070.931849791376</v>
      </c>
      <c r="L231" s="148">
        <v>12333.795013850417</v>
      </c>
      <c r="M231" s="113" t="b">
        <f t="shared" si="26"/>
        <v>0</v>
      </c>
      <c r="N231" s="114">
        <v>21</v>
      </c>
      <c r="O231" s="150">
        <v>21</v>
      </c>
      <c r="P231" s="115">
        <f t="shared" si="27"/>
        <v>1</v>
      </c>
      <c r="Q231" s="116">
        <v>49.77840309532184</v>
      </c>
      <c r="R231" s="153">
        <v>77.5366214218519</v>
      </c>
      <c r="S231" s="115" t="b">
        <f t="shared" si="23"/>
        <v>0</v>
      </c>
      <c r="T231" s="117">
        <f t="shared" si="28"/>
        <v>1</v>
      </c>
      <c r="U231" s="48"/>
      <c r="V231" s="47"/>
      <c r="W231" s="120"/>
      <c r="X231"/>
      <c r="Y231" s="127"/>
      <c r="Z231" s="144"/>
      <c r="AA231" s="144"/>
      <c r="AB231" s="127"/>
      <c r="AC231" s="127"/>
      <c r="AD231" s="29"/>
    </row>
    <row r="232" spans="1:30" s="33" customFormat="1" ht="14.25">
      <c r="A232" s="47">
        <v>153</v>
      </c>
      <c r="B232" s="2" t="s">
        <v>244</v>
      </c>
      <c r="C232" s="100">
        <v>26508</v>
      </c>
      <c r="D232" s="96">
        <v>26075</v>
      </c>
      <c r="E232" s="71">
        <v>1849.290780141844</v>
      </c>
      <c r="F232" s="55">
        <v>1817.2962607861937</v>
      </c>
      <c r="G232" s="143" t="b">
        <f t="shared" si="24"/>
        <v>0</v>
      </c>
      <c r="H232" s="71">
        <v>834.7291383733213</v>
      </c>
      <c r="I232" s="71">
        <v>847.0182166826462</v>
      </c>
      <c r="J232" s="147" t="b">
        <f t="shared" si="25"/>
        <v>0</v>
      </c>
      <c r="K232" s="112">
        <v>8994.039535234646</v>
      </c>
      <c r="L232" s="148">
        <v>9461.208053691274</v>
      </c>
      <c r="M232" s="113" t="b">
        <f t="shared" si="26"/>
        <v>0</v>
      </c>
      <c r="N232" s="114">
        <v>20</v>
      </c>
      <c r="O232" s="150">
        <v>20</v>
      </c>
      <c r="P232" s="115" t="b">
        <f t="shared" si="27"/>
        <v>0</v>
      </c>
      <c r="Q232" s="116">
        <v>89.49981639259275</v>
      </c>
      <c r="R232" s="153">
        <v>87.04711452621778</v>
      </c>
      <c r="S232" s="115">
        <f t="shared" si="23"/>
        <v>1</v>
      </c>
      <c r="T232" s="117">
        <f t="shared" si="28"/>
        <v>1</v>
      </c>
      <c r="U232" s="47"/>
      <c r="V232" s="47"/>
      <c r="W232" s="120"/>
      <c r="X232"/>
      <c r="Y232" s="127"/>
      <c r="Z232" s="144"/>
      <c r="AA232" s="144"/>
      <c r="AB232" s="127"/>
      <c r="AC232" s="127"/>
      <c r="AD232" s="29"/>
    </row>
    <row r="233" spans="1:30" s="33" customFormat="1" ht="14.25">
      <c r="A233" s="47">
        <v>638</v>
      </c>
      <c r="B233" s="2" t="s">
        <v>242</v>
      </c>
      <c r="C233" s="100">
        <v>50380</v>
      </c>
      <c r="D233" s="96">
        <v>50619</v>
      </c>
      <c r="E233" s="71">
        <v>1162.7233028979754</v>
      </c>
      <c r="F233" s="55">
        <v>1843.0628815266994</v>
      </c>
      <c r="G233" s="143" t="b">
        <f t="shared" si="24"/>
        <v>0</v>
      </c>
      <c r="H233" s="71">
        <v>1120.702659785629</v>
      </c>
      <c r="I233" s="71">
        <v>1991.4261443331557</v>
      </c>
      <c r="J233" s="147" t="b">
        <f t="shared" si="25"/>
        <v>0</v>
      </c>
      <c r="K233" s="112">
        <v>7377.868201667328</v>
      </c>
      <c r="L233" s="148">
        <v>6879.314091546653</v>
      </c>
      <c r="M233" s="113" t="b">
        <f t="shared" si="26"/>
        <v>0</v>
      </c>
      <c r="N233" s="114">
        <v>19.75</v>
      </c>
      <c r="O233" s="150">
        <v>19.75</v>
      </c>
      <c r="P233" s="115" t="b">
        <f t="shared" si="27"/>
        <v>0</v>
      </c>
      <c r="Q233" s="116">
        <v>86.64204158072339</v>
      </c>
      <c r="R233" s="153">
        <v>77.25153064842759</v>
      </c>
      <c r="S233" s="115">
        <f t="shared" si="23"/>
        <v>1</v>
      </c>
      <c r="T233" s="117">
        <f t="shared" si="28"/>
        <v>1</v>
      </c>
      <c r="U233" s="48"/>
      <c r="V233" s="47"/>
      <c r="W233" s="120"/>
      <c r="X233"/>
      <c r="Y233" s="127"/>
      <c r="Z233" s="144"/>
      <c r="AA233" s="144"/>
      <c r="AB233" s="127"/>
      <c r="AC233" s="127"/>
      <c r="AD233" s="29"/>
    </row>
    <row r="234" spans="1:30" s="33" customFormat="1" ht="14.25">
      <c r="A234" s="47">
        <v>276</v>
      </c>
      <c r="B234" s="2" t="s">
        <v>210</v>
      </c>
      <c r="C234" s="100">
        <v>14821</v>
      </c>
      <c r="D234" s="96">
        <v>14857</v>
      </c>
      <c r="E234" s="71">
        <v>1450.3744686593348</v>
      </c>
      <c r="F234" s="55">
        <v>1875.7488052769738</v>
      </c>
      <c r="G234" s="143" t="b">
        <f t="shared" si="24"/>
        <v>0</v>
      </c>
      <c r="H234" s="71">
        <v>502.9350246272182</v>
      </c>
      <c r="I234" s="71">
        <v>893.7201319243454</v>
      </c>
      <c r="J234" s="147" t="b">
        <f t="shared" si="25"/>
        <v>0</v>
      </c>
      <c r="K234" s="112">
        <v>4835.301261723231</v>
      </c>
      <c r="L234" s="148">
        <v>4809.786632563774</v>
      </c>
      <c r="M234" s="113" t="b">
        <f t="shared" si="26"/>
        <v>0</v>
      </c>
      <c r="N234" s="114">
        <v>20.5</v>
      </c>
      <c r="O234" s="150">
        <v>20.5</v>
      </c>
      <c r="P234" s="115" t="b">
        <f t="shared" si="27"/>
        <v>0</v>
      </c>
      <c r="Q234" s="116">
        <v>65.04090265848362</v>
      </c>
      <c r="R234" s="153">
        <v>61.63560868378328</v>
      </c>
      <c r="S234" s="115">
        <f t="shared" si="23"/>
        <v>1</v>
      </c>
      <c r="T234" s="117">
        <f t="shared" si="28"/>
        <v>1</v>
      </c>
      <c r="U234" s="47"/>
      <c r="V234" s="47"/>
      <c r="W234" s="120"/>
      <c r="X234"/>
      <c r="Y234" s="127"/>
      <c r="Z234" s="144"/>
      <c r="AA234" s="144"/>
      <c r="AB234" s="127"/>
      <c r="AC234" s="127"/>
      <c r="AD234" s="29"/>
    </row>
    <row r="235" spans="1:30" s="33" customFormat="1" ht="14.25">
      <c r="A235" s="47">
        <v>581</v>
      </c>
      <c r="B235" s="2" t="s">
        <v>86</v>
      </c>
      <c r="C235" s="100">
        <v>6404</v>
      </c>
      <c r="D235" s="96">
        <v>6352</v>
      </c>
      <c r="E235" s="71">
        <v>1835.4153653966273</v>
      </c>
      <c r="F235" s="55">
        <v>1933.8790931989925</v>
      </c>
      <c r="G235" s="143" t="b">
        <f t="shared" si="24"/>
        <v>0</v>
      </c>
      <c r="H235" s="71">
        <v>495.4715802623361</v>
      </c>
      <c r="I235" s="71">
        <v>759.1309823677582</v>
      </c>
      <c r="J235" s="147" t="b">
        <f t="shared" si="25"/>
        <v>0</v>
      </c>
      <c r="K235" s="112">
        <v>5097.90755777639</v>
      </c>
      <c r="L235" s="148">
        <v>5545.497481108312</v>
      </c>
      <c r="M235" s="113" t="b">
        <f t="shared" si="26"/>
        <v>0</v>
      </c>
      <c r="N235" s="114">
        <v>22</v>
      </c>
      <c r="O235" s="150">
        <v>22</v>
      </c>
      <c r="P235" s="115">
        <f t="shared" si="27"/>
        <v>1</v>
      </c>
      <c r="Q235" s="116">
        <v>48.90928712607162</v>
      </c>
      <c r="R235" s="153">
        <v>50.77592776481999</v>
      </c>
      <c r="S235" s="115" t="b">
        <f aca="true" t="shared" si="29" ref="S235:S266">IF(Q235&gt;50,IF(R235&gt;50,1))</f>
        <v>0</v>
      </c>
      <c r="T235" s="117">
        <f t="shared" si="28"/>
        <v>1</v>
      </c>
      <c r="U235" s="47"/>
      <c r="V235" s="47"/>
      <c r="W235" s="120"/>
      <c r="X235"/>
      <c r="Y235" s="127"/>
      <c r="Z235" s="144"/>
      <c r="AA235" s="144"/>
      <c r="AB235" s="127"/>
      <c r="AC235" s="127"/>
      <c r="AD235" s="29"/>
    </row>
    <row r="236" spans="1:30" s="33" customFormat="1" ht="14.25">
      <c r="A236" s="47">
        <v>543</v>
      </c>
      <c r="B236" s="2" t="s">
        <v>183</v>
      </c>
      <c r="C236" s="100">
        <v>42993</v>
      </c>
      <c r="D236" s="96">
        <v>43663</v>
      </c>
      <c r="E236" s="71">
        <v>1706.8359965575792</v>
      </c>
      <c r="F236" s="55">
        <v>1936.2160181389277</v>
      </c>
      <c r="G236" s="143" t="b">
        <f t="shared" si="24"/>
        <v>0</v>
      </c>
      <c r="H236" s="71">
        <v>439.42037075803034</v>
      </c>
      <c r="I236" s="71">
        <v>1019.627602317752</v>
      </c>
      <c r="J236" s="147" t="b">
        <f t="shared" si="25"/>
        <v>0</v>
      </c>
      <c r="K236" s="112">
        <v>7462.749749959296</v>
      </c>
      <c r="L236" s="148">
        <v>7408.148775851408</v>
      </c>
      <c r="M236" s="113" t="b">
        <f t="shared" si="26"/>
        <v>0</v>
      </c>
      <c r="N236" s="114">
        <v>19.5</v>
      </c>
      <c r="O236" s="150">
        <v>19.75</v>
      </c>
      <c r="P236" s="115" t="b">
        <f t="shared" si="27"/>
        <v>0</v>
      </c>
      <c r="Q236" s="116">
        <v>91.59382602664472</v>
      </c>
      <c r="R236" s="153">
        <v>86.37132221953202</v>
      </c>
      <c r="S236" s="115">
        <f t="shared" si="29"/>
        <v>1</v>
      </c>
      <c r="T236" s="117">
        <f t="shared" si="28"/>
        <v>1</v>
      </c>
      <c r="U236" s="47"/>
      <c r="V236" s="47"/>
      <c r="W236" s="120"/>
      <c r="X236"/>
      <c r="Y236" s="127"/>
      <c r="Z236" s="144"/>
      <c r="AA236" s="144"/>
      <c r="AB236" s="127"/>
      <c r="AC236" s="127"/>
      <c r="AD236" s="29"/>
    </row>
    <row r="237" spans="1:30" s="33" customFormat="1" ht="14.25">
      <c r="A237" s="47">
        <v>435</v>
      </c>
      <c r="B237" s="2" t="s">
        <v>128</v>
      </c>
      <c r="C237" s="100">
        <v>690</v>
      </c>
      <c r="D237" s="96">
        <v>699</v>
      </c>
      <c r="E237" s="71">
        <v>1124.6376811594203</v>
      </c>
      <c r="F237" s="55">
        <v>2020.0286123032902</v>
      </c>
      <c r="G237" s="143" t="b">
        <f t="shared" si="24"/>
        <v>0</v>
      </c>
      <c r="H237" s="71">
        <v>102.89855072463767</v>
      </c>
      <c r="I237" s="71">
        <v>1317.5965665236051</v>
      </c>
      <c r="J237" s="147" t="b">
        <f t="shared" si="25"/>
        <v>0</v>
      </c>
      <c r="K237" s="112">
        <v>5601.449275362318</v>
      </c>
      <c r="L237" s="148">
        <v>7130.1859799713875</v>
      </c>
      <c r="M237" s="113" t="b">
        <f t="shared" si="26"/>
        <v>0</v>
      </c>
      <c r="N237" s="114">
        <v>18.5</v>
      </c>
      <c r="O237" s="150">
        <v>18.5</v>
      </c>
      <c r="P237" s="115" t="b">
        <f t="shared" si="27"/>
        <v>0</v>
      </c>
      <c r="Q237" s="116">
        <v>60.29559118236473</v>
      </c>
      <c r="R237" s="153">
        <v>70.99490098422862</v>
      </c>
      <c r="S237" s="115">
        <f t="shared" si="29"/>
        <v>1</v>
      </c>
      <c r="T237" s="117">
        <f t="shared" si="28"/>
        <v>1</v>
      </c>
      <c r="U237" s="47"/>
      <c r="V237" s="47"/>
      <c r="W237" s="120"/>
      <c r="X237"/>
      <c r="Y237" s="127"/>
      <c r="Z237" s="144"/>
      <c r="AA237" s="144"/>
      <c r="AB237" s="127"/>
      <c r="AC237" s="127"/>
      <c r="AD237" s="29"/>
    </row>
    <row r="238" spans="1:30" s="33" customFormat="1" ht="14.25">
      <c r="A238" s="47">
        <v>895</v>
      </c>
      <c r="B238" s="2" t="s">
        <v>222</v>
      </c>
      <c r="C238" s="100">
        <v>15522</v>
      </c>
      <c r="D238" s="96">
        <v>15378</v>
      </c>
      <c r="E238" s="71">
        <v>1673.6889576085557</v>
      </c>
      <c r="F238" s="55">
        <v>2052.217453505007</v>
      </c>
      <c r="G238" s="143" t="b">
        <f t="shared" si="24"/>
        <v>0</v>
      </c>
      <c r="H238" s="71">
        <v>651.8489885324055</v>
      </c>
      <c r="I238" s="71">
        <v>1289.1793471192611</v>
      </c>
      <c r="J238" s="147" t="b">
        <f t="shared" si="25"/>
        <v>0</v>
      </c>
      <c r="K238" s="112">
        <v>4990.33629686896</v>
      </c>
      <c r="L238" s="148">
        <v>4867.342957471712</v>
      </c>
      <c r="M238" s="113" t="b">
        <f t="shared" si="26"/>
        <v>0</v>
      </c>
      <c r="N238" s="114">
        <v>20.75</v>
      </c>
      <c r="O238" s="150">
        <v>20.75</v>
      </c>
      <c r="P238" s="115" t="b">
        <f t="shared" si="27"/>
        <v>0</v>
      </c>
      <c r="Q238" s="116">
        <v>53.96974800177055</v>
      </c>
      <c r="R238" s="153">
        <v>54.0744778639988</v>
      </c>
      <c r="S238" s="115">
        <f t="shared" si="29"/>
        <v>1</v>
      </c>
      <c r="T238" s="117">
        <f t="shared" si="28"/>
        <v>1</v>
      </c>
      <c r="U238" s="47"/>
      <c r="V238" s="47"/>
      <c r="W238" s="120"/>
      <c r="X238"/>
      <c r="Y238" s="127"/>
      <c r="Z238" s="144"/>
      <c r="AA238" s="144"/>
      <c r="AB238" s="127"/>
      <c r="AC238" s="127"/>
      <c r="AD238" s="29"/>
    </row>
    <row r="239" spans="1:30" s="33" customFormat="1" ht="14.25">
      <c r="A239" s="47">
        <v>140</v>
      </c>
      <c r="B239" s="2" t="s">
        <v>115</v>
      </c>
      <c r="C239" s="100">
        <v>21368</v>
      </c>
      <c r="D239" s="96">
        <v>21124</v>
      </c>
      <c r="E239" s="71">
        <v>1725.8049419692998</v>
      </c>
      <c r="F239" s="55">
        <v>2057.7068736981632</v>
      </c>
      <c r="G239" s="143" t="b">
        <f t="shared" si="24"/>
        <v>0</v>
      </c>
      <c r="H239" s="71">
        <v>691.1269187570198</v>
      </c>
      <c r="I239" s="71">
        <v>1201.9977277030864</v>
      </c>
      <c r="J239" s="147" t="b">
        <f t="shared" si="25"/>
        <v>0</v>
      </c>
      <c r="K239" s="112">
        <v>4729.2212654436535</v>
      </c>
      <c r="L239" s="148">
        <v>5217.288392349934</v>
      </c>
      <c r="M239" s="113" t="b">
        <f t="shared" si="26"/>
        <v>0</v>
      </c>
      <c r="N239" s="114">
        <v>20.5</v>
      </c>
      <c r="O239" s="150">
        <v>20.5</v>
      </c>
      <c r="P239" s="115" t="b">
        <f t="shared" si="27"/>
        <v>0</v>
      </c>
      <c r="Q239" s="116">
        <v>52.56803985866051</v>
      </c>
      <c r="R239" s="153">
        <v>54.58890023229319</v>
      </c>
      <c r="S239" s="115">
        <f t="shared" si="29"/>
        <v>1</v>
      </c>
      <c r="T239" s="117">
        <f t="shared" si="28"/>
        <v>1</v>
      </c>
      <c r="U239" s="47"/>
      <c r="V239" s="47"/>
      <c r="W239" s="120"/>
      <c r="X239"/>
      <c r="Y239" s="127"/>
      <c r="Z239" s="144"/>
      <c r="AA239" s="144"/>
      <c r="AB239" s="127"/>
      <c r="AC239" s="127"/>
      <c r="AD239" s="29"/>
    </row>
    <row r="240" spans="1:30" s="33" customFormat="1" ht="14.25">
      <c r="A240" s="47">
        <v>739</v>
      </c>
      <c r="B240" s="2" t="s">
        <v>231</v>
      </c>
      <c r="C240" s="100">
        <v>3383</v>
      </c>
      <c r="D240" s="96">
        <v>3326</v>
      </c>
      <c r="E240" s="71">
        <v>1420.6325746378955</v>
      </c>
      <c r="F240" s="55">
        <v>2071.256764882742</v>
      </c>
      <c r="G240" s="143" t="b">
        <f t="shared" si="24"/>
        <v>0</v>
      </c>
      <c r="H240" s="71">
        <v>1270.174401418859</v>
      </c>
      <c r="I240" s="71">
        <v>800.3607937462417</v>
      </c>
      <c r="J240" s="147" t="b">
        <f t="shared" si="25"/>
        <v>0</v>
      </c>
      <c r="K240" s="112">
        <v>3221.992314513745</v>
      </c>
      <c r="L240" s="148">
        <v>3094.107035478052</v>
      </c>
      <c r="M240" s="113" t="b">
        <f t="shared" si="26"/>
        <v>0</v>
      </c>
      <c r="N240" s="114">
        <v>21.5</v>
      </c>
      <c r="O240" s="150">
        <v>21.5</v>
      </c>
      <c r="P240" s="115">
        <f t="shared" si="27"/>
        <v>1</v>
      </c>
      <c r="Q240" s="116">
        <v>33.60499533714471</v>
      </c>
      <c r="R240" s="153">
        <v>30.723893002871392</v>
      </c>
      <c r="S240" s="115" t="b">
        <f t="shared" si="29"/>
        <v>0</v>
      </c>
      <c r="T240" s="117">
        <f t="shared" si="28"/>
        <v>1</v>
      </c>
      <c r="U240" s="47"/>
      <c r="V240" s="47"/>
      <c r="W240" s="120"/>
      <c r="X240"/>
      <c r="Y240" s="127"/>
      <c r="Z240" s="144"/>
      <c r="AA240" s="144"/>
      <c r="AB240" s="127"/>
      <c r="AC240" s="127"/>
      <c r="AD240" s="29"/>
    </row>
    <row r="241" spans="1:30" s="33" customFormat="1" ht="14.25">
      <c r="A241" s="47">
        <v>853</v>
      </c>
      <c r="B241" s="2" t="s">
        <v>240</v>
      </c>
      <c r="C241" s="100">
        <v>192962</v>
      </c>
      <c r="D241" s="96">
        <v>194391</v>
      </c>
      <c r="E241" s="71">
        <v>1904.680714337538</v>
      </c>
      <c r="F241" s="55">
        <v>2075.775113045357</v>
      </c>
      <c r="G241" s="143" t="b">
        <f t="shared" si="24"/>
        <v>0</v>
      </c>
      <c r="H241" s="71">
        <v>666.851504441289</v>
      </c>
      <c r="I241" s="71">
        <v>993.8423075142367</v>
      </c>
      <c r="J241" s="147" t="b">
        <f t="shared" si="25"/>
        <v>0</v>
      </c>
      <c r="K241" s="112">
        <v>7549.828463635327</v>
      </c>
      <c r="L241" s="148">
        <v>7392.780529962807</v>
      </c>
      <c r="M241" s="113" t="b">
        <f t="shared" si="26"/>
        <v>0</v>
      </c>
      <c r="N241" s="114">
        <v>19.5</v>
      </c>
      <c r="O241" s="150">
        <v>19.5</v>
      </c>
      <c r="P241" s="115" t="b">
        <f t="shared" si="27"/>
        <v>0</v>
      </c>
      <c r="Q241" s="116">
        <v>90.4308306602625</v>
      </c>
      <c r="R241" s="153">
        <v>86.84544914514842</v>
      </c>
      <c r="S241" s="115">
        <f t="shared" si="29"/>
        <v>1</v>
      </c>
      <c r="T241" s="117">
        <f t="shared" si="28"/>
        <v>1</v>
      </c>
      <c r="U241" s="48"/>
      <c r="V241" s="47"/>
      <c r="W241" s="120"/>
      <c r="X241"/>
      <c r="Y241" s="127"/>
      <c r="Z241" s="144"/>
      <c r="AA241" s="144"/>
      <c r="AB241" s="127"/>
      <c r="AC241" s="127"/>
      <c r="AD241" s="29"/>
    </row>
    <row r="242" spans="1:30" s="33" customFormat="1" ht="14.25">
      <c r="A242" s="47">
        <v>398</v>
      </c>
      <c r="B242" s="2" t="s">
        <v>206</v>
      </c>
      <c r="C242" s="100">
        <v>119823</v>
      </c>
      <c r="D242" s="96">
        <v>119984</v>
      </c>
      <c r="E242" s="71">
        <v>1476.8700499904025</v>
      </c>
      <c r="F242" s="55">
        <v>2083.5528070409387</v>
      </c>
      <c r="G242" s="143" t="b">
        <f t="shared" si="24"/>
        <v>0</v>
      </c>
      <c r="H242" s="71">
        <v>1030.7536950335077</v>
      </c>
      <c r="I242" s="71">
        <v>1578.0604080544072</v>
      </c>
      <c r="J242" s="147" t="b">
        <f t="shared" si="25"/>
        <v>0</v>
      </c>
      <c r="K242" s="112">
        <v>9955.94334977425</v>
      </c>
      <c r="L242" s="148">
        <v>10364.065208694494</v>
      </c>
      <c r="M242" s="113" t="b">
        <f t="shared" si="26"/>
        <v>0</v>
      </c>
      <c r="N242" s="114">
        <v>20.75</v>
      </c>
      <c r="O242" s="150">
        <v>20.75</v>
      </c>
      <c r="P242" s="115" t="b">
        <f t="shared" si="27"/>
        <v>0</v>
      </c>
      <c r="Q242" s="116">
        <v>109.93096332711245</v>
      </c>
      <c r="R242" s="153">
        <v>111.1405172388287</v>
      </c>
      <c r="S242" s="115">
        <f t="shared" si="29"/>
        <v>1</v>
      </c>
      <c r="T242" s="117">
        <f t="shared" si="28"/>
        <v>1</v>
      </c>
      <c r="U242" s="47"/>
      <c r="V242" s="47"/>
      <c r="W242" s="120"/>
      <c r="X242"/>
      <c r="Y242" s="127"/>
      <c r="Z242" s="144"/>
      <c r="AA242" s="144"/>
      <c r="AB242" s="127"/>
      <c r="AC242" s="127"/>
      <c r="AD242" s="29"/>
    </row>
    <row r="243" spans="1:30" s="33" customFormat="1" ht="14.25">
      <c r="A243" s="47">
        <v>630</v>
      </c>
      <c r="B243" s="2" t="s">
        <v>38</v>
      </c>
      <c r="C243" s="100">
        <v>1578</v>
      </c>
      <c r="D243" s="96">
        <v>1593</v>
      </c>
      <c r="E243" s="71">
        <v>2787.705956907478</v>
      </c>
      <c r="F243" s="55">
        <v>2497.802887633396</v>
      </c>
      <c r="G243" s="143" t="b">
        <f t="shared" si="24"/>
        <v>0</v>
      </c>
      <c r="H243" s="71">
        <v>721.7997465145754</v>
      </c>
      <c r="I243" s="71">
        <v>847.457627118644</v>
      </c>
      <c r="J243" s="147" t="b">
        <f t="shared" si="25"/>
        <v>0</v>
      </c>
      <c r="K243" s="112">
        <v>6273.130544993663</v>
      </c>
      <c r="L243" s="148">
        <v>6499.6861268047705</v>
      </c>
      <c r="M243" s="113" t="b">
        <f t="shared" si="26"/>
        <v>0</v>
      </c>
      <c r="N243" s="114">
        <v>19.75</v>
      </c>
      <c r="O243" s="150">
        <v>19.75</v>
      </c>
      <c r="P243" s="115" t="b">
        <f t="shared" si="27"/>
        <v>0</v>
      </c>
      <c r="Q243" s="116">
        <v>65.841118912046</v>
      </c>
      <c r="R243" s="153">
        <v>68.24027603513174</v>
      </c>
      <c r="S243" s="115">
        <f t="shared" si="29"/>
        <v>1</v>
      </c>
      <c r="T243" s="117">
        <f t="shared" si="28"/>
        <v>1</v>
      </c>
      <c r="U243" s="47"/>
      <c r="V243" s="47"/>
      <c r="W243" s="120"/>
      <c r="X243"/>
      <c r="Y243" s="127"/>
      <c r="Z243" s="144"/>
      <c r="AA243" s="144"/>
      <c r="AB243" s="127"/>
      <c r="AC243" s="127"/>
      <c r="AD243" s="29"/>
    </row>
    <row r="244" spans="1:30" s="33" customFormat="1" ht="14.25">
      <c r="A244" s="47">
        <v>753</v>
      </c>
      <c r="B244" s="2" t="s">
        <v>193</v>
      </c>
      <c r="C244" s="100">
        <v>21170</v>
      </c>
      <c r="D244" s="96">
        <v>21687</v>
      </c>
      <c r="E244" s="71">
        <v>2877.9877184695324</v>
      </c>
      <c r="F244" s="55">
        <v>2759.533360999677</v>
      </c>
      <c r="G244" s="143" t="b">
        <f t="shared" si="24"/>
        <v>0</v>
      </c>
      <c r="H244" s="71">
        <v>429.0977798771847</v>
      </c>
      <c r="I244" s="71">
        <v>724.9504311338591</v>
      </c>
      <c r="J244" s="147" t="b">
        <f t="shared" si="25"/>
        <v>0</v>
      </c>
      <c r="K244" s="112">
        <v>5556.542276806802</v>
      </c>
      <c r="L244" s="148">
        <v>5682.897588417024</v>
      </c>
      <c r="M244" s="113" t="b">
        <f t="shared" si="26"/>
        <v>0</v>
      </c>
      <c r="N244" s="114">
        <v>19.25</v>
      </c>
      <c r="O244" s="150">
        <v>19.25</v>
      </c>
      <c r="P244" s="115" t="b">
        <f t="shared" si="27"/>
        <v>0</v>
      </c>
      <c r="Q244" s="116">
        <v>80.60012779552716</v>
      </c>
      <c r="R244" s="153">
        <v>79.57453768737852</v>
      </c>
      <c r="S244" s="115">
        <f t="shared" si="29"/>
        <v>1</v>
      </c>
      <c r="T244" s="117">
        <f t="shared" si="28"/>
        <v>1</v>
      </c>
      <c r="U244" s="47"/>
      <c r="V244" s="47"/>
      <c r="W244" s="120"/>
      <c r="X244"/>
      <c r="Y244" s="127"/>
      <c r="Z244" s="144"/>
      <c r="AA244" s="144"/>
      <c r="AB244" s="127"/>
      <c r="AC244" s="127"/>
      <c r="AD244" s="29"/>
    </row>
    <row r="245" spans="1:30" s="33" customFormat="1" ht="14.25">
      <c r="A245" s="47">
        <v>604</v>
      </c>
      <c r="B245" s="2" t="s">
        <v>241</v>
      </c>
      <c r="C245" s="100">
        <v>19623</v>
      </c>
      <c r="D245" s="96">
        <v>19803</v>
      </c>
      <c r="E245" s="71">
        <v>2680.120267033583</v>
      </c>
      <c r="F245" s="55">
        <v>2793.3141443215677</v>
      </c>
      <c r="G245" s="143" t="b">
        <f t="shared" si="24"/>
        <v>0</v>
      </c>
      <c r="H245" s="71">
        <v>384.1410589614228</v>
      </c>
      <c r="I245" s="71">
        <v>767.055496641923</v>
      </c>
      <c r="J245" s="147" t="b">
        <f t="shared" si="25"/>
        <v>0</v>
      </c>
      <c r="K245" s="112">
        <v>3105.0298119553586</v>
      </c>
      <c r="L245" s="148">
        <v>3311.8214411957783</v>
      </c>
      <c r="M245" s="113" t="b">
        <f t="shared" si="26"/>
        <v>0</v>
      </c>
      <c r="N245" s="114">
        <v>20</v>
      </c>
      <c r="O245" s="150">
        <v>20.5</v>
      </c>
      <c r="P245" s="115" t="b">
        <f t="shared" si="27"/>
        <v>0</v>
      </c>
      <c r="Q245" s="116">
        <v>55.106964158072095</v>
      </c>
      <c r="R245" s="153">
        <v>56.03570752036371</v>
      </c>
      <c r="S245" s="115">
        <f t="shared" si="29"/>
        <v>1</v>
      </c>
      <c r="T245" s="117">
        <f t="shared" si="28"/>
        <v>1</v>
      </c>
      <c r="U245" s="76"/>
      <c r="V245" s="47"/>
      <c r="W245" s="120"/>
      <c r="X245"/>
      <c r="Y245" s="127"/>
      <c r="Z245" s="144"/>
      <c r="AA245" s="144"/>
      <c r="AB245" s="127"/>
      <c r="AC245" s="127"/>
      <c r="AD245" s="29"/>
    </row>
    <row r="246" spans="1:30" s="33" customFormat="1" ht="14.25">
      <c r="A246" s="47">
        <v>260</v>
      </c>
      <c r="B246" s="2" t="s">
        <v>49</v>
      </c>
      <c r="C246" s="100">
        <v>10136</v>
      </c>
      <c r="D246" s="96">
        <v>9933</v>
      </c>
      <c r="E246" s="71">
        <v>2321.329913180742</v>
      </c>
      <c r="F246" s="55">
        <v>2811.537299909393</v>
      </c>
      <c r="G246" s="143" t="b">
        <f t="shared" si="24"/>
        <v>0</v>
      </c>
      <c r="H246" s="71">
        <v>600.3354380426204</v>
      </c>
      <c r="I246" s="71">
        <v>1015.7052250075507</v>
      </c>
      <c r="J246" s="147" t="b">
        <f t="shared" si="25"/>
        <v>0</v>
      </c>
      <c r="K246" s="112">
        <v>1928.1767955801106</v>
      </c>
      <c r="L246" s="148">
        <v>2109.7352260142957</v>
      </c>
      <c r="M246" s="113" t="b">
        <f t="shared" si="26"/>
        <v>0</v>
      </c>
      <c r="N246" s="114">
        <v>21</v>
      </c>
      <c r="O246" s="150">
        <v>21</v>
      </c>
      <c r="P246" s="115">
        <f t="shared" si="27"/>
        <v>1</v>
      </c>
      <c r="Q246" s="116">
        <v>26.588408032509715</v>
      </c>
      <c r="R246" s="153">
        <v>26.60396658521339</v>
      </c>
      <c r="S246" s="115" t="b">
        <f t="shared" si="29"/>
        <v>0</v>
      </c>
      <c r="T246" s="117">
        <f t="shared" si="28"/>
        <v>1</v>
      </c>
      <c r="U246" s="47"/>
      <c r="V246" s="47"/>
      <c r="W246" s="120"/>
      <c r="X246"/>
      <c r="Y246" s="127"/>
      <c r="Z246" s="144"/>
      <c r="AA246" s="144"/>
      <c r="AB246" s="127"/>
      <c r="AC246" s="127"/>
      <c r="AD246" s="29"/>
    </row>
    <row r="247" spans="1:30" s="33" customFormat="1" ht="14.25">
      <c r="A247" s="47">
        <v>768</v>
      </c>
      <c r="B247" s="2" t="s">
        <v>56</v>
      </c>
      <c r="C247" s="100">
        <v>2492</v>
      </c>
      <c r="D247" s="96">
        <v>2482</v>
      </c>
      <c r="E247" s="71">
        <v>2396.8699839486358</v>
      </c>
      <c r="F247" s="55">
        <v>2828.7671232876714</v>
      </c>
      <c r="G247" s="143" t="b">
        <f t="shared" si="24"/>
        <v>0</v>
      </c>
      <c r="H247" s="71">
        <v>851.9261637239165</v>
      </c>
      <c r="I247" s="71">
        <v>1273.569701853344</v>
      </c>
      <c r="J247" s="147" t="b">
        <f t="shared" si="25"/>
        <v>0</v>
      </c>
      <c r="K247" s="112">
        <v>2358.7479935794545</v>
      </c>
      <c r="L247" s="148">
        <v>2267.123287671233</v>
      </c>
      <c r="M247" s="113" t="b">
        <f t="shared" si="26"/>
        <v>0</v>
      </c>
      <c r="N247" s="114">
        <v>21.5</v>
      </c>
      <c r="O247" s="150">
        <v>21.5</v>
      </c>
      <c r="P247" s="115">
        <f t="shared" si="27"/>
        <v>1</v>
      </c>
      <c r="Q247" s="116">
        <v>26.719071776583455</v>
      </c>
      <c r="R247" s="153">
        <v>23.473525107363066</v>
      </c>
      <c r="S247" s="115" t="b">
        <f t="shared" si="29"/>
        <v>0</v>
      </c>
      <c r="T247" s="117">
        <f t="shared" si="28"/>
        <v>1</v>
      </c>
      <c r="U247" s="48"/>
      <c r="V247" s="47"/>
      <c r="W247" s="120"/>
      <c r="X247"/>
      <c r="Y247" s="127"/>
      <c r="Z247" s="144"/>
      <c r="AA247" s="144"/>
      <c r="AB247" s="127"/>
      <c r="AC247" s="127"/>
      <c r="AD247" s="29"/>
    </row>
    <row r="248" spans="1:30" s="33" customFormat="1" ht="14.25">
      <c r="A248" s="47">
        <v>111</v>
      </c>
      <c r="B248" s="2" t="s">
        <v>28</v>
      </c>
      <c r="C248" s="100">
        <v>18667</v>
      </c>
      <c r="D248" s="96">
        <v>18497</v>
      </c>
      <c r="E248" s="71">
        <v>1701.3981893180478</v>
      </c>
      <c r="F248" s="55">
        <v>2860.950424393145</v>
      </c>
      <c r="G248" s="143" t="b">
        <f t="shared" si="24"/>
        <v>0</v>
      </c>
      <c r="H248" s="71">
        <v>616.0604274923662</v>
      </c>
      <c r="I248" s="71">
        <v>1299.3999026869224</v>
      </c>
      <c r="J248" s="147" t="b">
        <f t="shared" si="25"/>
        <v>0</v>
      </c>
      <c r="K248" s="112">
        <v>5175.711148015214</v>
      </c>
      <c r="L248" s="149">
        <v>6265.880953668162</v>
      </c>
      <c r="M248" s="113" t="b">
        <f t="shared" si="26"/>
        <v>0</v>
      </c>
      <c r="N248" s="114">
        <v>20.5</v>
      </c>
      <c r="O248" s="150">
        <v>20.5</v>
      </c>
      <c r="P248" s="115" t="b">
        <f t="shared" si="27"/>
        <v>0</v>
      </c>
      <c r="Q248" s="116">
        <v>59.959125413611886</v>
      </c>
      <c r="R248" s="153">
        <v>65.21496832618587</v>
      </c>
      <c r="S248" s="115">
        <f t="shared" si="29"/>
        <v>1</v>
      </c>
      <c r="T248" s="117">
        <f t="shared" si="28"/>
        <v>1</v>
      </c>
      <c r="U248" s="47"/>
      <c r="V248" s="47"/>
      <c r="W248" s="120"/>
      <c r="X248"/>
      <c r="Y248" s="127"/>
      <c r="Z248" s="144"/>
      <c r="AA248" s="144"/>
      <c r="AB248" s="127"/>
      <c r="AC248" s="127"/>
      <c r="AD248" s="29"/>
    </row>
    <row r="249" spans="1:30" s="33" customFormat="1" ht="14.25">
      <c r="A249" s="47">
        <v>732</v>
      </c>
      <c r="B249" s="2" t="s">
        <v>40</v>
      </c>
      <c r="C249" s="100">
        <v>3400</v>
      </c>
      <c r="D249" s="96">
        <v>3407</v>
      </c>
      <c r="E249" s="71">
        <v>2543.823529411765</v>
      </c>
      <c r="F249" s="55">
        <v>2887.5843850895217</v>
      </c>
      <c r="G249" s="143" t="b">
        <f t="shared" si="24"/>
        <v>0</v>
      </c>
      <c r="H249" s="71">
        <v>1025.294117647059</v>
      </c>
      <c r="I249" s="71">
        <v>1260.9333724684473</v>
      </c>
      <c r="J249" s="147" t="b">
        <f t="shared" si="25"/>
        <v>0</v>
      </c>
      <c r="K249" s="112">
        <v>5547.35294117647</v>
      </c>
      <c r="L249" s="148">
        <v>6083.651306134429</v>
      </c>
      <c r="M249" s="113" t="b">
        <f t="shared" si="26"/>
        <v>0</v>
      </c>
      <c r="N249" s="114">
        <v>20.5</v>
      </c>
      <c r="O249" s="150">
        <v>20.25</v>
      </c>
      <c r="P249" s="115" t="b">
        <f t="shared" si="27"/>
        <v>0</v>
      </c>
      <c r="Q249" s="116">
        <v>51.205443818212665</v>
      </c>
      <c r="R249" s="153">
        <v>53.19102193255465</v>
      </c>
      <c r="S249" s="115">
        <f t="shared" si="29"/>
        <v>1</v>
      </c>
      <c r="T249" s="117">
        <f t="shared" si="28"/>
        <v>1</v>
      </c>
      <c r="U249" s="47"/>
      <c r="V249" s="47"/>
      <c r="W249" s="120"/>
      <c r="X249"/>
      <c r="Y249" s="127"/>
      <c r="Z249" s="144"/>
      <c r="AA249" s="144"/>
      <c r="AB249" s="127"/>
      <c r="AC249" s="127"/>
      <c r="AD249" s="29"/>
    </row>
    <row r="250" spans="1:30" s="33" customFormat="1" ht="14.25">
      <c r="A250" s="47">
        <v>694</v>
      </c>
      <c r="B250" s="2" t="s">
        <v>205</v>
      </c>
      <c r="C250" s="100">
        <v>28793</v>
      </c>
      <c r="D250" s="96">
        <v>28710</v>
      </c>
      <c r="E250" s="71">
        <v>2438.370437259056</v>
      </c>
      <c r="F250" s="55">
        <v>2924.7648902821315</v>
      </c>
      <c r="G250" s="143" t="b">
        <f t="shared" si="24"/>
        <v>0</v>
      </c>
      <c r="H250" s="71">
        <v>744.9727364289932</v>
      </c>
      <c r="I250" s="71">
        <v>1140.2298850574712</v>
      </c>
      <c r="J250" s="147" t="b">
        <f t="shared" si="25"/>
        <v>0</v>
      </c>
      <c r="K250" s="112">
        <v>4674.643142430452</v>
      </c>
      <c r="L250" s="148">
        <v>4365.273423894114</v>
      </c>
      <c r="M250" s="113" t="b">
        <f t="shared" si="26"/>
        <v>0</v>
      </c>
      <c r="N250" s="114">
        <v>20.5</v>
      </c>
      <c r="O250" s="150">
        <v>20.5</v>
      </c>
      <c r="P250" s="115" t="b">
        <f t="shared" si="27"/>
        <v>0</v>
      </c>
      <c r="Q250" s="116">
        <v>71.87733466149632</v>
      </c>
      <c r="R250" s="153">
        <v>65.00007432954749</v>
      </c>
      <c r="S250" s="115">
        <f t="shared" si="29"/>
        <v>1</v>
      </c>
      <c r="T250" s="117">
        <f t="shared" si="28"/>
        <v>1</v>
      </c>
      <c r="U250" s="47"/>
      <c r="V250" s="47"/>
      <c r="W250" s="120"/>
      <c r="X250"/>
      <c r="Y250" s="127"/>
      <c r="Z250" s="144"/>
      <c r="AA250" s="144"/>
      <c r="AB250" s="127"/>
      <c r="AC250" s="127"/>
      <c r="AD250" s="29"/>
    </row>
    <row r="251" spans="1:30" s="33" customFormat="1" ht="14.25">
      <c r="A251" s="47">
        <v>583</v>
      </c>
      <c r="B251" s="2" t="s">
        <v>14</v>
      </c>
      <c r="C251" s="100">
        <v>939</v>
      </c>
      <c r="D251" s="96">
        <v>931</v>
      </c>
      <c r="E251" s="71">
        <v>2285.410010649627</v>
      </c>
      <c r="F251" s="55">
        <v>2925.886143931257</v>
      </c>
      <c r="G251" s="143" t="b">
        <f t="shared" si="24"/>
        <v>0</v>
      </c>
      <c r="H251" s="71">
        <v>-4.259850905218317</v>
      </c>
      <c r="I251" s="71">
        <v>1037.593984962406</v>
      </c>
      <c r="J251" s="147" t="b">
        <f t="shared" si="25"/>
        <v>0</v>
      </c>
      <c r="K251" s="112">
        <v>4033.013844515442</v>
      </c>
      <c r="L251" s="148">
        <v>7114.930182599355</v>
      </c>
      <c r="M251" s="113" t="b">
        <f t="shared" si="26"/>
        <v>0</v>
      </c>
      <c r="N251" s="114">
        <v>22.25</v>
      </c>
      <c r="O251" s="150">
        <v>22.25</v>
      </c>
      <c r="P251" s="115">
        <f t="shared" si="27"/>
        <v>1</v>
      </c>
      <c r="Q251" s="116">
        <v>39.63451368900194</v>
      </c>
      <c r="R251" s="153">
        <v>56.2960142168063</v>
      </c>
      <c r="S251" s="115" t="b">
        <f t="shared" si="29"/>
        <v>0</v>
      </c>
      <c r="T251" s="117">
        <f t="shared" si="28"/>
        <v>1</v>
      </c>
      <c r="U251" s="47" t="s">
        <v>332</v>
      </c>
      <c r="V251" s="47"/>
      <c r="W251" s="120"/>
      <c r="X251"/>
      <c r="Y251" s="127"/>
      <c r="Z251" s="144"/>
      <c r="AA251" s="144"/>
      <c r="AB251" s="127"/>
      <c r="AC251" s="127"/>
      <c r="AD251" s="29"/>
    </row>
    <row r="252" spans="1:30" s="33" customFormat="1" ht="14.25">
      <c r="A252" s="47">
        <v>905</v>
      </c>
      <c r="B252" s="2" t="s">
        <v>94</v>
      </c>
      <c r="C252" s="100">
        <v>67636</v>
      </c>
      <c r="D252" s="96">
        <v>67551</v>
      </c>
      <c r="E252" s="71">
        <v>2353.790880596132</v>
      </c>
      <c r="F252" s="55">
        <v>2967.4320143299137</v>
      </c>
      <c r="G252" s="143" t="b">
        <f t="shared" si="24"/>
        <v>0</v>
      </c>
      <c r="H252" s="71">
        <v>1357.280146667455</v>
      </c>
      <c r="I252" s="71">
        <v>1459.1493834288167</v>
      </c>
      <c r="J252" s="147" t="b">
        <f t="shared" si="25"/>
        <v>0</v>
      </c>
      <c r="K252" s="112">
        <v>8986.885682181088</v>
      </c>
      <c r="L252" s="148">
        <v>9522.449704667584</v>
      </c>
      <c r="M252" s="113" t="b">
        <f t="shared" si="26"/>
        <v>0</v>
      </c>
      <c r="N252" s="114">
        <v>20.5</v>
      </c>
      <c r="O252" s="150">
        <v>21</v>
      </c>
      <c r="P252" s="115" t="b">
        <f t="shared" si="27"/>
        <v>0</v>
      </c>
      <c r="Q252" s="116">
        <v>101.05371040187826</v>
      </c>
      <c r="R252" s="153">
        <v>106.16920796089161</v>
      </c>
      <c r="S252" s="115">
        <f t="shared" si="29"/>
        <v>1</v>
      </c>
      <c r="T252" s="117">
        <f t="shared" si="28"/>
        <v>1</v>
      </c>
      <c r="U252" s="47"/>
      <c r="V252" s="47"/>
      <c r="W252" s="120"/>
      <c r="X252"/>
      <c r="Y252" s="127"/>
      <c r="Z252" s="144"/>
      <c r="AA252" s="144"/>
      <c r="AB252" s="127"/>
      <c r="AC252" s="127"/>
      <c r="AD252" s="29"/>
    </row>
    <row r="253" spans="1:30" s="33" customFormat="1" ht="14.25">
      <c r="A253" s="47">
        <v>748</v>
      </c>
      <c r="B253" s="2" t="s">
        <v>11</v>
      </c>
      <c r="C253" s="100">
        <v>5145</v>
      </c>
      <c r="D253" s="96">
        <v>5034</v>
      </c>
      <c r="E253" s="71">
        <v>2384.0621963070944</v>
      </c>
      <c r="F253" s="55">
        <v>2985.6972586412394</v>
      </c>
      <c r="G253" s="143" t="b">
        <f t="shared" si="24"/>
        <v>0</v>
      </c>
      <c r="H253" s="71">
        <v>968.5131195335277</v>
      </c>
      <c r="I253" s="71">
        <v>1390.7429479539132</v>
      </c>
      <c r="J253" s="147" t="b">
        <f t="shared" si="25"/>
        <v>0</v>
      </c>
      <c r="K253" s="112">
        <v>4432.84742468416</v>
      </c>
      <c r="L253" s="148">
        <v>4573.301549463647</v>
      </c>
      <c r="M253" s="113" t="b">
        <f t="shared" si="26"/>
        <v>0</v>
      </c>
      <c r="N253" s="114">
        <v>22</v>
      </c>
      <c r="O253" s="150">
        <v>22</v>
      </c>
      <c r="P253" s="115">
        <f t="shared" si="27"/>
        <v>1</v>
      </c>
      <c r="Q253" s="116">
        <v>42.844360229485766</v>
      </c>
      <c r="R253" s="153">
        <v>43.75057097738277</v>
      </c>
      <c r="S253" s="115" t="b">
        <f t="shared" si="29"/>
        <v>0</v>
      </c>
      <c r="T253" s="117">
        <f t="shared" si="28"/>
        <v>1</v>
      </c>
      <c r="U253" s="47"/>
      <c r="V253" s="47"/>
      <c r="W253" s="120"/>
      <c r="X253"/>
      <c r="Y253" s="127"/>
      <c r="Z253" s="144"/>
      <c r="AA253" s="144"/>
      <c r="AB253" s="127"/>
      <c r="AC253" s="127"/>
      <c r="AD253" s="29"/>
    </row>
    <row r="254" spans="1:30" s="33" customFormat="1" ht="14.25">
      <c r="A254" s="47">
        <v>747</v>
      </c>
      <c r="B254" s="2" t="s">
        <v>252</v>
      </c>
      <c r="C254" s="100">
        <v>1437</v>
      </c>
      <c r="D254" s="96">
        <v>1385</v>
      </c>
      <c r="E254" s="71">
        <v>2246.3465553235906</v>
      </c>
      <c r="F254" s="55">
        <v>3073.646209386282</v>
      </c>
      <c r="G254" s="143" t="b">
        <f t="shared" si="24"/>
        <v>0</v>
      </c>
      <c r="H254" s="71">
        <v>1182.3242867084202</v>
      </c>
      <c r="I254" s="71">
        <v>1229.6028880866425</v>
      </c>
      <c r="J254" s="147" t="b">
        <f t="shared" si="25"/>
        <v>0</v>
      </c>
      <c r="K254" s="112">
        <v>1637.4391092553933</v>
      </c>
      <c r="L254" s="148">
        <v>1444.043321299639</v>
      </c>
      <c r="M254" s="113" t="b">
        <f t="shared" si="26"/>
        <v>0</v>
      </c>
      <c r="N254" s="114">
        <v>22</v>
      </c>
      <c r="O254" s="150">
        <v>22</v>
      </c>
      <c r="P254" s="115">
        <f t="shared" si="27"/>
        <v>1</v>
      </c>
      <c r="Q254" s="116">
        <v>25.14294790343075</v>
      </c>
      <c r="R254" s="153">
        <v>24.1766122009937</v>
      </c>
      <c r="S254" s="115" t="b">
        <f t="shared" si="29"/>
        <v>0</v>
      </c>
      <c r="T254" s="117">
        <f t="shared" si="28"/>
        <v>1</v>
      </c>
      <c r="U254" s="47"/>
      <c r="V254" s="47"/>
      <c r="W254" s="120"/>
      <c r="X254"/>
      <c r="Y254" s="127"/>
      <c r="Z254" s="144"/>
      <c r="AA254" s="144"/>
      <c r="AB254" s="127"/>
      <c r="AC254" s="127"/>
      <c r="AD254" s="29"/>
    </row>
    <row r="255" spans="1:30" s="33" customFormat="1" ht="14.25">
      <c r="A255" s="47">
        <v>440</v>
      </c>
      <c r="B255" s="2" t="s">
        <v>274</v>
      </c>
      <c r="C255" s="100">
        <v>5417</v>
      </c>
      <c r="D255" s="96">
        <v>5534</v>
      </c>
      <c r="E255" s="71">
        <v>2995.200295366439</v>
      </c>
      <c r="F255" s="55">
        <v>3122.6960607155766</v>
      </c>
      <c r="G255" s="143" t="b">
        <f t="shared" si="24"/>
        <v>0</v>
      </c>
      <c r="H255" s="71">
        <v>245.3387483847148</v>
      </c>
      <c r="I255" s="71">
        <v>765.8113480303577</v>
      </c>
      <c r="J255" s="147" t="b">
        <f t="shared" si="25"/>
        <v>0</v>
      </c>
      <c r="K255" s="112">
        <v>7942.034336348533</v>
      </c>
      <c r="L255" s="148">
        <v>8155.9450668594145</v>
      </c>
      <c r="M255" s="113" t="b">
        <f t="shared" si="26"/>
        <v>0</v>
      </c>
      <c r="N255" s="114">
        <v>19.5</v>
      </c>
      <c r="O255" s="150">
        <v>19.5</v>
      </c>
      <c r="P255" s="115" t="b">
        <f t="shared" si="27"/>
        <v>0</v>
      </c>
      <c r="Q255" s="116">
        <v>113.70750134916352</v>
      </c>
      <c r="R255" s="153">
        <v>108.23612417685796</v>
      </c>
      <c r="S255" s="115">
        <f t="shared" si="29"/>
        <v>1</v>
      </c>
      <c r="T255" s="117">
        <f t="shared" si="28"/>
        <v>1</v>
      </c>
      <c r="U255" s="47"/>
      <c r="V255" s="47"/>
      <c r="W255" s="120"/>
      <c r="X255"/>
      <c r="Y255" s="127"/>
      <c r="Z255" s="144"/>
      <c r="AA255" s="144"/>
      <c r="AB255" s="127"/>
      <c r="AC255" s="127"/>
      <c r="AD255" s="29"/>
    </row>
    <row r="256" spans="1:30" s="33" customFormat="1" ht="14.25">
      <c r="A256" s="47">
        <v>92</v>
      </c>
      <c r="B256" s="2" t="s">
        <v>237</v>
      </c>
      <c r="C256" s="100">
        <v>20466</v>
      </c>
      <c r="D256" s="96">
        <v>237231</v>
      </c>
      <c r="E256" s="71">
        <v>2767.7980964602716</v>
      </c>
      <c r="F256" s="55">
        <v>3163.220658345663</v>
      </c>
      <c r="G256" s="143" t="b">
        <f t="shared" si="24"/>
        <v>0</v>
      </c>
      <c r="H256" s="71">
        <v>998.2119559405411</v>
      </c>
      <c r="I256" s="71">
        <v>1514.6797846824402</v>
      </c>
      <c r="J256" s="147" t="b">
        <f t="shared" si="25"/>
        <v>0</v>
      </c>
      <c r="K256" s="112">
        <v>8591.239439632125</v>
      </c>
      <c r="L256" s="149">
        <v>8292.154060809928</v>
      </c>
      <c r="M256" s="113" t="b">
        <f t="shared" si="26"/>
        <v>0</v>
      </c>
      <c r="N256" s="114">
        <v>19</v>
      </c>
      <c r="O256" s="150">
        <v>19</v>
      </c>
      <c r="P256" s="115" t="b">
        <f t="shared" si="27"/>
        <v>0</v>
      </c>
      <c r="Q256" s="116">
        <v>110.50624668032809</v>
      </c>
      <c r="R256" s="153">
        <v>105.20386968806721</v>
      </c>
      <c r="S256" s="115">
        <f t="shared" si="29"/>
        <v>1</v>
      </c>
      <c r="T256" s="117">
        <f t="shared" si="28"/>
        <v>1</v>
      </c>
      <c r="U256" s="47"/>
      <c r="V256" s="47"/>
      <c r="W256" s="120"/>
      <c r="X256"/>
      <c r="Y256" s="127"/>
      <c r="Z256" s="144"/>
      <c r="AA256" s="144"/>
      <c r="AB256" s="127"/>
      <c r="AC256" s="127"/>
      <c r="AD256" s="29"/>
    </row>
    <row r="257" spans="1:30" s="33" customFormat="1" ht="14.25">
      <c r="A257" s="47">
        <v>489</v>
      </c>
      <c r="B257" s="2" t="s">
        <v>224</v>
      </c>
      <c r="C257" s="100">
        <v>1857</v>
      </c>
      <c r="D257" s="96">
        <v>1868</v>
      </c>
      <c r="E257" s="71">
        <v>2954.7657512116316</v>
      </c>
      <c r="F257" s="55">
        <v>3268.201284796574</v>
      </c>
      <c r="G257" s="143" t="b">
        <f t="shared" si="24"/>
        <v>0</v>
      </c>
      <c r="H257" s="71">
        <v>765.2127086698977</v>
      </c>
      <c r="I257" s="71">
        <v>1170.2355460385438</v>
      </c>
      <c r="J257" s="147" t="b">
        <f t="shared" si="25"/>
        <v>0</v>
      </c>
      <c r="K257" s="112">
        <v>6073.236402800215</v>
      </c>
      <c r="L257" s="148">
        <v>5793.361884368308</v>
      </c>
      <c r="M257" s="113" t="b">
        <f t="shared" si="26"/>
        <v>0</v>
      </c>
      <c r="N257" s="114">
        <v>20.5</v>
      </c>
      <c r="O257" s="150">
        <v>20.5</v>
      </c>
      <c r="P257" s="115" t="b">
        <f t="shared" si="27"/>
        <v>0</v>
      </c>
      <c r="Q257" s="116">
        <v>53.889680278569166</v>
      </c>
      <c r="R257" s="153">
        <v>51.560088825322744</v>
      </c>
      <c r="S257" s="115">
        <f t="shared" si="29"/>
        <v>1</v>
      </c>
      <c r="T257" s="117">
        <f t="shared" si="28"/>
        <v>1</v>
      </c>
      <c r="U257" s="47"/>
      <c r="V257" s="47"/>
      <c r="W257" s="120"/>
      <c r="X257"/>
      <c r="Y257" s="127"/>
      <c r="Z257" s="144"/>
      <c r="AA257" s="144"/>
      <c r="AB257" s="127"/>
      <c r="AC257" s="127"/>
      <c r="AD257" s="29"/>
    </row>
    <row r="258" spans="1:30" s="33" customFormat="1" ht="14.25">
      <c r="A258" s="47">
        <v>837</v>
      </c>
      <c r="B258" s="2" t="s">
        <v>270</v>
      </c>
      <c r="C258" s="100">
        <v>238140</v>
      </c>
      <c r="D258" s="96">
        <v>241009</v>
      </c>
      <c r="E258" s="71">
        <v>3021.2606030066345</v>
      </c>
      <c r="F258" s="55">
        <v>3319.531635748043</v>
      </c>
      <c r="G258" s="143" t="b">
        <f t="shared" si="24"/>
        <v>0</v>
      </c>
      <c r="H258" s="71">
        <v>1020.4417569496935</v>
      </c>
      <c r="I258" s="71">
        <v>1319.9258118991406</v>
      </c>
      <c r="J258" s="147" t="b">
        <f t="shared" si="25"/>
        <v>0</v>
      </c>
      <c r="K258" s="112">
        <v>8037.02863861594</v>
      </c>
      <c r="L258" s="148">
        <v>8936.367521544838</v>
      </c>
      <c r="M258" s="113" t="b">
        <f t="shared" si="26"/>
        <v>0</v>
      </c>
      <c r="N258" s="114">
        <v>19.75</v>
      </c>
      <c r="O258" s="150">
        <v>20.25</v>
      </c>
      <c r="P258" s="115" t="b">
        <f t="shared" si="27"/>
        <v>0</v>
      </c>
      <c r="Q258" s="116">
        <v>97.81638758285993</v>
      </c>
      <c r="R258" s="153">
        <v>102.6908546958852</v>
      </c>
      <c r="S258" s="115">
        <f t="shared" si="29"/>
        <v>1</v>
      </c>
      <c r="T258" s="117">
        <f t="shared" si="28"/>
        <v>1</v>
      </c>
      <c r="U258" s="48"/>
      <c r="V258" s="47"/>
      <c r="W258" s="120"/>
      <c r="X258"/>
      <c r="Y258" s="127"/>
      <c r="Z258" s="144"/>
      <c r="AA258" s="144"/>
      <c r="AB258" s="127"/>
      <c r="AC258" s="127"/>
      <c r="AD258" s="29"/>
    </row>
    <row r="259" spans="1:30" s="33" customFormat="1" ht="14.25">
      <c r="A259" s="47">
        <v>152</v>
      </c>
      <c r="B259" s="2" t="s">
        <v>48</v>
      </c>
      <c r="C259" s="100">
        <v>4522</v>
      </c>
      <c r="D259" s="96">
        <v>4471</v>
      </c>
      <c r="E259" s="71">
        <v>2977.6647501105704</v>
      </c>
      <c r="F259" s="55">
        <v>3375.531201073585</v>
      </c>
      <c r="G259" s="143" t="b">
        <f t="shared" si="24"/>
        <v>0</v>
      </c>
      <c r="H259" s="71">
        <v>463.0694383016364</v>
      </c>
      <c r="I259" s="71">
        <v>925.5200178930888</v>
      </c>
      <c r="J259" s="147" t="b">
        <f t="shared" si="25"/>
        <v>0</v>
      </c>
      <c r="K259" s="112">
        <v>2654.798761609907</v>
      </c>
      <c r="L259" s="148">
        <v>2853.276671885484</v>
      </c>
      <c r="M259" s="113" t="b">
        <f t="shared" si="26"/>
        <v>0</v>
      </c>
      <c r="N259" s="114">
        <v>21.5</v>
      </c>
      <c r="O259" s="150">
        <v>21.5</v>
      </c>
      <c r="P259" s="115">
        <f t="shared" si="27"/>
        <v>1</v>
      </c>
      <c r="Q259" s="116">
        <v>48.127014444311804</v>
      </c>
      <c r="R259" s="153">
        <v>46.79957786546756</v>
      </c>
      <c r="S259" s="115" t="b">
        <f t="shared" si="29"/>
        <v>0</v>
      </c>
      <c r="T259" s="117">
        <f t="shared" si="28"/>
        <v>1</v>
      </c>
      <c r="U259" s="47"/>
      <c r="V259" s="47"/>
      <c r="W259" s="120"/>
      <c r="X259"/>
      <c r="Y259" s="127"/>
      <c r="Z259" s="144"/>
      <c r="AA259" s="144"/>
      <c r="AB259" s="127"/>
      <c r="AC259" s="127"/>
      <c r="AD259" s="29"/>
    </row>
    <row r="260" spans="1:30" s="33" customFormat="1" ht="14.25">
      <c r="A260" s="47">
        <v>280</v>
      </c>
      <c r="B260" s="2" t="s">
        <v>254</v>
      </c>
      <c r="C260" s="100">
        <v>2077</v>
      </c>
      <c r="D260" s="96">
        <v>2068</v>
      </c>
      <c r="E260" s="71">
        <v>3825.7101588830046</v>
      </c>
      <c r="F260" s="55">
        <v>3380.560928433269</v>
      </c>
      <c r="G260" s="143" t="b">
        <f t="shared" si="24"/>
        <v>0</v>
      </c>
      <c r="H260" s="71">
        <v>405.87385652383244</v>
      </c>
      <c r="I260" s="71">
        <v>348.1624758220503</v>
      </c>
      <c r="J260" s="147" t="b">
        <f t="shared" si="25"/>
        <v>0</v>
      </c>
      <c r="K260" s="112">
        <v>2440.5392392874337</v>
      </c>
      <c r="L260" s="148">
        <v>3114.603481624758</v>
      </c>
      <c r="M260" s="113" t="b">
        <f t="shared" si="26"/>
        <v>0</v>
      </c>
      <c r="N260" s="114">
        <v>21.5</v>
      </c>
      <c r="O260" s="150">
        <v>21.5</v>
      </c>
      <c r="P260" s="115">
        <f t="shared" si="27"/>
        <v>1</v>
      </c>
      <c r="Q260" s="116">
        <v>36.829761795272695</v>
      </c>
      <c r="R260" s="153">
        <v>43.178002631698355</v>
      </c>
      <c r="S260" s="115" t="b">
        <f t="shared" si="29"/>
        <v>0</v>
      </c>
      <c r="T260" s="117">
        <f t="shared" si="28"/>
        <v>1</v>
      </c>
      <c r="U260" s="47"/>
      <c r="V260" s="47"/>
      <c r="W260" s="120"/>
      <c r="X260"/>
      <c r="Y260" s="127"/>
      <c r="Z260" s="144"/>
      <c r="AA260" s="144"/>
      <c r="AB260" s="127"/>
      <c r="AC260" s="127"/>
      <c r="AD260" s="29"/>
    </row>
    <row r="261" spans="1:30" s="33" customFormat="1" ht="14.25">
      <c r="A261" s="47">
        <v>931</v>
      </c>
      <c r="B261" s="2" t="s">
        <v>217</v>
      </c>
      <c r="C261" s="100">
        <v>6176</v>
      </c>
      <c r="D261" s="96">
        <v>6097</v>
      </c>
      <c r="E261" s="71">
        <v>3350.226683937824</v>
      </c>
      <c r="F261" s="55">
        <v>3548.4664589142203</v>
      </c>
      <c r="G261" s="143" t="b">
        <f t="shared" si="24"/>
        <v>0</v>
      </c>
      <c r="H261" s="71">
        <v>315.09067357512953</v>
      </c>
      <c r="I261" s="71">
        <v>797.7693947843202</v>
      </c>
      <c r="J261" s="147" t="b">
        <f t="shared" si="25"/>
        <v>0</v>
      </c>
      <c r="K261" s="112">
        <v>7120.142487046632</v>
      </c>
      <c r="L261" s="148">
        <v>7562.7357716909955</v>
      </c>
      <c r="M261" s="113" t="b">
        <f t="shared" si="26"/>
        <v>0</v>
      </c>
      <c r="N261" s="114">
        <v>21</v>
      </c>
      <c r="O261" s="150">
        <v>21</v>
      </c>
      <c r="P261" s="115">
        <f t="shared" si="27"/>
        <v>1</v>
      </c>
      <c r="Q261" s="116">
        <v>59.58067884004858</v>
      </c>
      <c r="R261" s="153">
        <v>60.00785497240424</v>
      </c>
      <c r="S261" s="115" t="b">
        <f>IF(Q260&gt;50,IF(R261&gt;50,1))</f>
        <v>0</v>
      </c>
      <c r="T261" s="117">
        <f t="shared" si="28"/>
        <v>1</v>
      </c>
      <c r="U261" s="47"/>
      <c r="V261" s="47"/>
      <c r="W261" s="120"/>
      <c r="X261"/>
      <c r="Y261" s="127"/>
      <c r="Z261" s="144"/>
      <c r="AA261" s="144"/>
      <c r="AB261" s="127"/>
      <c r="AC261" s="127"/>
      <c r="AD261" s="29"/>
    </row>
    <row r="262" spans="1:30" s="33" customFormat="1" ht="14.25">
      <c r="A262" s="47">
        <v>422</v>
      </c>
      <c r="B262" s="2" t="s">
        <v>108</v>
      </c>
      <c r="C262" s="100">
        <v>10884</v>
      </c>
      <c r="D262" s="96">
        <v>10719</v>
      </c>
      <c r="E262" s="71">
        <v>3033.7192208746787</v>
      </c>
      <c r="F262" s="55">
        <v>3628.789999067077</v>
      </c>
      <c r="G262" s="143" t="b">
        <f t="shared" si="24"/>
        <v>0</v>
      </c>
      <c r="H262" s="71">
        <v>650.1286291804483</v>
      </c>
      <c r="I262" s="71">
        <v>1215.6917622912583</v>
      </c>
      <c r="J262" s="147" t="b">
        <f t="shared" si="25"/>
        <v>0</v>
      </c>
      <c r="K262" s="112">
        <v>3434.4909959573683</v>
      </c>
      <c r="L262" s="148">
        <v>3587.368224647822</v>
      </c>
      <c r="M262" s="113" t="b">
        <f t="shared" si="26"/>
        <v>0</v>
      </c>
      <c r="N262" s="114">
        <v>21</v>
      </c>
      <c r="O262" s="150">
        <v>21</v>
      </c>
      <c r="P262" s="115">
        <f t="shared" si="27"/>
        <v>1</v>
      </c>
      <c r="Q262" s="116">
        <v>36.517470556943444</v>
      </c>
      <c r="R262" s="153">
        <v>35.89369726661223</v>
      </c>
      <c r="S262" s="115" t="b">
        <f>IF(Q262&gt;50,IF(R262&gt;50,1))</f>
        <v>0</v>
      </c>
      <c r="T262" s="117">
        <f t="shared" si="28"/>
        <v>1</v>
      </c>
      <c r="U262" s="48"/>
      <c r="V262" s="47"/>
      <c r="W262" s="120"/>
      <c r="X262"/>
      <c r="Y262" s="127"/>
      <c r="Z262" s="144"/>
      <c r="AA262" s="144"/>
      <c r="AB262" s="127"/>
      <c r="AC262" s="127"/>
      <c r="AD262" s="29"/>
    </row>
    <row r="263" spans="1:30" s="33" customFormat="1" ht="14.25">
      <c r="A263" s="47">
        <v>925</v>
      </c>
      <c r="B263" s="2" t="s">
        <v>61</v>
      </c>
      <c r="C263" s="100">
        <v>3579</v>
      </c>
      <c r="D263" s="96">
        <v>3522</v>
      </c>
      <c r="E263" s="71">
        <v>3419.111483654652</v>
      </c>
      <c r="F263" s="55">
        <v>3773.9920499716072</v>
      </c>
      <c r="G263" s="143" t="b">
        <f t="shared" si="24"/>
        <v>0</v>
      </c>
      <c r="H263" s="71">
        <v>2176.0268231349537</v>
      </c>
      <c r="I263" s="71">
        <v>1925.6104486087452</v>
      </c>
      <c r="J263" s="147" t="b">
        <f t="shared" si="25"/>
        <v>0</v>
      </c>
      <c r="K263" s="112">
        <v>8160.100586756076</v>
      </c>
      <c r="L263" s="148">
        <v>8116.127200454286</v>
      </c>
      <c r="M263" s="113" t="b">
        <f t="shared" si="26"/>
        <v>0</v>
      </c>
      <c r="N263" s="114">
        <v>21</v>
      </c>
      <c r="O263" s="150">
        <v>21</v>
      </c>
      <c r="P263" s="115">
        <f t="shared" si="27"/>
        <v>1</v>
      </c>
      <c r="Q263" s="116">
        <v>60.26675965478162</v>
      </c>
      <c r="R263" s="153">
        <v>57.65361242403781</v>
      </c>
      <c r="S263" s="115" t="b">
        <f>IF(Q262&gt;50,IF(R263&gt;50,1))</f>
        <v>0</v>
      </c>
      <c r="T263" s="117">
        <f t="shared" si="28"/>
        <v>1</v>
      </c>
      <c r="U263" s="47"/>
      <c r="V263" s="47"/>
      <c r="W263" s="120"/>
      <c r="X263"/>
      <c r="Y263" s="127"/>
      <c r="Z263" s="144"/>
      <c r="AA263" s="144"/>
      <c r="AB263" s="127"/>
      <c r="AC263" s="127"/>
      <c r="AD263" s="29"/>
    </row>
    <row r="264" spans="1:30" s="33" customFormat="1" ht="14.25">
      <c r="A264" s="47">
        <v>758</v>
      </c>
      <c r="B264" s="2" t="s">
        <v>132</v>
      </c>
      <c r="C264" s="100">
        <v>8303</v>
      </c>
      <c r="D264" s="96">
        <v>8266</v>
      </c>
      <c r="E264" s="71">
        <v>3016.259183427677</v>
      </c>
      <c r="F264" s="55">
        <v>3809.5814178562787</v>
      </c>
      <c r="G264" s="143" t="b">
        <f t="shared" si="24"/>
        <v>0</v>
      </c>
      <c r="H264" s="71">
        <v>591.954715163194</v>
      </c>
      <c r="I264" s="71">
        <v>1747.3989837890151</v>
      </c>
      <c r="J264" s="147" t="b">
        <f t="shared" si="25"/>
        <v>0</v>
      </c>
      <c r="K264" s="112">
        <v>7197.639407443093</v>
      </c>
      <c r="L264" s="148">
        <v>7085.5310912170335</v>
      </c>
      <c r="M264" s="113" t="b">
        <f t="shared" si="26"/>
        <v>0</v>
      </c>
      <c r="N264" s="114">
        <v>20</v>
      </c>
      <c r="O264" s="150">
        <v>21</v>
      </c>
      <c r="P264" s="115" t="b">
        <f t="shared" si="27"/>
        <v>0</v>
      </c>
      <c r="Q264" s="116">
        <v>71.65359422780226</v>
      </c>
      <c r="R264" s="153">
        <v>67.7282670479012</v>
      </c>
      <c r="S264" s="115">
        <f aca="true" t="shared" si="30" ref="S264:S272">IF(Q264&gt;50,IF(R264&gt;50,1))</f>
        <v>1</v>
      </c>
      <c r="T264" s="117">
        <f t="shared" si="28"/>
        <v>1</v>
      </c>
      <c r="U264" s="47"/>
      <c r="V264" s="47"/>
      <c r="W264" s="120"/>
      <c r="X264"/>
      <c r="Y264" s="127"/>
      <c r="Z264" s="144"/>
      <c r="AA264" s="144"/>
      <c r="AB264" s="127"/>
      <c r="AC264" s="127"/>
      <c r="AD264" s="29"/>
    </row>
    <row r="265" spans="1:30" s="33" customFormat="1" ht="14.25">
      <c r="A265" s="47">
        <v>529</v>
      </c>
      <c r="B265" s="2" t="s">
        <v>287</v>
      </c>
      <c r="C265" s="100">
        <v>19314</v>
      </c>
      <c r="D265" s="96">
        <v>19427</v>
      </c>
      <c r="E265" s="71">
        <v>3234.5448897173032</v>
      </c>
      <c r="F265" s="55">
        <v>3882.946414783549</v>
      </c>
      <c r="G265" s="143" t="b">
        <f t="shared" si="24"/>
        <v>0</v>
      </c>
      <c r="H265" s="71">
        <v>1004.0902971937455</v>
      </c>
      <c r="I265" s="71">
        <v>1451.6394708395533</v>
      </c>
      <c r="J265" s="147" t="b">
        <f t="shared" si="25"/>
        <v>0</v>
      </c>
      <c r="K265" s="112">
        <v>3388.37112975044</v>
      </c>
      <c r="L265" s="148">
        <v>3337.9832192309673</v>
      </c>
      <c r="M265" s="113" t="b">
        <f t="shared" si="26"/>
        <v>0</v>
      </c>
      <c r="N265" s="114">
        <v>19</v>
      </c>
      <c r="O265" s="150">
        <v>19</v>
      </c>
      <c r="P265" s="115" t="b">
        <f t="shared" si="27"/>
        <v>0</v>
      </c>
      <c r="Q265" s="116">
        <v>58.75044974496815</v>
      </c>
      <c r="R265" s="153">
        <v>56.613902755039526</v>
      </c>
      <c r="S265" s="115">
        <f t="shared" si="30"/>
        <v>1</v>
      </c>
      <c r="T265" s="117">
        <f t="shared" si="28"/>
        <v>1</v>
      </c>
      <c r="U265" s="47"/>
      <c r="V265" s="47"/>
      <c r="W265" s="120"/>
      <c r="X265"/>
      <c r="Y265" s="127"/>
      <c r="Z265" s="144"/>
      <c r="AA265" s="144"/>
      <c r="AB265" s="127"/>
      <c r="AC265" s="127"/>
      <c r="AD265" s="29"/>
    </row>
    <row r="266" spans="1:30" s="33" customFormat="1" ht="14.25">
      <c r="A266" s="47">
        <v>564</v>
      </c>
      <c r="B266" s="2" t="s">
        <v>286</v>
      </c>
      <c r="C266" s="100">
        <v>205489</v>
      </c>
      <c r="D266" s="96">
        <v>207327</v>
      </c>
      <c r="E266" s="71">
        <v>3771.3697570186237</v>
      </c>
      <c r="F266" s="55">
        <v>3897.331268961592</v>
      </c>
      <c r="G266" s="143" t="b">
        <f t="shared" si="24"/>
        <v>0</v>
      </c>
      <c r="H266" s="71">
        <v>905.0898101601546</v>
      </c>
      <c r="I266" s="71">
        <v>1012.9409097705558</v>
      </c>
      <c r="J266" s="147" t="b">
        <f t="shared" si="25"/>
        <v>0</v>
      </c>
      <c r="K266" s="112">
        <v>4707.7556462876355</v>
      </c>
      <c r="L266" s="148">
        <v>5928.80329141887</v>
      </c>
      <c r="M266" s="113" t="b">
        <f t="shared" si="26"/>
        <v>0</v>
      </c>
      <c r="N266" s="114">
        <v>20</v>
      </c>
      <c r="O266" s="150">
        <v>20</v>
      </c>
      <c r="P266" s="115" t="b">
        <f t="shared" si="27"/>
        <v>0</v>
      </c>
      <c r="Q266" s="116">
        <v>73.89820158193626</v>
      </c>
      <c r="R266" s="153">
        <v>84.26405423501676</v>
      </c>
      <c r="S266" s="115">
        <f t="shared" si="30"/>
        <v>1</v>
      </c>
      <c r="T266" s="117">
        <f t="shared" si="28"/>
        <v>1</v>
      </c>
      <c r="U266" s="47"/>
      <c r="V266" s="47"/>
      <c r="W266" s="120"/>
      <c r="X266"/>
      <c r="Y266" s="127"/>
      <c r="Z266" s="144"/>
      <c r="AA266" s="144"/>
      <c r="AB266" s="127"/>
      <c r="AC266" s="127"/>
      <c r="AD266" s="29"/>
    </row>
    <row r="267" spans="1:30" s="33" customFormat="1" ht="14.25">
      <c r="A267" s="47">
        <v>245</v>
      </c>
      <c r="B267" s="2" t="s">
        <v>256</v>
      </c>
      <c r="C267" s="100">
        <v>36756</v>
      </c>
      <c r="D267" s="96">
        <v>37105</v>
      </c>
      <c r="E267" s="71">
        <v>3930.705190989226</v>
      </c>
      <c r="F267" s="55">
        <v>3911.6830615819968</v>
      </c>
      <c r="G267" s="143" t="b">
        <f t="shared" si="24"/>
        <v>0</v>
      </c>
      <c r="H267" s="71">
        <v>709.2719555990858</v>
      </c>
      <c r="I267" s="71">
        <v>920.5497911332704</v>
      </c>
      <c r="J267" s="147" t="b">
        <f t="shared" si="25"/>
        <v>0</v>
      </c>
      <c r="K267" s="112">
        <v>5208.020459244749</v>
      </c>
      <c r="L267" s="148">
        <v>5548.65921034901</v>
      </c>
      <c r="M267" s="113" t="b">
        <f t="shared" si="26"/>
        <v>0</v>
      </c>
      <c r="N267" s="114">
        <v>19.25</v>
      </c>
      <c r="O267" s="150">
        <v>19.25</v>
      </c>
      <c r="P267" s="115" t="b">
        <f t="shared" si="27"/>
        <v>0</v>
      </c>
      <c r="Q267" s="116">
        <v>77.24748396516661</v>
      </c>
      <c r="R267" s="153">
        <v>78.27678699097198</v>
      </c>
      <c r="S267" s="115">
        <f t="shared" si="30"/>
        <v>1</v>
      </c>
      <c r="T267" s="117">
        <f t="shared" si="28"/>
        <v>1</v>
      </c>
      <c r="U267" s="47"/>
      <c r="V267" s="47"/>
      <c r="W267" s="120"/>
      <c r="X267"/>
      <c r="Y267" s="127"/>
      <c r="Z267" s="144"/>
      <c r="AA267" s="144"/>
      <c r="AB267" s="127"/>
      <c r="AC267" s="127"/>
      <c r="AD267" s="29"/>
    </row>
    <row r="268" spans="1:30" s="33" customFormat="1" ht="14.25">
      <c r="A268" s="47">
        <v>684</v>
      </c>
      <c r="B268" s="2" t="s">
        <v>272</v>
      </c>
      <c r="C268" s="100">
        <v>39205</v>
      </c>
      <c r="D268" s="96">
        <v>39040</v>
      </c>
      <c r="E268" s="71">
        <v>3359.622497130468</v>
      </c>
      <c r="F268" s="55">
        <v>4016.3678278688526</v>
      </c>
      <c r="G268" s="143" t="b">
        <f t="shared" si="24"/>
        <v>0</v>
      </c>
      <c r="H268" s="71">
        <v>627.5219997449306</v>
      </c>
      <c r="I268" s="71">
        <v>1495.8247950819673</v>
      </c>
      <c r="J268" s="147" t="b">
        <f t="shared" si="25"/>
        <v>0</v>
      </c>
      <c r="K268" s="112">
        <v>3271.929600816223</v>
      </c>
      <c r="L268" s="148">
        <v>2991.342213114754</v>
      </c>
      <c r="M268" s="113" t="b">
        <f t="shared" si="26"/>
        <v>0</v>
      </c>
      <c r="N268" s="114">
        <v>20</v>
      </c>
      <c r="O268" s="150">
        <v>21</v>
      </c>
      <c r="P268" s="115" t="b">
        <f t="shared" si="27"/>
        <v>0</v>
      </c>
      <c r="Q268" s="116">
        <v>58.40715375991139</v>
      </c>
      <c r="R268" s="153">
        <v>50.50119460804074</v>
      </c>
      <c r="S268" s="115">
        <f t="shared" si="30"/>
        <v>1</v>
      </c>
      <c r="T268" s="117">
        <f t="shared" si="28"/>
        <v>1</v>
      </c>
      <c r="U268" s="47"/>
      <c r="V268" s="47"/>
      <c r="W268" s="120"/>
      <c r="X268"/>
      <c r="Y268" s="127"/>
      <c r="Z268" s="144"/>
      <c r="AA268" s="144"/>
      <c r="AB268" s="127"/>
      <c r="AC268" s="127"/>
      <c r="AD268" s="29"/>
    </row>
    <row r="269" spans="1:30" s="33" customFormat="1" ht="14.25">
      <c r="A269" s="47">
        <v>833</v>
      </c>
      <c r="B269" s="2" t="s">
        <v>26</v>
      </c>
      <c r="C269" s="100">
        <v>1639</v>
      </c>
      <c r="D269" s="96">
        <v>1659</v>
      </c>
      <c r="E269" s="71">
        <v>3019.524100061013</v>
      </c>
      <c r="F269" s="55">
        <v>4297.769740807716</v>
      </c>
      <c r="G269" s="143" t="b">
        <f t="shared" si="24"/>
        <v>0</v>
      </c>
      <c r="H269" s="71">
        <v>704.0878584502746</v>
      </c>
      <c r="I269" s="71">
        <v>1786.0156720916214</v>
      </c>
      <c r="J269" s="147" t="b">
        <f t="shared" si="25"/>
        <v>0</v>
      </c>
      <c r="K269" s="112">
        <v>5676.021964612569</v>
      </c>
      <c r="L269" s="148">
        <v>5400.2411091018685</v>
      </c>
      <c r="M269" s="113" t="b">
        <f t="shared" si="26"/>
        <v>0</v>
      </c>
      <c r="N269" s="114">
        <v>20.75</v>
      </c>
      <c r="O269" s="150">
        <v>20.75</v>
      </c>
      <c r="P269" s="115" t="b">
        <f t="shared" si="27"/>
        <v>0</v>
      </c>
      <c r="Q269" s="116">
        <v>65.57503159514259</v>
      </c>
      <c r="R269" s="153">
        <v>59.64234911603333</v>
      </c>
      <c r="S269" s="115">
        <f t="shared" si="30"/>
        <v>1</v>
      </c>
      <c r="T269" s="117">
        <f t="shared" si="28"/>
        <v>1</v>
      </c>
      <c r="U269" s="47"/>
      <c r="V269" s="47"/>
      <c r="W269" s="120"/>
      <c r="X269"/>
      <c r="Y269" s="127"/>
      <c r="Z269" s="144"/>
      <c r="AA269" s="144"/>
      <c r="AB269" s="127"/>
      <c r="AC269" s="127"/>
      <c r="AD269" s="29"/>
    </row>
    <row r="270" spans="1:30" s="33" customFormat="1" ht="14.25">
      <c r="A270" s="47">
        <v>148</v>
      </c>
      <c r="B270" s="2" t="s">
        <v>121</v>
      </c>
      <c r="C270" s="100">
        <v>6907</v>
      </c>
      <c r="D270" s="96">
        <v>6862</v>
      </c>
      <c r="E270" s="71">
        <v>4008.252497466339</v>
      </c>
      <c r="F270" s="55">
        <v>4390.993879335471</v>
      </c>
      <c r="G270" s="143" t="b">
        <f t="shared" si="24"/>
        <v>0</v>
      </c>
      <c r="H270" s="71">
        <v>1239.4672071811206</v>
      </c>
      <c r="I270" s="71">
        <v>1635.6747303993004</v>
      </c>
      <c r="J270" s="147" t="b">
        <f t="shared" si="25"/>
        <v>0</v>
      </c>
      <c r="K270" s="112">
        <v>6604.6040249022735</v>
      </c>
      <c r="L270" s="148">
        <v>6662.780530457592</v>
      </c>
      <c r="M270" s="113" t="b">
        <f t="shared" si="26"/>
        <v>0</v>
      </c>
      <c r="N270" s="114">
        <v>19</v>
      </c>
      <c r="O270" s="150">
        <v>19</v>
      </c>
      <c r="P270" s="115" t="b">
        <f t="shared" si="27"/>
        <v>0</v>
      </c>
      <c r="Q270" s="116">
        <v>80.89848725225124</v>
      </c>
      <c r="R270" s="153">
        <v>79.91809020854664</v>
      </c>
      <c r="S270" s="115">
        <f t="shared" si="30"/>
        <v>1</v>
      </c>
      <c r="T270" s="117">
        <f t="shared" si="28"/>
        <v>1</v>
      </c>
      <c r="U270" s="47"/>
      <c r="V270" s="47"/>
      <c r="W270" s="120"/>
      <c r="X270"/>
      <c r="Y270" s="127"/>
      <c r="Z270" s="144"/>
      <c r="AA270" s="144"/>
      <c r="AB270" s="127"/>
      <c r="AC270" s="127"/>
      <c r="AD270" s="29"/>
    </row>
    <row r="271" spans="1:30" s="33" customFormat="1" ht="14.25">
      <c r="A271" s="47">
        <v>576</v>
      </c>
      <c r="B271" s="2" t="s">
        <v>111</v>
      </c>
      <c r="C271" s="100">
        <v>2896</v>
      </c>
      <c r="D271" s="96">
        <v>2861</v>
      </c>
      <c r="E271" s="71">
        <v>3610.1519337016575</v>
      </c>
      <c r="F271" s="55">
        <v>4446.347430968193</v>
      </c>
      <c r="G271" s="143" t="b">
        <f t="shared" si="24"/>
        <v>0</v>
      </c>
      <c r="H271" s="71">
        <v>553.5220994475138</v>
      </c>
      <c r="I271" s="71">
        <v>1550.5068157986718</v>
      </c>
      <c r="J271" s="147" t="b">
        <f t="shared" si="25"/>
        <v>0</v>
      </c>
      <c r="K271" s="112">
        <v>4112.569060773481</v>
      </c>
      <c r="L271" s="148">
        <v>4147.500873820342</v>
      </c>
      <c r="M271" s="113" t="b">
        <f t="shared" si="26"/>
        <v>0</v>
      </c>
      <c r="N271" s="114">
        <v>21</v>
      </c>
      <c r="O271" s="150">
        <v>21</v>
      </c>
      <c r="P271" s="115">
        <f t="shared" si="27"/>
        <v>1</v>
      </c>
      <c r="Q271" s="116">
        <v>41.24418550016445</v>
      </c>
      <c r="R271" s="153">
        <v>39.37769672167608</v>
      </c>
      <c r="S271" s="115" t="b">
        <f t="shared" si="30"/>
        <v>0</v>
      </c>
      <c r="T271" s="117">
        <f t="shared" si="28"/>
        <v>1</v>
      </c>
      <c r="U271" s="47"/>
      <c r="V271" s="47"/>
      <c r="W271" s="120"/>
      <c r="X271"/>
      <c r="Y271" s="127"/>
      <c r="Z271" s="144"/>
      <c r="AA271" s="144"/>
      <c r="AB271" s="127"/>
      <c r="AC271" s="127"/>
      <c r="AD271" s="29"/>
    </row>
    <row r="272" spans="1:30" s="33" customFormat="1" ht="14.25">
      <c r="A272" s="47">
        <v>309</v>
      </c>
      <c r="B272" s="2" t="s">
        <v>96</v>
      </c>
      <c r="C272" s="100">
        <v>6688</v>
      </c>
      <c r="D272" s="96">
        <v>6552</v>
      </c>
      <c r="E272" s="71">
        <v>822.6674641148325</v>
      </c>
      <c r="F272" s="55">
        <v>4533.424908424909</v>
      </c>
      <c r="G272" s="143" t="b">
        <f t="shared" si="24"/>
        <v>0</v>
      </c>
      <c r="H272" s="71">
        <v>792.3145933014354</v>
      </c>
      <c r="I272" s="71">
        <v>951.7704517704517</v>
      </c>
      <c r="J272" s="147" t="b">
        <f t="shared" si="25"/>
        <v>0</v>
      </c>
      <c r="K272" s="112">
        <v>5177.482057416268</v>
      </c>
      <c r="L272" s="148">
        <v>4930.250305250305</v>
      </c>
      <c r="M272" s="113" t="b">
        <f t="shared" si="26"/>
        <v>0</v>
      </c>
      <c r="N272" s="114">
        <v>21.75</v>
      </c>
      <c r="O272" s="150">
        <v>21.75</v>
      </c>
      <c r="P272" s="115">
        <f t="shared" si="27"/>
        <v>1</v>
      </c>
      <c r="Q272" s="116">
        <v>53.513218916778925</v>
      </c>
      <c r="R272" s="153">
        <v>42.90816224736138</v>
      </c>
      <c r="S272" s="115" t="b">
        <f t="shared" si="30"/>
        <v>0</v>
      </c>
      <c r="T272" s="117">
        <f t="shared" si="28"/>
        <v>1</v>
      </c>
      <c r="U272" s="47"/>
      <c r="V272" s="47"/>
      <c r="W272" s="120"/>
      <c r="X272"/>
      <c r="Y272" s="127"/>
      <c r="Z272" s="144"/>
      <c r="AA272" s="144"/>
      <c r="AB272" s="127"/>
      <c r="AC272" s="127"/>
      <c r="AD272" s="29"/>
    </row>
    <row r="273" spans="1:30" s="33" customFormat="1" ht="14.25">
      <c r="A273" s="47">
        <v>936</v>
      </c>
      <c r="B273" s="2" t="s">
        <v>277</v>
      </c>
      <c r="C273" s="100">
        <v>6544</v>
      </c>
      <c r="D273" s="96">
        <v>6510</v>
      </c>
      <c r="E273" s="71">
        <v>4334.199266503667</v>
      </c>
      <c r="F273" s="55">
        <v>4829.646697388633</v>
      </c>
      <c r="G273" s="143" t="b">
        <f t="shared" si="24"/>
        <v>0</v>
      </c>
      <c r="H273" s="71">
        <v>753.6674816625916</v>
      </c>
      <c r="I273" s="71">
        <v>1360.9831029185868</v>
      </c>
      <c r="J273" s="147" t="b">
        <f t="shared" si="25"/>
        <v>0</v>
      </c>
      <c r="K273" s="112">
        <v>3749.8471882640583</v>
      </c>
      <c r="L273" s="148">
        <v>4515.05376344086</v>
      </c>
      <c r="M273" s="113" t="b">
        <f t="shared" si="26"/>
        <v>0</v>
      </c>
      <c r="N273" s="114">
        <v>21.25</v>
      </c>
      <c r="O273" s="150">
        <v>21.25</v>
      </c>
      <c r="P273" s="115">
        <f t="shared" si="27"/>
        <v>1</v>
      </c>
      <c r="Q273" s="116">
        <v>41.42555341232663</v>
      </c>
      <c r="R273" s="153">
        <v>45.55931538423815</v>
      </c>
      <c r="S273" s="115" t="b">
        <f>IF(Q272&gt;50,IF(R273&gt;50,1))</f>
        <v>0</v>
      </c>
      <c r="T273" s="117">
        <f t="shared" si="28"/>
        <v>1</v>
      </c>
      <c r="U273" s="47"/>
      <c r="V273" s="47"/>
      <c r="W273" s="120"/>
      <c r="X273"/>
      <c r="Y273" s="127"/>
      <c r="Z273" s="144"/>
      <c r="AA273" s="144"/>
      <c r="AB273" s="127"/>
      <c r="AC273" s="127"/>
      <c r="AD273" s="29"/>
    </row>
    <row r="274" spans="1:30" s="33" customFormat="1" ht="14.25">
      <c r="A274" s="47">
        <v>625</v>
      </c>
      <c r="B274" s="2" t="s">
        <v>278</v>
      </c>
      <c r="C274" s="100">
        <v>3077</v>
      </c>
      <c r="D274" s="96">
        <v>3051</v>
      </c>
      <c r="E274" s="71">
        <v>4171.270718232045</v>
      </c>
      <c r="F274" s="55">
        <v>4833.169452638479</v>
      </c>
      <c r="G274" s="143" t="b">
        <f t="shared" si="24"/>
        <v>0</v>
      </c>
      <c r="H274" s="71">
        <v>371.46571335716607</v>
      </c>
      <c r="I274" s="71">
        <v>1503.7692559816453</v>
      </c>
      <c r="J274" s="147" t="b">
        <f t="shared" si="25"/>
        <v>0</v>
      </c>
      <c r="K274" s="112">
        <v>6818.329541761455</v>
      </c>
      <c r="L274" s="148">
        <v>7187.151753523435</v>
      </c>
      <c r="M274" s="113" t="b">
        <f t="shared" si="26"/>
        <v>0</v>
      </c>
      <c r="N274" s="114">
        <v>20.75</v>
      </c>
      <c r="O274" s="150">
        <v>20.75</v>
      </c>
      <c r="P274" s="115" t="b">
        <f t="shared" si="27"/>
        <v>0</v>
      </c>
      <c r="Q274" s="116">
        <v>69.82782624837571</v>
      </c>
      <c r="R274" s="153">
        <v>68.76240614481746</v>
      </c>
      <c r="S274" s="115">
        <f aca="true" t="shared" si="31" ref="S274:S285">IF(Q274&gt;50,IF(R274&gt;50,1))</f>
        <v>1</v>
      </c>
      <c r="T274" s="117">
        <f t="shared" si="28"/>
        <v>1</v>
      </c>
      <c r="U274" s="47"/>
      <c r="V274" s="47"/>
      <c r="W274" s="120"/>
      <c r="X274"/>
      <c r="Y274" s="127"/>
      <c r="Z274" s="144"/>
      <c r="AA274" s="144"/>
      <c r="AB274" s="127"/>
      <c r="AC274" s="127"/>
      <c r="AD274" s="29"/>
    </row>
    <row r="275" spans="1:30" s="33" customFormat="1" ht="14.25">
      <c r="A275" s="47">
        <v>765</v>
      </c>
      <c r="B275" s="2" t="s">
        <v>141</v>
      </c>
      <c r="C275" s="100">
        <v>10336</v>
      </c>
      <c r="D275" s="96">
        <v>10301</v>
      </c>
      <c r="E275" s="71">
        <v>5699.593653250774</v>
      </c>
      <c r="F275" s="55">
        <v>5304.048150664984</v>
      </c>
      <c r="G275" s="143" t="b">
        <f t="shared" si="24"/>
        <v>0</v>
      </c>
      <c r="H275" s="71">
        <v>1652.3800309597523</v>
      </c>
      <c r="I275" s="71">
        <v>113.87243956897389</v>
      </c>
      <c r="J275" s="147" t="b">
        <f t="shared" si="25"/>
        <v>0</v>
      </c>
      <c r="K275" s="112">
        <v>5855.94040247678</v>
      </c>
      <c r="L275" s="148">
        <v>5450.8300165032515</v>
      </c>
      <c r="M275" s="113" t="b">
        <f t="shared" si="26"/>
        <v>0</v>
      </c>
      <c r="N275" s="114">
        <v>21.25</v>
      </c>
      <c r="O275" s="150">
        <v>19.75</v>
      </c>
      <c r="P275" s="115" t="b">
        <f t="shared" si="27"/>
        <v>0</v>
      </c>
      <c r="Q275" s="116">
        <v>64.89307071744496</v>
      </c>
      <c r="R275" s="153">
        <v>60.91432103461392</v>
      </c>
      <c r="S275" s="115">
        <f t="shared" si="31"/>
        <v>1</v>
      </c>
      <c r="T275" s="117">
        <f t="shared" si="28"/>
        <v>1</v>
      </c>
      <c r="U275" s="48"/>
      <c r="V275" s="50"/>
      <c r="W275" s="120"/>
      <c r="X275"/>
      <c r="Y275" s="154"/>
      <c r="Z275" s="144"/>
      <c r="AA275" s="144"/>
      <c r="AB275" s="127"/>
      <c r="AC275" s="127"/>
      <c r="AD275" s="29"/>
    </row>
    <row r="276" spans="1:30" s="33" customFormat="1" ht="14.25">
      <c r="A276" s="47">
        <v>273</v>
      </c>
      <c r="B276" s="2" t="s">
        <v>45</v>
      </c>
      <c r="C276" s="100">
        <v>3846</v>
      </c>
      <c r="D276" s="96">
        <v>3925</v>
      </c>
      <c r="E276" s="71">
        <v>5130.785231409257</v>
      </c>
      <c r="F276" s="55">
        <v>5368.407643312102</v>
      </c>
      <c r="G276" s="143" t="b">
        <f t="shared" si="24"/>
        <v>0</v>
      </c>
      <c r="H276" s="71">
        <v>1131.8252730109205</v>
      </c>
      <c r="I276" s="71">
        <v>1106.2420382165606</v>
      </c>
      <c r="J276" s="147" t="b">
        <f t="shared" si="25"/>
        <v>0</v>
      </c>
      <c r="K276" s="112">
        <v>3728.5491419656782</v>
      </c>
      <c r="L276" s="148">
        <v>3665.4777070063697</v>
      </c>
      <c r="M276" s="113" t="b">
        <f t="shared" si="26"/>
        <v>0</v>
      </c>
      <c r="N276" s="114">
        <v>20</v>
      </c>
      <c r="O276" s="150">
        <v>20</v>
      </c>
      <c r="P276" s="115" t="b">
        <f t="shared" si="27"/>
        <v>0</v>
      </c>
      <c r="Q276" s="116">
        <v>59.94019612154259</v>
      </c>
      <c r="R276" s="153">
        <v>60.486642041061764</v>
      </c>
      <c r="S276" s="115">
        <f t="shared" si="31"/>
        <v>1</v>
      </c>
      <c r="T276" s="117">
        <f t="shared" si="28"/>
        <v>1</v>
      </c>
      <c r="U276" s="47"/>
      <c r="V276" s="47"/>
      <c r="W276" s="120"/>
      <c r="X276"/>
      <c r="Y276" s="127"/>
      <c r="Z276" s="144"/>
      <c r="AA276" s="144"/>
      <c r="AB276" s="127"/>
      <c r="AC276" s="127"/>
      <c r="AD276" s="29"/>
    </row>
    <row r="277" spans="1:30" s="33" customFormat="1" ht="14.25">
      <c r="A277" s="47">
        <v>46</v>
      </c>
      <c r="B277" s="2" t="s">
        <v>269</v>
      </c>
      <c r="C277" s="100">
        <v>1361</v>
      </c>
      <c r="D277" s="96">
        <v>1369</v>
      </c>
      <c r="E277" s="71">
        <v>5092.578986039677</v>
      </c>
      <c r="F277" s="55">
        <v>5877.282688093499</v>
      </c>
      <c r="G277" s="143" t="b">
        <f t="shared" si="24"/>
        <v>0</v>
      </c>
      <c r="H277" s="71">
        <v>847.1711976487877</v>
      </c>
      <c r="I277" s="71">
        <v>1394.4485025566107</v>
      </c>
      <c r="J277" s="147" t="b">
        <f t="shared" si="25"/>
        <v>0</v>
      </c>
      <c r="K277" s="112">
        <v>590.7421013960324</v>
      </c>
      <c r="L277" s="149">
        <v>824.6895544192841</v>
      </c>
      <c r="M277" s="113" t="b">
        <f t="shared" si="26"/>
        <v>0</v>
      </c>
      <c r="N277" s="114">
        <v>21</v>
      </c>
      <c r="O277" s="150">
        <v>21</v>
      </c>
      <c r="P277" s="115">
        <f t="shared" si="27"/>
        <v>1</v>
      </c>
      <c r="Q277" s="116">
        <v>15.756728079482976</v>
      </c>
      <c r="R277" s="153">
        <v>17.468672846694925</v>
      </c>
      <c r="S277" s="115" t="b">
        <f t="shared" si="31"/>
        <v>0</v>
      </c>
      <c r="T277" s="117">
        <f t="shared" si="28"/>
        <v>1</v>
      </c>
      <c r="U277" s="47"/>
      <c r="V277" s="47"/>
      <c r="W277" s="120"/>
      <c r="X277"/>
      <c r="Y277" s="127"/>
      <c r="Z277" s="144"/>
      <c r="AA277" s="144"/>
      <c r="AB277" s="127"/>
      <c r="AC277" s="127"/>
      <c r="AD277" s="29"/>
    </row>
    <row r="278" spans="1:30" s="33" customFormat="1" ht="14.25">
      <c r="A278" s="47">
        <v>72</v>
      </c>
      <c r="B278" s="2" t="s">
        <v>190</v>
      </c>
      <c r="C278" s="100">
        <v>959</v>
      </c>
      <c r="D278" s="96">
        <v>949</v>
      </c>
      <c r="E278" s="71">
        <v>6688.216892596454</v>
      </c>
      <c r="F278" s="55">
        <v>6870.389884088514</v>
      </c>
      <c r="G278" s="143" t="b">
        <f t="shared" si="24"/>
        <v>0</v>
      </c>
      <c r="H278" s="71">
        <v>321.1678832116788</v>
      </c>
      <c r="I278" s="71">
        <v>972.6027397260274</v>
      </c>
      <c r="J278" s="147" t="b">
        <f t="shared" si="25"/>
        <v>0</v>
      </c>
      <c r="K278" s="112">
        <v>3734.098018769552</v>
      </c>
      <c r="L278" s="148">
        <v>4181.243414120126</v>
      </c>
      <c r="M278" s="113" t="b">
        <f t="shared" si="26"/>
        <v>0</v>
      </c>
      <c r="N278" s="114">
        <v>20.5</v>
      </c>
      <c r="O278" s="150">
        <v>20.5</v>
      </c>
      <c r="P278" s="115" t="b">
        <f t="shared" si="27"/>
        <v>0</v>
      </c>
      <c r="Q278" s="116">
        <v>58.671053687505015</v>
      </c>
      <c r="R278" s="153">
        <v>59.423963133640555</v>
      </c>
      <c r="S278" s="115">
        <f t="shared" si="31"/>
        <v>1</v>
      </c>
      <c r="T278" s="117">
        <f t="shared" si="28"/>
        <v>1</v>
      </c>
      <c r="U278" s="47"/>
      <c r="V278" s="47"/>
      <c r="W278" s="120"/>
      <c r="X278"/>
      <c r="Y278" s="127"/>
      <c r="Z278" s="144"/>
      <c r="AA278" s="144"/>
      <c r="AB278" s="127"/>
      <c r="AC278" s="127"/>
      <c r="AD278" s="29"/>
    </row>
    <row r="279" spans="1:30" s="33" customFormat="1" ht="14.25">
      <c r="A279" s="47">
        <v>261</v>
      </c>
      <c r="B279" s="2" t="s">
        <v>187</v>
      </c>
      <c r="C279" s="100">
        <v>6453</v>
      </c>
      <c r="D279" s="96">
        <v>6436</v>
      </c>
      <c r="E279" s="71">
        <v>8179.451417945142</v>
      </c>
      <c r="F279" s="55">
        <v>8922.622747047855</v>
      </c>
      <c r="G279" s="143" t="b">
        <f t="shared" si="24"/>
        <v>0</v>
      </c>
      <c r="H279" s="71">
        <v>2356.42336897567</v>
      </c>
      <c r="I279" s="71">
        <v>2322.094468614046</v>
      </c>
      <c r="J279" s="147" t="b">
        <f t="shared" si="25"/>
        <v>0</v>
      </c>
      <c r="K279" s="112">
        <v>7723.694405702774</v>
      </c>
      <c r="L279" s="148">
        <v>8125.077688004972</v>
      </c>
      <c r="M279" s="113" t="b">
        <f t="shared" si="26"/>
        <v>0</v>
      </c>
      <c r="N279" s="114">
        <v>20.25</v>
      </c>
      <c r="O279" s="150">
        <v>20.25</v>
      </c>
      <c r="P279" s="115" t="b">
        <f t="shared" si="27"/>
        <v>0</v>
      </c>
      <c r="Q279" s="116">
        <v>71.82444577591372</v>
      </c>
      <c r="R279" s="153">
        <v>75.65121039682987</v>
      </c>
      <c r="S279" s="115">
        <f t="shared" si="31"/>
        <v>1</v>
      </c>
      <c r="T279" s="117">
        <f t="shared" si="28"/>
        <v>1</v>
      </c>
      <c r="U279" s="47"/>
      <c r="V279" s="47"/>
      <c r="W279" s="120"/>
      <c r="X279"/>
      <c r="Y279" s="127"/>
      <c r="Z279" s="144"/>
      <c r="AA279" s="144"/>
      <c r="AB279" s="127"/>
      <c r="AC279" s="127"/>
      <c r="AD279" s="29"/>
    </row>
    <row r="280" spans="1:30" s="33" customFormat="1" ht="14.25">
      <c r="A280" s="47">
        <v>91</v>
      </c>
      <c r="B280" s="2" t="s">
        <v>268</v>
      </c>
      <c r="C280" s="100">
        <v>653835</v>
      </c>
      <c r="D280" s="96">
        <v>656920</v>
      </c>
      <c r="E280" s="71">
        <v>8755.198176910077</v>
      </c>
      <c r="F280" s="55">
        <v>9495.484990562018</v>
      </c>
      <c r="G280" s="143" t="b">
        <f t="shared" si="24"/>
        <v>0</v>
      </c>
      <c r="H280" s="71">
        <v>2106.1123983879725</v>
      </c>
      <c r="I280" s="71">
        <v>2189.6714972903856</v>
      </c>
      <c r="J280" s="147" t="b">
        <f t="shared" si="25"/>
        <v>0</v>
      </c>
      <c r="K280" s="112">
        <v>7909.125390962552</v>
      </c>
      <c r="L280" s="149">
        <v>8451.742982402728</v>
      </c>
      <c r="M280" s="113" t="b">
        <f t="shared" si="26"/>
        <v>0</v>
      </c>
      <c r="N280" s="114">
        <v>18</v>
      </c>
      <c r="O280" s="150">
        <v>18</v>
      </c>
      <c r="P280" s="115" t="b">
        <f t="shared" si="27"/>
        <v>0</v>
      </c>
      <c r="Q280" s="116">
        <v>88.5831223419607</v>
      </c>
      <c r="R280" s="153">
        <v>90.29253701223394</v>
      </c>
      <c r="S280" s="115">
        <f t="shared" si="31"/>
        <v>1</v>
      </c>
      <c r="T280" s="117">
        <f t="shared" si="28"/>
        <v>1</v>
      </c>
      <c r="U280" s="47"/>
      <c r="V280" s="47"/>
      <c r="W280" s="120"/>
      <c r="X280"/>
      <c r="Y280" s="127"/>
      <c r="Z280" s="144"/>
      <c r="AA280" s="144"/>
      <c r="AB280" s="127"/>
      <c r="AC280" s="127"/>
      <c r="AD280" s="29"/>
    </row>
    <row r="281" spans="1:30" s="33" customFormat="1" ht="14.25">
      <c r="A281" s="47">
        <v>142</v>
      </c>
      <c r="B281" s="2" t="s">
        <v>117</v>
      </c>
      <c r="C281" s="100">
        <v>6711</v>
      </c>
      <c r="D281" s="96">
        <v>6625</v>
      </c>
      <c r="E281" s="71">
        <v>-446.28222321561617</v>
      </c>
      <c r="F281" s="55">
        <v>268.9811320754717</v>
      </c>
      <c r="G281" s="143" t="b">
        <f t="shared" si="24"/>
        <v>0</v>
      </c>
      <c r="H281" s="71">
        <v>-132.91610788258086</v>
      </c>
      <c r="I281" s="71">
        <v>1012.2264150943396</v>
      </c>
      <c r="J281" s="147" t="b">
        <f t="shared" si="25"/>
        <v>0</v>
      </c>
      <c r="K281" s="112">
        <v>2905.5282372224706</v>
      </c>
      <c r="L281" s="148">
        <v>2637.4339622641505</v>
      </c>
      <c r="M281" s="113" t="b">
        <f t="shared" si="26"/>
        <v>0</v>
      </c>
      <c r="N281" s="114">
        <v>20.75</v>
      </c>
      <c r="O281" s="150">
        <v>21.25</v>
      </c>
      <c r="P281" s="115" t="b">
        <f t="shared" si="27"/>
        <v>0</v>
      </c>
      <c r="Q281" s="116">
        <v>47.33072253199202</v>
      </c>
      <c r="R281" s="153">
        <v>35.79434433347807</v>
      </c>
      <c r="S281" s="115" t="b">
        <f t="shared" si="31"/>
        <v>0</v>
      </c>
      <c r="T281" s="117">
        <f t="shared" si="28"/>
        <v>0</v>
      </c>
      <c r="U281" s="48"/>
      <c r="V281" s="47"/>
      <c r="W281" s="120"/>
      <c r="X281"/>
      <c r="Y281" s="127"/>
      <c r="Z281" s="144"/>
      <c r="AA281" s="144"/>
      <c r="AB281" s="127"/>
      <c r="AC281" s="127"/>
      <c r="AD281" s="29"/>
    </row>
    <row r="282" spans="1:30" s="33" customFormat="1" ht="14.25">
      <c r="A282" s="47">
        <v>624</v>
      </c>
      <c r="B282" s="2" t="s">
        <v>178</v>
      </c>
      <c r="C282" s="100">
        <v>5140</v>
      </c>
      <c r="D282" s="96">
        <v>5125</v>
      </c>
      <c r="E282" s="71">
        <v>340.6614785992218</v>
      </c>
      <c r="F282" s="55">
        <v>511.609756097561</v>
      </c>
      <c r="G282" s="143" t="b">
        <f t="shared" si="24"/>
        <v>0</v>
      </c>
      <c r="H282" s="71">
        <v>165.56420233463035</v>
      </c>
      <c r="I282" s="71">
        <v>526.2439024390244</v>
      </c>
      <c r="J282" s="147" t="b">
        <f t="shared" si="25"/>
        <v>0</v>
      </c>
      <c r="K282" s="112">
        <v>3913.4241245136186</v>
      </c>
      <c r="L282" s="148">
        <v>3562.9268292682927</v>
      </c>
      <c r="M282" s="113" t="b">
        <f t="shared" si="26"/>
        <v>0</v>
      </c>
      <c r="N282" s="114">
        <v>20.25</v>
      </c>
      <c r="O282" s="150">
        <v>20.75</v>
      </c>
      <c r="P282" s="115" t="b">
        <f t="shared" si="27"/>
        <v>0</v>
      </c>
      <c r="Q282" s="116">
        <v>47.77434254637562</v>
      </c>
      <c r="R282" s="153">
        <v>42.18975025466297</v>
      </c>
      <c r="S282" s="115" t="b">
        <f t="shared" si="31"/>
        <v>0</v>
      </c>
      <c r="T282" s="117">
        <f t="shared" si="28"/>
        <v>0</v>
      </c>
      <c r="U282" s="47"/>
      <c r="V282" s="47"/>
      <c r="W282" s="120"/>
      <c r="X282"/>
      <c r="Y282" s="127"/>
      <c r="Z282" s="144"/>
      <c r="AA282" s="144"/>
      <c r="AB282" s="127"/>
      <c r="AC282" s="127"/>
      <c r="AD282" s="29"/>
    </row>
    <row r="283" spans="1:30" s="33" customFormat="1" ht="14.25">
      <c r="A283" s="47">
        <v>445</v>
      </c>
      <c r="B283" s="2" t="s">
        <v>301</v>
      </c>
      <c r="C283" s="100">
        <v>15132</v>
      </c>
      <c r="D283" s="96">
        <v>15105</v>
      </c>
      <c r="E283" s="71">
        <v>586.5054189796458</v>
      </c>
      <c r="F283" s="55">
        <v>697.6497848394572</v>
      </c>
      <c r="G283" s="143" t="b">
        <f t="shared" si="24"/>
        <v>0</v>
      </c>
      <c r="H283" s="71">
        <v>118.49061591329632</v>
      </c>
      <c r="I283" s="71">
        <v>583.3167825223436</v>
      </c>
      <c r="J283" s="147" t="b">
        <f t="shared" si="25"/>
        <v>0</v>
      </c>
      <c r="K283" s="112">
        <v>3612.8072957969866</v>
      </c>
      <c r="L283" s="148">
        <v>3390.003310162198</v>
      </c>
      <c r="M283" s="113" t="b">
        <f t="shared" si="26"/>
        <v>0</v>
      </c>
      <c r="N283" s="114">
        <v>19.75</v>
      </c>
      <c r="O283" s="150">
        <v>20</v>
      </c>
      <c r="P283" s="115" t="b">
        <f t="shared" si="27"/>
        <v>0</v>
      </c>
      <c r="Q283" s="116">
        <v>50.96752811952574</v>
      </c>
      <c r="R283" s="153">
        <v>46.468738817033895</v>
      </c>
      <c r="S283" s="115" t="b">
        <f t="shared" si="31"/>
        <v>0</v>
      </c>
      <c r="T283" s="117">
        <f t="shared" si="28"/>
        <v>0</v>
      </c>
      <c r="U283" s="48"/>
      <c r="V283" s="47"/>
      <c r="W283" s="120"/>
      <c r="X283"/>
      <c r="Y283" s="127"/>
      <c r="Z283" s="144"/>
      <c r="AA283" s="144"/>
      <c r="AB283" s="127"/>
      <c r="AC283" s="127"/>
      <c r="AD283" s="29"/>
    </row>
    <row r="284" spans="1:30" s="33" customFormat="1" ht="14.25">
      <c r="A284" s="47">
        <v>734</v>
      </c>
      <c r="B284" s="2" t="s">
        <v>289</v>
      </c>
      <c r="C284" s="100">
        <v>51833</v>
      </c>
      <c r="D284" s="96">
        <v>51562</v>
      </c>
      <c r="E284" s="71">
        <v>460.3823818802693</v>
      </c>
      <c r="F284" s="55">
        <v>755.7891470462745</v>
      </c>
      <c r="G284" s="143" t="b">
        <f t="shared" si="24"/>
        <v>0</v>
      </c>
      <c r="H284" s="71">
        <v>134.2966835799587</v>
      </c>
      <c r="I284" s="71">
        <v>764.9819634614638</v>
      </c>
      <c r="J284" s="147" t="b">
        <f t="shared" si="25"/>
        <v>0</v>
      </c>
      <c r="K284" s="112">
        <v>3407.9833310825147</v>
      </c>
      <c r="L284" s="148">
        <v>3250.9212210542646</v>
      </c>
      <c r="M284" s="113" t="b">
        <f t="shared" si="26"/>
        <v>0</v>
      </c>
      <c r="N284" s="114">
        <v>20.75</v>
      </c>
      <c r="O284" s="150">
        <v>20.75</v>
      </c>
      <c r="P284" s="115" t="b">
        <f t="shared" si="27"/>
        <v>0</v>
      </c>
      <c r="Q284" s="116">
        <v>51.37359359104267</v>
      </c>
      <c r="R284" s="153">
        <v>46.48753013218174</v>
      </c>
      <c r="S284" s="115" t="b">
        <f t="shared" si="31"/>
        <v>0</v>
      </c>
      <c r="T284" s="117">
        <f t="shared" si="28"/>
        <v>0</v>
      </c>
      <c r="U284" s="48"/>
      <c r="V284" s="47"/>
      <c r="W284" s="120"/>
      <c r="X284"/>
      <c r="Y284" s="127"/>
      <c r="Z284" s="144"/>
      <c r="AA284" s="144"/>
      <c r="AB284" s="127"/>
      <c r="AC284" s="127"/>
      <c r="AD284" s="29"/>
    </row>
    <row r="285" spans="1:30" s="33" customFormat="1" ht="14.25">
      <c r="A285" s="47">
        <v>680</v>
      </c>
      <c r="B285" s="2" t="s">
        <v>214</v>
      </c>
      <c r="C285" s="100">
        <v>24056</v>
      </c>
      <c r="D285" s="96">
        <v>24407</v>
      </c>
      <c r="E285" s="71">
        <v>544.0222813435319</v>
      </c>
      <c r="F285" s="55">
        <v>904.4126684967428</v>
      </c>
      <c r="G285" s="143" t="b">
        <f t="shared" si="24"/>
        <v>0</v>
      </c>
      <c r="H285" s="71">
        <v>357.4160292650482</v>
      </c>
      <c r="I285" s="71">
        <v>885.5656164215185</v>
      </c>
      <c r="J285" s="147" t="b">
        <f t="shared" si="25"/>
        <v>0</v>
      </c>
      <c r="K285" s="112">
        <v>3611.198869304955</v>
      </c>
      <c r="L285" s="148">
        <v>3209.4481091490147</v>
      </c>
      <c r="M285" s="113" t="b">
        <f t="shared" si="26"/>
        <v>0</v>
      </c>
      <c r="N285" s="114">
        <v>19.75</v>
      </c>
      <c r="O285" s="150">
        <v>19.75</v>
      </c>
      <c r="P285" s="115" t="b">
        <f t="shared" si="27"/>
        <v>0</v>
      </c>
      <c r="Q285" s="116">
        <v>54.92249949620474</v>
      </c>
      <c r="R285" s="153">
        <v>48.11511109531651</v>
      </c>
      <c r="S285" s="115" t="b">
        <f t="shared" si="31"/>
        <v>0</v>
      </c>
      <c r="T285" s="117">
        <f t="shared" si="28"/>
        <v>0</v>
      </c>
      <c r="U285" s="47"/>
      <c r="V285" s="47"/>
      <c r="W285" s="120"/>
      <c r="X285"/>
      <c r="Y285" s="127"/>
      <c r="Z285" s="144"/>
      <c r="AA285" s="144"/>
      <c r="AB285" s="127"/>
      <c r="AC285" s="127"/>
      <c r="AD285" s="29"/>
    </row>
    <row r="286" spans="1:30" s="33" customFormat="1" ht="14.25">
      <c r="A286" s="47">
        <v>935</v>
      </c>
      <c r="B286" s="2" t="s">
        <v>98</v>
      </c>
      <c r="C286" s="100">
        <v>3109</v>
      </c>
      <c r="D286" s="96">
        <v>3087</v>
      </c>
      <c r="E286" s="71">
        <v>934.7056931489225</v>
      </c>
      <c r="F286" s="55">
        <v>1172.0116618075801</v>
      </c>
      <c r="G286" s="143" t="b">
        <f t="shared" si="24"/>
        <v>0</v>
      </c>
      <c r="H286" s="71">
        <v>522.9977484721775</v>
      </c>
      <c r="I286" s="71">
        <v>1019.1124068675089</v>
      </c>
      <c r="J286" s="147" t="b">
        <f t="shared" si="25"/>
        <v>0</v>
      </c>
      <c r="K286" s="112">
        <v>9232.550659376004</v>
      </c>
      <c r="L286" s="149">
        <v>9133.138969873662</v>
      </c>
      <c r="M286" s="113" t="b">
        <f t="shared" si="26"/>
        <v>0</v>
      </c>
      <c r="N286" s="114">
        <v>20.5</v>
      </c>
      <c r="O286" s="150">
        <v>20.5</v>
      </c>
      <c r="P286" s="115" t="b">
        <f t="shared" si="27"/>
        <v>0</v>
      </c>
      <c r="Q286" s="116">
        <v>87.44678138942001</v>
      </c>
      <c r="R286" s="153">
        <v>84.68604087464598</v>
      </c>
      <c r="S286" s="115">
        <f>IF(Q285&gt;50,IF(R286&gt;50,1))</f>
        <v>1</v>
      </c>
      <c r="T286" s="117">
        <f t="shared" si="28"/>
        <v>1</v>
      </c>
      <c r="U286" s="47"/>
      <c r="V286" s="47"/>
      <c r="W286" s="120"/>
      <c r="X286"/>
      <c r="Y286" s="127"/>
      <c r="Z286" s="144"/>
      <c r="AA286" s="144"/>
      <c r="AB286" s="127"/>
      <c r="AC286" s="127"/>
      <c r="AD286" s="29"/>
    </row>
    <row r="287" spans="1:30" s="33" customFormat="1" ht="14.25">
      <c r="A287" s="47">
        <v>484</v>
      </c>
      <c r="B287" s="2" t="s">
        <v>180</v>
      </c>
      <c r="C287" s="100">
        <v>3067</v>
      </c>
      <c r="D287" s="96">
        <v>3066</v>
      </c>
      <c r="E287" s="71">
        <v>1175.7417671992175</v>
      </c>
      <c r="F287" s="55">
        <v>1413.24200913242</v>
      </c>
      <c r="G287" s="143" t="b">
        <f t="shared" si="24"/>
        <v>0</v>
      </c>
      <c r="H287" s="71">
        <v>247.14704923377894</v>
      </c>
      <c r="I287" s="71">
        <v>940.9654272667971</v>
      </c>
      <c r="J287" s="147" t="b">
        <f t="shared" si="25"/>
        <v>0</v>
      </c>
      <c r="K287" s="112">
        <v>1594.7179654385393</v>
      </c>
      <c r="L287" s="148">
        <v>1485.3228962818005</v>
      </c>
      <c r="M287" s="113" t="b">
        <f t="shared" si="26"/>
        <v>0</v>
      </c>
      <c r="N287" s="114">
        <v>20.5</v>
      </c>
      <c r="O287" s="150">
        <v>20.5</v>
      </c>
      <c r="P287" s="115" t="b">
        <f t="shared" si="27"/>
        <v>0</v>
      </c>
      <c r="Q287" s="116">
        <v>27.83180344754461</v>
      </c>
      <c r="R287" s="153">
        <v>26.161021528311007</v>
      </c>
      <c r="S287" s="115" t="b">
        <f>IF(Q287&gt;50,IF(R287&gt;50,1))</f>
        <v>0</v>
      </c>
      <c r="T287" s="117">
        <f t="shared" si="28"/>
        <v>0</v>
      </c>
      <c r="U287" s="47"/>
      <c r="V287" s="47"/>
      <c r="W287" s="120"/>
      <c r="X287"/>
      <c r="Y287" s="127"/>
      <c r="Z287" s="144"/>
      <c r="AA287" s="144"/>
      <c r="AB287" s="127"/>
      <c r="AC287" s="127"/>
      <c r="AD287" s="29"/>
    </row>
    <row r="288" spans="1:30" s="33" customFormat="1" ht="14.25">
      <c r="A288" s="47">
        <v>762</v>
      </c>
      <c r="B288" s="2" t="s">
        <v>253</v>
      </c>
      <c r="C288" s="100">
        <v>3897</v>
      </c>
      <c r="D288" s="96">
        <v>3841</v>
      </c>
      <c r="E288" s="71">
        <v>537.849627918912</v>
      </c>
      <c r="F288" s="55">
        <v>1415.5167925019528</v>
      </c>
      <c r="G288" s="143" t="b">
        <f t="shared" si="24"/>
        <v>0</v>
      </c>
      <c r="H288" s="71">
        <v>824.9935848088273</v>
      </c>
      <c r="I288" s="71">
        <v>1617.2871648008331</v>
      </c>
      <c r="J288" s="147" t="b">
        <f t="shared" si="25"/>
        <v>0</v>
      </c>
      <c r="K288" s="112">
        <v>5746.7282525019245</v>
      </c>
      <c r="L288" s="148">
        <v>5308.513407966675</v>
      </c>
      <c r="M288" s="113" t="b">
        <f t="shared" si="26"/>
        <v>0</v>
      </c>
      <c r="N288" s="114">
        <v>20.5</v>
      </c>
      <c r="O288" s="150">
        <v>21.25</v>
      </c>
      <c r="P288" s="115" t="b">
        <f t="shared" si="27"/>
        <v>0</v>
      </c>
      <c r="Q288" s="116">
        <v>48.57611888716088</v>
      </c>
      <c r="R288" s="153">
        <v>43.57152278572842</v>
      </c>
      <c r="S288" s="115" t="b">
        <f>IF(Q288&gt;50,IF(R288&gt;50,1))</f>
        <v>0</v>
      </c>
      <c r="T288" s="117">
        <f t="shared" si="28"/>
        <v>0</v>
      </c>
      <c r="U288" s="48"/>
      <c r="V288" s="47"/>
      <c r="W288" s="120"/>
      <c r="X288"/>
      <c r="Y288" s="127"/>
      <c r="Z288" s="144"/>
      <c r="AA288" s="144"/>
      <c r="AB288" s="127"/>
      <c r="AC288" s="127"/>
      <c r="AD288" s="29"/>
    </row>
    <row r="289" spans="1:30" s="33" customFormat="1" ht="14.25">
      <c r="A289" s="47">
        <v>61</v>
      </c>
      <c r="B289" s="2" t="s">
        <v>215</v>
      </c>
      <c r="C289" s="100">
        <v>16901</v>
      </c>
      <c r="D289" s="96">
        <v>16800</v>
      </c>
      <c r="E289" s="71">
        <v>1346.1333648896514</v>
      </c>
      <c r="F289" s="55">
        <v>1587.6785714285716</v>
      </c>
      <c r="G289" s="143" t="b">
        <f t="shared" si="24"/>
        <v>0</v>
      </c>
      <c r="H289" s="71">
        <v>491.2727057570558</v>
      </c>
      <c r="I289" s="71">
        <v>879.047619047619</v>
      </c>
      <c r="J289" s="147" t="b">
        <f t="shared" si="25"/>
        <v>0</v>
      </c>
      <c r="K289" s="112">
        <v>4080.527779421336</v>
      </c>
      <c r="L289" s="148">
        <v>4027.797619047619</v>
      </c>
      <c r="M289" s="113" t="b">
        <f t="shared" si="26"/>
        <v>0</v>
      </c>
      <c r="N289" s="114">
        <v>20.5</v>
      </c>
      <c r="O289" s="150">
        <v>20.5</v>
      </c>
      <c r="P289" s="115" t="b">
        <f t="shared" si="27"/>
        <v>0</v>
      </c>
      <c r="Q289" s="116">
        <v>51.892331166246514</v>
      </c>
      <c r="R289" s="153">
        <v>48.92344119968429</v>
      </c>
      <c r="S289" s="115" t="b">
        <f>IF(Q289&gt;50,IF(R289&gt;50,1))</f>
        <v>0</v>
      </c>
      <c r="T289" s="117">
        <f t="shared" si="28"/>
        <v>0</v>
      </c>
      <c r="U289" s="47"/>
      <c r="V289" s="47"/>
      <c r="W289" s="120"/>
      <c r="X289"/>
      <c r="Y289" s="127"/>
      <c r="Z289" s="144"/>
      <c r="AA289" s="144"/>
      <c r="AB289" s="127"/>
      <c r="AC289" s="127"/>
      <c r="AD289" s="29"/>
    </row>
    <row r="290" spans="1:30" s="33" customFormat="1" ht="14.25">
      <c r="A290" s="47">
        <v>834</v>
      </c>
      <c r="B290" s="2" t="s">
        <v>199</v>
      </c>
      <c r="C290" s="100">
        <v>6015</v>
      </c>
      <c r="D290" s="96">
        <v>6016</v>
      </c>
      <c r="E290" s="71">
        <v>1545.46965918537</v>
      </c>
      <c r="F290" s="55">
        <v>1749.501329787234</v>
      </c>
      <c r="G290" s="143" t="b">
        <f t="shared" si="24"/>
        <v>0</v>
      </c>
      <c r="H290" s="71">
        <v>45.552784704904404</v>
      </c>
      <c r="I290" s="71">
        <v>674.2021276595744</v>
      </c>
      <c r="J290" s="147" t="b">
        <f t="shared" si="25"/>
        <v>0</v>
      </c>
      <c r="K290" s="112">
        <v>2668.8279301745633</v>
      </c>
      <c r="L290" s="148">
        <v>2467.253989361702</v>
      </c>
      <c r="M290" s="113" t="b">
        <f t="shared" si="26"/>
        <v>0</v>
      </c>
      <c r="N290" s="114">
        <v>20.25</v>
      </c>
      <c r="O290" s="150">
        <v>20.75</v>
      </c>
      <c r="P290" s="115" t="b">
        <f t="shared" si="27"/>
        <v>0</v>
      </c>
      <c r="Q290" s="116">
        <v>38.221381267738884</v>
      </c>
      <c r="R290" s="153">
        <v>33.5381279363932</v>
      </c>
      <c r="S290" s="115" t="b">
        <f>IF(Q290&gt;50,IF(R290&gt;50,1))</f>
        <v>0</v>
      </c>
      <c r="T290" s="117">
        <f t="shared" si="28"/>
        <v>0</v>
      </c>
      <c r="U290" s="47"/>
      <c r="V290" s="47"/>
      <c r="W290" s="120"/>
      <c r="X290"/>
      <c r="Y290" s="127"/>
      <c r="Z290" s="144"/>
      <c r="AA290" s="144"/>
      <c r="AB290" s="127"/>
      <c r="AC290" s="127"/>
      <c r="AD290" s="29"/>
    </row>
    <row r="291" spans="1:30" s="33" customFormat="1" ht="14.25">
      <c r="A291" s="47">
        <v>980</v>
      </c>
      <c r="B291" s="2" t="s">
        <v>243</v>
      </c>
      <c r="C291" s="100">
        <v>33254</v>
      </c>
      <c r="D291" s="96">
        <v>33352</v>
      </c>
      <c r="E291" s="71">
        <v>1532.236723401696</v>
      </c>
      <c r="F291" s="55">
        <v>1770.6584312784842</v>
      </c>
      <c r="G291" s="143" t="b">
        <f t="shared" si="24"/>
        <v>0</v>
      </c>
      <c r="H291" s="71">
        <v>352.91994947976184</v>
      </c>
      <c r="I291" s="71">
        <v>740.0155912688894</v>
      </c>
      <c r="J291" s="147" t="b">
        <f t="shared" si="25"/>
        <v>0</v>
      </c>
      <c r="K291" s="112">
        <v>3374.7519095447165</v>
      </c>
      <c r="L291" s="149">
        <v>3498.530822739266</v>
      </c>
      <c r="M291" s="113" t="b">
        <f t="shared" si="26"/>
        <v>0</v>
      </c>
      <c r="N291" s="114">
        <v>20.5</v>
      </c>
      <c r="O291" s="150">
        <v>20.5</v>
      </c>
      <c r="P291" s="115" t="b">
        <f t="shared" si="27"/>
        <v>0</v>
      </c>
      <c r="Q291" s="116">
        <v>61.155628089009895</v>
      </c>
      <c r="R291" s="153">
        <v>57.44734319634966</v>
      </c>
      <c r="S291" s="115" t="b">
        <f>IF(Q290&gt;50,IF(R291&gt;50,1))</f>
        <v>0</v>
      </c>
      <c r="T291" s="117">
        <f t="shared" si="28"/>
        <v>0</v>
      </c>
      <c r="U291" s="47"/>
      <c r="V291" s="47"/>
      <c r="W291" s="120"/>
      <c r="X291"/>
      <c r="Y291" s="127"/>
      <c r="Z291" s="144"/>
      <c r="AA291" s="144"/>
      <c r="AB291" s="127"/>
      <c r="AC291" s="127"/>
      <c r="AD291" s="29"/>
    </row>
    <row r="292" spans="1:30" s="33" customFormat="1" ht="14.25">
      <c r="A292" s="47">
        <v>16</v>
      </c>
      <c r="B292" s="2" t="s">
        <v>62</v>
      </c>
      <c r="C292" s="100">
        <v>8083</v>
      </c>
      <c r="D292" s="96">
        <v>8059</v>
      </c>
      <c r="E292" s="71">
        <v>1277.1248298898922</v>
      </c>
      <c r="F292" s="55">
        <v>2000.2481697481076</v>
      </c>
      <c r="G292" s="143" t="b">
        <f>IF(E292&lt;-500,IF(F292&lt;-1000,1))</f>
        <v>0</v>
      </c>
      <c r="H292" s="71">
        <v>520.351354695039</v>
      </c>
      <c r="I292" s="71">
        <v>1331.1825288497332</v>
      </c>
      <c r="J292" s="147" t="b">
        <f>IF(H292&lt;0,IF(I292&lt;0,1))</f>
        <v>0</v>
      </c>
      <c r="K292" s="112">
        <v>2404.6764815043916</v>
      </c>
      <c r="L292" s="149">
        <v>1623.5264921206106</v>
      </c>
      <c r="M292" s="113" t="b">
        <f>IF(K292&gt;10857,IF(L292&gt;11223,1))</f>
        <v>0</v>
      </c>
      <c r="N292" s="114">
        <v>20.75</v>
      </c>
      <c r="O292" s="150">
        <v>20.75</v>
      </c>
      <c r="P292" s="115" t="b">
        <f>IF(N292&gt;20.9,IF(O292&gt;20.98,1))</f>
        <v>0</v>
      </c>
      <c r="Q292" s="116">
        <v>34.112320399208464</v>
      </c>
      <c r="R292" s="153">
        <v>26.382677324698978</v>
      </c>
      <c r="S292" s="115" t="b">
        <f aca="true" t="shared" si="32" ref="S292:S302">IF(Q292&gt;50,IF(R292&gt;50,1))</f>
        <v>0</v>
      </c>
      <c r="T292" s="117">
        <f>J292+M292+P292+S292</f>
        <v>0</v>
      </c>
      <c r="U292" s="47"/>
      <c r="V292" s="47"/>
      <c r="W292" s="120"/>
      <c r="X292"/>
      <c r="Y292" s="127"/>
      <c r="Z292" s="144"/>
      <c r="AA292" s="144"/>
      <c r="AB292" s="127"/>
      <c r="AC292" s="127"/>
      <c r="AD292" s="29"/>
    </row>
    <row r="293" spans="1:30" s="33" customFormat="1" ht="14.25">
      <c r="A293" s="47">
        <v>889</v>
      </c>
      <c r="B293" s="2" t="s">
        <v>12</v>
      </c>
      <c r="C293" s="100">
        <v>2676</v>
      </c>
      <c r="D293" s="96">
        <v>2619</v>
      </c>
      <c r="E293" s="71">
        <v>1596.4125560538116</v>
      </c>
      <c r="F293" s="55">
        <v>2005.7273768613975</v>
      </c>
      <c r="G293" s="143" t="b">
        <f>IF(E293&lt;-500,IF(F293&lt;-1000,1))</f>
        <v>0</v>
      </c>
      <c r="H293" s="71">
        <v>918.1614349775786</v>
      </c>
      <c r="I293" s="71">
        <v>1205.421916762123</v>
      </c>
      <c r="J293" s="147" t="b">
        <f>IF(H293&lt;0,IF(I293&lt;0,1))</f>
        <v>0</v>
      </c>
      <c r="K293" s="112">
        <v>5284.005979073243</v>
      </c>
      <c r="L293" s="149">
        <v>6533.791523482245</v>
      </c>
      <c r="M293" s="113" t="b">
        <f>IF(K293&gt;10857,IF(L293&gt;11223,1))</f>
        <v>0</v>
      </c>
      <c r="N293" s="114">
        <v>20.5</v>
      </c>
      <c r="O293" s="150">
        <v>20.5</v>
      </c>
      <c r="P293" s="115" t="b">
        <f>IF(N293&gt;20.9,IF(O293&gt;20.98,1))</f>
        <v>0</v>
      </c>
      <c r="Q293" s="116">
        <v>40.28144755641673</v>
      </c>
      <c r="R293" s="153">
        <v>46.254164683484056</v>
      </c>
      <c r="S293" s="115" t="b">
        <f t="shared" si="32"/>
        <v>0</v>
      </c>
      <c r="T293" s="117">
        <f>J293+M293+P293+S293</f>
        <v>0</v>
      </c>
      <c r="U293" s="47" t="s">
        <v>332</v>
      </c>
      <c r="V293" s="47"/>
      <c r="W293" s="120"/>
      <c r="X293"/>
      <c r="Y293" s="127"/>
      <c r="Z293" s="144"/>
      <c r="AA293" s="144"/>
      <c r="AB293" s="127"/>
      <c r="AC293" s="127"/>
      <c r="AD293" s="29"/>
    </row>
    <row r="294" spans="1:30" s="33" customFormat="1" ht="14.25">
      <c r="A294" s="47">
        <v>480</v>
      </c>
      <c r="B294" s="2" t="s">
        <v>271</v>
      </c>
      <c r="C294" s="100">
        <v>2013</v>
      </c>
      <c r="D294" s="96">
        <v>1999</v>
      </c>
      <c r="E294" s="71">
        <v>1729.2598112270243</v>
      </c>
      <c r="F294" s="55">
        <v>2083.541770885443</v>
      </c>
      <c r="G294" s="143" t="b">
        <f>IF(E294&lt;-500,IF(F294&lt;-1000,1))</f>
        <v>0</v>
      </c>
      <c r="H294" s="71">
        <v>332.83656234475905</v>
      </c>
      <c r="I294" s="71">
        <v>724.3621810905453</v>
      </c>
      <c r="J294" s="147" t="b">
        <f>IF(H294&lt;0,IF(I294&lt;0,1))</f>
        <v>0</v>
      </c>
      <c r="K294" s="112">
        <v>2028.8127173373075</v>
      </c>
      <c r="L294" s="148">
        <v>1754.8774387193598</v>
      </c>
      <c r="M294" s="113" t="b">
        <f>IF(K294&gt;10857,IF(L294&gt;11223,1))</f>
        <v>0</v>
      </c>
      <c r="N294" s="114">
        <v>20.75</v>
      </c>
      <c r="O294" s="150">
        <v>20.75</v>
      </c>
      <c r="P294" s="115" t="b">
        <f>IF(N294&gt;20.9,IF(O294&gt;20.98,1))</f>
        <v>0</v>
      </c>
      <c r="Q294" s="116">
        <v>39.151076696998814</v>
      </c>
      <c r="R294" s="153">
        <v>36.27456317021392</v>
      </c>
      <c r="S294" s="115" t="b">
        <f t="shared" si="32"/>
        <v>0</v>
      </c>
      <c r="T294" s="117">
        <f>J294+M294+P294+S294</f>
        <v>0</v>
      </c>
      <c r="U294" s="47"/>
      <c r="V294" s="47"/>
      <c r="W294" s="120"/>
      <c r="X294"/>
      <c r="Y294" s="127"/>
      <c r="Z294" s="144"/>
      <c r="AA294" s="144"/>
      <c r="AB294" s="127"/>
      <c r="AC294" s="127"/>
      <c r="AD294" s="29"/>
    </row>
    <row r="295" spans="1:30" s="33" customFormat="1" ht="14.25">
      <c r="A295" s="47">
        <v>149</v>
      </c>
      <c r="B295" s="2" t="s">
        <v>104</v>
      </c>
      <c r="C295" s="100">
        <v>5386</v>
      </c>
      <c r="D295" s="96">
        <v>5321</v>
      </c>
      <c r="E295" s="71">
        <v>1370.404753063498</v>
      </c>
      <c r="F295" s="55">
        <v>2101.484683330201</v>
      </c>
      <c r="G295" s="143" t="b">
        <f>IF(E295&lt;-500,IF(F295&lt;-1000,1))</f>
        <v>0</v>
      </c>
      <c r="H295" s="71">
        <v>194.39287040475307</v>
      </c>
      <c r="I295" s="71">
        <v>1045.2922383010712</v>
      </c>
      <c r="J295" s="147" t="b">
        <f>IF(H295&lt;0,IF(I295&lt;0,1))</f>
        <v>0</v>
      </c>
      <c r="K295" s="112">
        <v>3340.3267731154847</v>
      </c>
      <c r="L295" s="148">
        <v>3121.4057507987222</v>
      </c>
      <c r="M295" s="113" t="b">
        <f>IF(K295&gt;10857,IF(L295&gt;11223,1))</f>
        <v>0</v>
      </c>
      <c r="N295" s="114">
        <v>20.75</v>
      </c>
      <c r="O295" s="150">
        <v>20.75</v>
      </c>
      <c r="P295" s="115" t="b">
        <f>IF(N295&gt;20.9,IF(O295&gt;20.98,1))</f>
        <v>0</v>
      </c>
      <c r="Q295" s="116">
        <v>48.31745512532199</v>
      </c>
      <c r="R295" s="153">
        <v>42.91279592448307</v>
      </c>
      <c r="S295" s="115" t="b">
        <f t="shared" si="32"/>
        <v>0</v>
      </c>
      <c r="T295" s="117">
        <f>J295+M295+P295+S295</f>
        <v>0</v>
      </c>
      <c r="U295" s="47"/>
      <c r="V295" s="47"/>
      <c r="W295" s="120"/>
      <c r="X295"/>
      <c r="Y295" s="127"/>
      <c r="Z295" s="144"/>
      <c r="AA295" s="144"/>
      <c r="AB295" s="127"/>
      <c r="AC295" s="127"/>
      <c r="AD295" s="29"/>
    </row>
    <row r="296" spans="1:30" s="33" customFormat="1" ht="14.25">
      <c r="A296" s="47">
        <v>611</v>
      </c>
      <c r="B296" s="2" t="s">
        <v>186</v>
      </c>
      <c r="C296" s="100">
        <v>5035</v>
      </c>
      <c r="D296" s="96">
        <v>5070</v>
      </c>
      <c r="E296" s="71">
        <v>2012.3138033763653</v>
      </c>
      <c r="F296" s="55">
        <v>2250.493096646943</v>
      </c>
      <c r="G296" s="143" t="b">
        <f>IF(E296&lt;-500,IF(F296&lt;-1000,1))</f>
        <v>0</v>
      </c>
      <c r="H296" s="71">
        <v>286.19662363455814</v>
      </c>
      <c r="I296" s="71">
        <v>707.6923076923077</v>
      </c>
      <c r="J296" s="147" t="b">
        <f>IF(H296&lt;0,IF(I296&lt;0,1))</f>
        <v>0</v>
      </c>
      <c r="K296" s="112">
        <v>2750.546176762661</v>
      </c>
      <c r="L296" s="148">
        <v>2283.8264299802763</v>
      </c>
      <c r="M296" s="113" t="b">
        <f>IF(K296&gt;10857,IF(L296&gt;11223,1))</f>
        <v>0</v>
      </c>
      <c r="N296" s="114">
        <v>20.5</v>
      </c>
      <c r="O296" s="150">
        <v>20.5</v>
      </c>
      <c r="P296" s="115" t="b">
        <f>IF(N296&gt;20.9,IF(O296&gt;20.98,1))</f>
        <v>0</v>
      </c>
      <c r="Q296" s="116">
        <v>38.55356977497917</v>
      </c>
      <c r="R296" s="153">
        <v>33.83659275581876</v>
      </c>
      <c r="S296" s="115" t="b">
        <f t="shared" si="32"/>
        <v>0</v>
      </c>
      <c r="T296" s="117">
        <f>J296+M296+P296+S296</f>
        <v>0</v>
      </c>
      <c r="U296" s="47"/>
      <c r="V296" s="47"/>
      <c r="W296" s="120"/>
      <c r="X296"/>
      <c r="Y296" s="127"/>
      <c r="Z296" s="144"/>
      <c r="AA296" s="144"/>
      <c r="AB296" s="127"/>
      <c r="AC296" s="127"/>
      <c r="AD296" s="29"/>
    </row>
    <row r="297" spans="1:30" s="33" customFormat="1" ht="14.25">
      <c r="A297" s="47">
        <v>322</v>
      </c>
      <c r="B297" s="2" t="s">
        <v>294</v>
      </c>
      <c r="C297" s="100">
        <v>6640</v>
      </c>
      <c r="D297" s="96">
        <v>6609</v>
      </c>
      <c r="E297" s="71">
        <v>2224.3975903614455</v>
      </c>
      <c r="F297" s="55">
        <v>2468.3008019367526</v>
      </c>
      <c r="G297" s="143" t="b">
        <f>IF(E297&lt;-500,IF(F297&lt;-1000,1))</f>
        <v>0</v>
      </c>
      <c r="H297" s="71">
        <v>396.9879518072289</v>
      </c>
      <c r="I297" s="71">
        <v>1241.7914964442427</v>
      </c>
      <c r="J297" s="147" t="b">
        <f>IF(H297&lt;0,IF(I297&lt;0,1))</f>
        <v>0</v>
      </c>
      <c r="K297" s="112">
        <v>4831.475903614458</v>
      </c>
      <c r="L297" s="148">
        <v>3887.728854592223</v>
      </c>
      <c r="M297" s="113" t="b">
        <f>IF(K297&gt;10857,IF(L297&gt;11223,1))</f>
        <v>0</v>
      </c>
      <c r="N297" s="114">
        <v>19.75</v>
      </c>
      <c r="O297" s="150">
        <v>19.75</v>
      </c>
      <c r="P297" s="115" t="b">
        <f>IF(N297&gt;20.9,IF(O297&gt;20.98,1))</f>
        <v>0</v>
      </c>
      <c r="Q297" s="116">
        <v>60.56677678807901</v>
      </c>
      <c r="R297" s="153">
        <v>48.627022125015</v>
      </c>
      <c r="S297" s="115" t="b">
        <f t="shared" si="32"/>
        <v>0</v>
      </c>
      <c r="T297" s="117">
        <f>J297+M297+P297+S297</f>
        <v>0</v>
      </c>
      <c r="U297" s="47"/>
      <c r="V297" s="47"/>
      <c r="W297" s="120"/>
      <c r="X297"/>
      <c r="Y297" s="127"/>
      <c r="Z297" s="144"/>
      <c r="AA297" s="144"/>
      <c r="AB297" s="127"/>
      <c r="AC297" s="127"/>
      <c r="AD297" s="29"/>
    </row>
    <row r="298" spans="1:30" s="33" customFormat="1" ht="14.25">
      <c r="A298" s="47">
        <v>284</v>
      </c>
      <c r="B298" s="2" t="s">
        <v>258</v>
      </c>
      <c r="C298" s="100">
        <v>2308</v>
      </c>
      <c r="D298" s="96">
        <v>2292</v>
      </c>
      <c r="E298" s="71">
        <v>1888.214904679376</v>
      </c>
      <c r="F298" s="55">
        <v>2494.328097731239</v>
      </c>
      <c r="G298" s="143" t="b">
        <f>IF(E298&lt;-500,IF(F298&lt;-1000,1))</f>
        <v>0</v>
      </c>
      <c r="H298" s="71">
        <v>378.2495667244367</v>
      </c>
      <c r="I298" s="71">
        <v>1076.3525305410121</v>
      </c>
      <c r="J298" s="147" t="b">
        <f>IF(H298&lt;0,IF(I298&lt;0,1))</f>
        <v>0</v>
      </c>
      <c r="K298" s="112">
        <v>590.1213171577123</v>
      </c>
      <c r="L298" s="148">
        <v>743.4554973821989</v>
      </c>
      <c r="M298" s="113" t="b">
        <f>IF(K298&gt;10857,IF(L298&gt;11223,1))</f>
        <v>0</v>
      </c>
      <c r="N298" s="114">
        <v>19.5</v>
      </c>
      <c r="O298" s="150">
        <v>20</v>
      </c>
      <c r="P298" s="115" t="b">
        <f>IF(N298&gt;20.9,IF(O298&gt;20.98,1))</f>
        <v>0</v>
      </c>
      <c r="Q298" s="116">
        <v>23.743662543094707</v>
      </c>
      <c r="R298" s="153">
        <v>25.477609659177748</v>
      </c>
      <c r="S298" s="115" t="b">
        <f t="shared" si="32"/>
        <v>0</v>
      </c>
      <c r="T298" s="117">
        <f>J298+M298+P298+S298</f>
        <v>0</v>
      </c>
      <c r="U298" s="47"/>
      <c r="V298" s="47"/>
      <c r="W298" s="120"/>
      <c r="X298"/>
      <c r="Y298" s="127"/>
      <c r="Z298" s="144"/>
      <c r="AA298" s="144"/>
      <c r="AB298" s="127"/>
      <c r="AC298" s="127"/>
      <c r="AD298" s="29"/>
    </row>
    <row r="299" spans="1:30" s="33" customFormat="1" ht="14.25">
      <c r="A299" s="47">
        <v>291</v>
      </c>
      <c r="B299" s="2" t="s">
        <v>91</v>
      </c>
      <c r="C299" s="100">
        <v>2206</v>
      </c>
      <c r="D299" s="96">
        <v>2161</v>
      </c>
      <c r="E299" s="71">
        <v>2321.8495013599277</v>
      </c>
      <c r="F299" s="55">
        <v>2522.9060620083296</v>
      </c>
      <c r="G299" s="143" t="b">
        <f>IF(E299&lt;-500,IF(F299&lt;-1000,1))</f>
        <v>0</v>
      </c>
      <c r="H299" s="71">
        <v>583.8621940163191</v>
      </c>
      <c r="I299" s="71">
        <v>1156.4090698750579</v>
      </c>
      <c r="J299" s="147" t="b">
        <f>IF(H299&lt;0,IF(I299&lt;0,1))</f>
        <v>0</v>
      </c>
      <c r="K299" s="112">
        <v>3766.999093381686</v>
      </c>
      <c r="L299" s="148">
        <v>4021.2864414622863</v>
      </c>
      <c r="M299" s="113" t="b">
        <f>IF(K299&gt;10857,IF(L299&gt;11223,1))</f>
        <v>0</v>
      </c>
      <c r="N299" s="114">
        <v>20.75</v>
      </c>
      <c r="O299" s="150">
        <v>21.75</v>
      </c>
      <c r="P299" s="115" t="b">
        <f>IF(N299&gt;20.9,IF(O299&gt;20.98,1))</f>
        <v>0</v>
      </c>
      <c r="Q299" s="116">
        <v>49.09696650885499</v>
      </c>
      <c r="R299" s="153">
        <v>45.34564102564102</v>
      </c>
      <c r="S299" s="115" t="b">
        <f t="shared" si="32"/>
        <v>0</v>
      </c>
      <c r="T299" s="117">
        <f>J299+M299+P299+S299</f>
        <v>0</v>
      </c>
      <c r="U299" s="47"/>
      <c r="V299" s="47"/>
      <c r="W299" s="120"/>
      <c r="X299"/>
      <c r="Y299" s="127"/>
      <c r="Z299" s="144"/>
      <c r="AA299" s="144"/>
      <c r="AB299" s="127"/>
      <c r="AC299" s="127"/>
      <c r="AD299" s="29"/>
    </row>
    <row r="300" spans="1:30" s="33" customFormat="1" ht="14.25">
      <c r="A300" s="47">
        <v>704</v>
      </c>
      <c r="B300" s="2" t="s">
        <v>281</v>
      </c>
      <c r="C300" s="100">
        <v>6327</v>
      </c>
      <c r="D300" s="96">
        <v>6354</v>
      </c>
      <c r="E300" s="71">
        <v>2220.4836415362734</v>
      </c>
      <c r="F300" s="55">
        <v>2574.2839156436894</v>
      </c>
      <c r="G300" s="143" t="b">
        <f>IF(E300&lt;-500,IF(F300&lt;-1000,1))</f>
        <v>0</v>
      </c>
      <c r="H300" s="71">
        <v>92.93504030346135</v>
      </c>
      <c r="I300" s="71">
        <v>737.330815234498</v>
      </c>
      <c r="J300" s="147" t="b">
        <f>IF(H300&lt;0,IF(I300&lt;0,1))</f>
        <v>0</v>
      </c>
      <c r="K300" s="112">
        <v>2241.662715346926</v>
      </c>
      <c r="L300" s="148">
        <v>2102.1403840100725</v>
      </c>
      <c r="M300" s="113" t="b">
        <f>IF(K300&gt;10857,IF(L300&gt;11223,1))</f>
        <v>0</v>
      </c>
      <c r="N300" s="114">
        <v>19.75</v>
      </c>
      <c r="O300" s="150">
        <v>19.75</v>
      </c>
      <c r="P300" s="115" t="b">
        <f>IF(N300&gt;20.9,IF(O300&gt;20.98,1))</f>
        <v>0</v>
      </c>
      <c r="Q300" s="116">
        <v>47.35916297345456</v>
      </c>
      <c r="R300" s="153">
        <v>41.36535567576362</v>
      </c>
      <c r="S300" s="115" t="b">
        <f t="shared" si="32"/>
        <v>0</v>
      </c>
      <c r="T300" s="117">
        <f>J300+M300+P300+S300</f>
        <v>0</v>
      </c>
      <c r="U300" s="48"/>
      <c r="V300" s="47"/>
      <c r="W300" s="120"/>
      <c r="X300"/>
      <c r="Y300" s="127"/>
      <c r="Z300" s="144"/>
      <c r="AA300" s="144"/>
      <c r="AB300" s="127"/>
      <c r="AC300" s="127"/>
      <c r="AD300" s="29"/>
    </row>
    <row r="301" spans="1:30" s="33" customFormat="1" ht="14.25">
      <c r="A301" s="47">
        <v>176</v>
      </c>
      <c r="B301" s="2" t="s">
        <v>194</v>
      </c>
      <c r="C301" s="100">
        <v>4606</v>
      </c>
      <c r="D301" s="96">
        <v>4527</v>
      </c>
      <c r="E301" s="71">
        <v>2372.340425531915</v>
      </c>
      <c r="F301" s="55">
        <v>2613.6514247846258</v>
      </c>
      <c r="G301" s="143" t="b">
        <f>IF(E301&lt;-500,IF(F301&lt;-1000,1))</f>
        <v>0</v>
      </c>
      <c r="H301" s="71">
        <v>602.6921406860617</v>
      </c>
      <c r="I301" s="71">
        <v>1007.9522862823063</v>
      </c>
      <c r="J301" s="147" t="b">
        <f>IF(H301&lt;0,IF(I301&lt;0,1))</f>
        <v>0</v>
      </c>
      <c r="K301" s="112">
        <v>2359.0968302214505</v>
      </c>
      <c r="L301" s="148">
        <v>3161.47559089905</v>
      </c>
      <c r="M301" s="113" t="b">
        <f>IF(K301&gt;10857,IF(L301&gt;11223,1))</f>
        <v>0</v>
      </c>
      <c r="N301" s="114">
        <v>20.75</v>
      </c>
      <c r="O301" s="150">
        <v>20.75</v>
      </c>
      <c r="P301" s="115" t="b">
        <f>IF(N301&gt;20.9,IF(O301&gt;20.98,1))</f>
        <v>0</v>
      </c>
      <c r="Q301" s="116">
        <v>26.826981804752638</v>
      </c>
      <c r="R301" s="153">
        <v>31.643640092568212</v>
      </c>
      <c r="S301" s="115" t="b">
        <f t="shared" si="32"/>
        <v>0</v>
      </c>
      <c r="T301" s="117">
        <f>J301+M301+P301+S301</f>
        <v>0</v>
      </c>
      <c r="U301" s="48"/>
      <c r="V301" s="47"/>
      <c r="W301" s="120"/>
      <c r="X301"/>
      <c r="Y301" s="127"/>
      <c r="Z301" s="144"/>
      <c r="AA301" s="144"/>
      <c r="AB301" s="127"/>
      <c r="AC301" s="127"/>
      <c r="AD301" s="29"/>
    </row>
    <row r="302" spans="1:30" s="33" customFormat="1" ht="14.25">
      <c r="A302" s="47">
        <v>97</v>
      </c>
      <c r="B302" s="2" t="s">
        <v>123</v>
      </c>
      <c r="C302" s="100">
        <v>2136</v>
      </c>
      <c r="D302" s="96">
        <v>2156</v>
      </c>
      <c r="E302" s="71">
        <v>2517.3220973782772</v>
      </c>
      <c r="F302" s="55">
        <v>2756.9573283858995</v>
      </c>
      <c r="G302" s="143" t="b">
        <f>IF(E302&lt;-500,IF(F302&lt;-1000,1))</f>
        <v>0</v>
      </c>
      <c r="H302" s="71">
        <v>639.9812734082398</v>
      </c>
      <c r="I302" s="71">
        <v>926.7161410018552</v>
      </c>
      <c r="J302" s="147" t="b">
        <f>IF(H302&lt;0,IF(I302&lt;0,1))</f>
        <v>0</v>
      </c>
      <c r="K302" s="112">
        <v>3953.183520599251</v>
      </c>
      <c r="L302" s="149">
        <v>3645.640074211503</v>
      </c>
      <c r="M302" s="113" t="b">
        <f>IF(K302&gt;10857,IF(L302&gt;11223,1))</f>
        <v>0</v>
      </c>
      <c r="N302" s="114">
        <v>20</v>
      </c>
      <c r="O302" s="150">
        <v>20</v>
      </c>
      <c r="P302" s="115" t="b">
        <f>IF(N302&gt;20.9,IF(O302&gt;20.98,1))</f>
        <v>0</v>
      </c>
      <c r="Q302" s="116">
        <v>49.10381486403267</v>
      </c>
      <c r="R302" s="153">
        <v>45.90389302005874</v>
      </c>
      <c r="S302" s="115" t="b">
        <f t="shared" si="32"/>
        <v>0</v>
      </c>
      <c r="T302" s="117">
        <f>J302+M302+P302+S302</f>
        <v>0</v>
      </c>
      <c r="U302" s="47"/>
      <c r="V302" s="47"/>
      <c r="W302" s="120"/>
      <c r="X302"/>
      <c r="Y302" s="127"/>
      <c r="Z302" s="144"/>
      <c r="AA302" s="144"/>
      <c r="AB302" s="127"/>
      <c r="AC302" s="127"/>
      <c r="AD302" s="29"/>
    </row>
    <row r="303" spans="1:30" s="33" customFormat="1" ht="14.25">
      <c r="A303" s="47">
        <v>976</v>
      </c>
      <c r="B303" s="2" t="s">
        <v>25</v>
      </c>
      <c r="C303" s="100">
        <v>3918</v>
      </c>
      <c r="D303" s="96">
        <v>3890</v>
      </c>
      <c r="E303" s="71">
        <v>2639.8672792240936</v>
      </c>
      <c r="F303" s="55">
        <v>2906.1696658097685</v>
      </c>
      <c r="G303" s="143" t="b">
        <f>IF(E303&lt;-500,IF(F303&lt;-1000,1))</f>
        <v>0</v>
      </c>
      <c r="H303" s="71">
        <v>611.5364982133742</v>
      </c>
      <c r="I303" s="71">
        <v>752.6992287917737</v>
      </c>
      <c r="J303" s="147" t="b">
        <f>IF(H303&lt;0,IF(I303&lt;0,1))</f>
        <v>0</v>
      </c>
      <c r="K303" s="112">
        <v>2028.8412455334353</v>
      </c>
      <c r="L303" s="148">
        <v>1970.694087403599</v>
      </c>
      <c r="M303" s="113" t="b">
        <f>IF(K303&gt;10857,IF(L303&gt;11223,1))</f>
        <v>0</v>
      </c>
      <c r="N303" s="114">
        <v>20</v>
      </c>
      <c r="O303" s="150">
        <v>20</v>
      </c>
      <c r="P303" s="115" t="b">
        <f>IF(N303&gt;20.9,IF(O303&gt;20.98,1))</f>
        <v>0</v>
      </c>
      <c r="Q303" s="116">
        <v>29.00727747714126</v>
      </c>
      <c r="R303" s="153">
        <v>30.786639897791567</v>
      </c>
      <c r="S303" s="115" t="b">
        <f>IF(Q302&gt;50,IF(R303&gt;50,1))</f>
        <v>0</v>
      </c>
      <c r="T303" s="117">
        <f>J303+M303+P303+S303</f>
        <v>0</v>
      </c>
      <c r="U303" s="47"/>
      <c r="V303" s="47"/>
      <c r="W303" s="120"/>
      <c r="X303"/>
      <c r="Y303" s="127"/>
      <c r="Z303" s="144"/>
      <c r="AA303" s="144"/>
      <c r="AB303" s="127"/>
      <c r="AC303" s="127"/>
      <c r="AD303" s="29"/>
    </row>
    <row r="304" spans="1:30" s="33" customFormat="1" ht="14.25">
      <c r="A304" s="47">
        <v>441</v>
      </c>
      <c r="B304" s="2" t="s">
        <v>275</v>
      </c>
      <c r="C304" s="100">
        <v>4636</v>
      </c>
      <c r="D304" s="96">
        <v>4543</v>
      </c>
      <c r="E304" s="71">
        <v>3121.872303710095</v>
      </c>
      <c r="F304" s="55">
        <v>2950.913493286375</v>
      </c>
      <c r="G304" s="143" t="b">
        <f>IF(E304&lt;-500,IF(F304&lt;-1000,1))</f>
        <v>0</v>
      </c>
      <c r="H304" s="71">
        <v>397.54098360655735</v>
      </c>
      <c r="I304" s="71">
        <v>629.9801893022233</v>
      </c>
      <c r="J304" s="147" t="b">
        <f>IF(H304&lt;0,IF(I304&lt;0,1))</f>
        <v>0</v>
      </c>
      <c r="K304" s="112">
        <v>4244.176013805005</v>
      </c>
      <c r="L304" s="148">
        <v>4351.749944970285</v>
      </c>
      <c r="M304" s="113" t="b">
        <f>IF(K304&gt;10857,IF(L304&gt;11223,1))</f>
        <v>0</v>
      </c>
      <c r="N304" s="114">
        <v>20.5</v>
      </c>
      <c r="O304" s="150">
        <v>20.5</v>
      </c>
      <c r="P304" s="115" t="b">
        <f>IF(N304&gt;20.9,IF(O304&gt;20.98,1))</f>
        <v>0</v>
      </c>
      <c r="Q304" s="116">
        <v>48.48930355291679</v>
      </c>
      <c r="R304" s="153">
        <v>45.988189115598146</v>
      </c>
      <c r="S304" s="115" t="b">
        <f aca="true" t="shared" si="33" ref="S304:S319">IF(Q304&gt;50,IF(R304&gt;50,1))</f>
        <v>0</v>
      </c>
      <c r="T304" s="117">
        <f>J304+M304+P304+S304</f>
        <v>0</v>
      </c>
      <c r="U304" s="47"/>
      <c r="V304" s="47"/>
      <c r="W304" s="120"/>
      <c r="X304"/>
      <c r="Y304" s="127"/>
      <c r="Z304" s="144"/>
      <c r="AA304" s="144"/>
      <c r="AB304" s="127"/>
      <c r="AC304" s="127"/>
      <c r="AD304" s="29"/>
    </row>
    <row r="305" spans="1:30" s="33" customFormat="1" ht="14.25">
      <c r="A305" s="47">
        <v>689</v>
      </c>
      <c r="B305" s="2" t="s">
        <v>239</v>
      </c>
      <c r="C305" s="100">
        <v>3226</v>
      </c>
      <c r="D305" s="96">
        <v>3146</v>
      </c>
      <c r="E305" s="71">
        <v>3541.2275263484194</v>
      </c>
      <c r="F305" s="55">
        <v>3063.5727908455183</v>
      </c>
      <c r="G305" s="143" t="b">
        <f>IF(E305&lt;-500,IF(F305&lt;-1000,1))</f>
        <v>0</v>
      </c>
      <c r="H305" s="71">
        <v>336.3298202107873</v>
      </c>
      <c r="I305" s="71">
        <v>326.44628099173553</v>
      </c>
      <c r="J305" s="147" t="b">
        <f>IF(H305&lt;0,IF(I305&lt;0,1))</f>
        <v>0</v>
      </c>
      <c r="K305" s="112">
        <v>3771.5437073775574</v>
      </c>
      <c r="L305" s="148">
        <v>3167.832167832168</v>
      </c>
      <c r="M305" s="113" t="b">
        <f>IF(K305&gt;10857,IF(L305&gt;11223,1))</f>
        <v>0</v>
      </c>
      <c r="N305" s="114">
        <v>20.25</v>
      </c>
      <c r="O305" s="150">
        <v>20.5</v>
      </c>
      <c r="P305" s="115" t="b">
        <f>IF(N305&gt;20.9,IF(O305&gt;20.98,1))</f>
        <v>0</v>
      </c>
      <c r="Q305" s="116">
        <v>40.935205872965206</v>
      </c>
      <c r="R305" s="153">
        <v>35.90672202102288</v>
      </c>
      <c r="S305" s="115" t="b">
        <f t="shared" si="33"/>
        <v>0</v>
      </c>
      <c r="T305" s="117">
        <f>J305+M305+P305+S305</f>
        <v>0</v>
      </c>
      <c r="U305" s="47"/>
      <c r="V305" s="47"/>
      <c r="W305" s="120"/>
      <c r="X305"/>
      <c r="Y305" s="127"/>
      <c r="Z305" s="144"/>
      <c r="AA305" s="144"/>
      <c r="AB305" s="127"/>
      <c r="AC305" s="127"/>
      <c r="AD305" s="29"/>
    </row>
    <row r="306" spans="1:30" s="33" customFormat="1" ht="14.25">
      <c r="A306" s="47">
        <v>781</v>
      </c>
      <c r="B306" s="2" t="s">
        <v>131</v>
      </c>
      <c r="C306" s="100">
        <v>3657</v>
      </c>
      <c r="D306" s="96">
        <v>3631</v>
      </c>
      <c r="E306" s="71">
        <v>2706.590101175827</v>
      </c>
      <c r="F306" s="55">
        <v>3147.8931423850177</v>
      </c>
      <c r="G306" s="143" t="b">
        <f>IF(E306&lt;-500,IF(F306&lt;-1000,1))</f>
        <v>0</v>
      </c>
      <c r="H306" s="71">
        <v>365.05332239540604</v>
      </c>
      <c r="I306" s="71">
        <v>943.2663178187827</v>
      </c>
      <c r="J306" s="147" t="b">
        <f>IF(H306&lt;0,IF(I306&lt;0,1))</f>
        <v>0</v>
      </c>
      <c r="K306" s="112">
        <v>1681.159420289855</v>
      </c>
      <c r="L306" s="148">
        <v>1742.219774166896</v>
      </c>
      <c r="M306" s="113" t="b">
        <f>IF(K306&gt;10857,IF(L306&gt;11223,1))</f>
        <v>0</v>
      </c>
      <c r="N306" s="114">
        <v>19</v>
      </c>
      <c r="O306" s="150">
        <v>19</v>
      </c>
      <c r="P306" s="115" t="b">
        <f>IF(N306&gt;20.9,IF(O306&gt;20.98,1))</f>
        <v>0</v>
      </c>
      <c r="Q306" s="116">
        <v>22.641003166198594</v>
      </c>
      <c r="R306" s="153">
        <v>23.368689581095595</v>
      </c>
      <c r="S306" s="115" t="b">
        <f t="shared" si="33"/>
        <v>0</v>
      </c>
      <c r="T306" s="117">
        <f>J306+M306+P306+S306</f>
        <v>0</v>
      </c>
      <c r="U306" s="47"/>
      <c r="V306" s="47"/>
      <c r="W306" s="120"/>
      <c r="X306"/>
      <c r="Y306" s="127"/>
      <c r="Z306" s="144"/>
      <c r="AA306" s="144"/>
      <c r="AB306" s="127"/>
      <c r="AC306" s="127"/>
      <c r="AD306" s="29"/>
    </row>
    <row r="307" spans="1:30" s="33" customFormat="1" ht="14.25">
      <c r="A307" s="47">
        <v>700</v>
      </c>
      <c r="B307" s="2" t="s">
        <v>232</v>
      </c>
      <c r="C307" s="100">
        <v>4994</v>
      </c>
      <c r="D307" s="96">
        <v>4922</v>
      </c>
      <c r="E307" s="71">
        <v>2609.3311974369244</v>
      </c>
      <c r="F307" s="55">
        <v>3164.364079642422</v>
      </c>
      <c r="G307" s="143" t="b">
        <f>IF(E307&lt;-500,IF(F307&lt;-1000,1))</f>
        <v>0</v>
      </c>
      <c r="H307" s="71">
        <v>685.222266720064</v>
      </c>
      <c r="I307" s="71">
        <v>968.9150751726941</v>
      </c>
      <c r="J307" s="147" t="b">
        <f>IF(H307&lt;0,IF(I307&lt;0,1))</f>
        <v>0</v>
      </c>
      <c r="K307" s="112">
        <v>4403.083700440528</v>
      </c>
      <c r="L307" s="148">
        <v>4158.675335229582</v>
      </c>
      <c r="M307" s="113" t="b">
        <f>IF(K307&gt;10857,IF(L307&gt;11223,1))</f>
        <v>0</v>
      </c>
      <c r="N307" s="114">
        <v>20.5</v>
      </c>
      <c r="O307" s="150">
        <v>20.5</v>
      </c>
      <c r="P307" s="115" t="b">
        <f>IF(N307&gt;20.9,IF(O307&gt;20.98,1))</f>
        <v>0</v>
      </c>
      <c r="Q307" s="116">
        <v>47.52763920722664</v>
      </c>
      <c r="R307" s="153">
        <v>43.38673206153062</v>
      </c>
      <c r="S307" s="115" t="b">
        <f t="shared" si="33"/>
        <v>0</v>
      </c>
      <c r="T307" s="117">
        <f>J307+M307+P307+S307</f>
        <v>0</v>
      </c>
      <c r="U307" s="48"/>
      <c r="V307" s="47"/>
      <c r="W307" s="120"/>
      <c r="X307"/>
      <c r="Y307" s="127"/>
      <c r="Z307" s="144"/>
      <c r="AA307" s="144"/>
      <c r="AB307" s="127"/>
      <c r="AC307" s="127"/>
      <c r="AD307" s="29"/>
    </row>
    <row r="308" spans="1:30" s="33" customFormat="1" ht="14.25">
      <c r="A308" s="47">
        <v>541</v>
      </c>
      <c r="B308" s="2" t="s">
        <v>174</v>
      </c>
      <c r="C308" s="100">
        <v>9552</v>
      </c>
      <c r="D308" s="96">
        <v>9501</v>
      </c>
      <c r="E308" s="71">
        <v>3284.2387659289066</v>
      </c>
      <c r="F308" s="55">
        <v>3218.1875592042943</v>
      </c>
      <c r="G308" s="143" t="b">
        <f>IF(E308&lt;-500,IF(F308&lt;-1000,1))</f>
        <v>0</v>
      </c>
      <c r="H308" s="71">
        <v>769.0140845070422</v>
      </c>
      <c r="I308" s="71">
        <v>1099.568466477213</v>
      </c>
      <c r="J308" s="147" t="b">
        <f>IF(H308&lt;0,IF(I308&lt;0,1))</f>
        <v>0</v>
      </c>
      <c r="K308" s="112">
        <v>3403.4875922199867</v>
      </c>
      <c r="L308" s="148">
        <v>3377.433954320598</v>
      </c>
      <c r="M308" s="113" t="b">
        <f>IF(K308&gt;10857,IF(L308&gt;11223,1))</f>
        <v>0</v>
      </c>
      <c r="N308" s="114">
        <v>20.5</v>
      </c>
      <c r="O308" s="150">
        <v>20.5</v>
      </c>
      <c r="P308" s="115" t="b">
        <f>IF(N308&gt;20.9,IF(O308&gt;20.98,1))</f>
        <v>0</v>
      </c>
      <c r="Q308" s="116">
        <v>36.89483740339737</v>
      </c>
      <c r="R308" s="153">
        <v>34.50725087461912</v>
      </c>
      <c r="S308" s="115" t="b">
        <f t="shared" si="33"/>
        <v>0</v>
      </c>
      <c r="T308" s="117">
        <f>J308+M308+P308+S308</f>
        <v>0</v>
      </c>
      <c r="U308" s="47" t="s">
        <v>334</v>
      </c>
      <c r="V308" s="47"/>
      <c r="W308" s="120"/>
      <c r="X308"/>
      <c r="Y308" s="127"/>
      <c r="Z308" s="144"/>
      <c r="AA308" s="144"/>
      <c r="AB308" s="127"/>
      <c r="AC308" s="127"/>
      <c r="AD308" s="29"/>
    </row>
    <row r="309" spans="1:30" s="33" customFormat="1" ht="14.25">
      <c r="A309" s="47">
        <v>832</v>
      </c>
      <c r="B309" s="2" t="s">
        <v>59</v>
      </c>
      <c r="C309" s="100">
        <v>3976</v>
      </c>
      <c r="D309" s="96">
        <v>3916</v>
      </c>
      <c r="E309" s="71">
        <v>2976.609657947686</v>
      </c>
      <c r="F309" s="55">
        <v>3532.17568947906</v>
      </c>
      <c r="G309" s="143" t="b">
        <f>IF(E309&lt;-500,IF(F309&lt;-1000,1))</f>
        <v>0</v>
      </c>
      <c r="H309" s="71">
        <v>816.1468812877264</v>
      </c>
      <c r="I309" s="71">
        <v>1414.708886618999</v>
      </c>
      <c r="J309" s="147" t="b">
        <f>IF(H309&lt;0,IF(I309&lt;0,1))</f>
        <v>0</v>
      </c>
      <c r="K309" s="112">
        <v>3804.0744466800807</v>
      </c>
      <c r="L309" s="148">
        <v>4201.225740551584</v>
      </c>
      <c r="M309" s="113" t="b">
        <f>IF(K309&gt;10857,IF(L309&gt;11223,1))</f>
        <v>0</v>
      </c>
      <c r="N309" s="114">
        <v>20.5</v>
      </c>
      <c r="O309" s="150">
        <v>20.5</v>
      </c>
      <c r="P309" s="115" t="b">
        <f>IF(N309&gt;20.9,IF(O309&gt;20.98,1))</f>
        <v>0</v>
      </c>
      <c r="Q309" s="116">
        <v>49.50764446747862</v>
      </c>
      <c r="R309" s="153">
        <v>47.92616501916482</v>
      </c>
      <c r="S309" s="115" t="b">
        <f t="shared" si="33"/>
        <v>0</v>
      </c>
      <c r="T309" s="117">
        <f>J309+M309+P309+S309</f>
        <v>0</v>
      </c>
      <c r="U309" s="47"/>
      <c r="V309" s="47"/>
      <c r="W309" s="120"/>
      <c r="X309"/>
      <c r="Y309" s="127"/>
      <c r="Z309" s="144"/>
      <c r="AA309" s="144"/>
      <c r="AB309" s="127"/>
      <c r="AC309" s="127"/>
      <c r="AD309" s="29"/>
    </row>
    <row r="310" spans="1:30" s="33" customFormat="1" ht="14.25">
      <c r="A310" s="47">
        <v>580</v>
      </c>
      <c r="B310" s="2" t="s">
        <v>276</v>
      </c>
      <c r="C310" s="100">
        <v>4734</v>
      </c>
      <c r="D310" s="96">
        <v>4655</v>
      </c>
      <c r="E310" s="71">
        <v>3931.9814110688635</v>
      </c>
      <c r="F310" s="55">
        <v>3683.3512352309344</v>
      </c>
      <c r="G310" s="143" t="b">
        <f>IF(E310&lt;-500,IF(F310&lt;-1000,1))</f>
        <v>0</v>
      </c>
      <c r="H310" s="71">
        <v>19.433882551753275</v>
      </c>
      <c r="I310" s="71">
        <v>195.27389903329754</v>
      </c>
      <c r="J310" s="147" t="b">
        <f>IF(H310&lt;0,IF(I310&lt;0,1))</f>
        <v>0</v>
      </c>
      <c r="K310" s="112">
        <v>868.8212927756655</v>
      </c>
      <c r="L310" s="148">
        <v>911.2781954887218</v>
      </c>
      <c r="M310" s="113" t="b">
        <f>IF(K310&gt;10857,IF(L310&gt;11223,1))</f>
        <v>0</v>
      </c>
      <c r="N310" s="114">
        <v>19.5</v>
      </c>
      <c r="O310" s="150">
        <v>20.5</v>
      </c>
      <c r="P310" s="115" t="b">
        <f>IF(N310&gt;20.9,IF(O310&gt;20.98,1))</f>
        <v>0</v>
      </c>
      <c r="Q310" s="116">
        <v>19.472441206799054</v>
      </c>
      <c r="R310" s="153">
        <v>19.973478939157566</v>
      </c>
      <c r="S310" s="115" t="b">
        <f t="shared" si="33"/>
        <v>0</v>
      </c>
      <c r="T310" s="117">
        <f>J310+M310+P310+S310</f>
        <v>0</v>
      </c>
      <c r="U310" s="47"/>
      <c r="V310" s="47"/>
      <c r="W310" s="120"/>
      <c r="X310"/>
      <c r="Y310" s="127"/>
      <c r="Z310" s="144"/>
      <c r="AA310" s="144"/>
      <c r="AB310" s="127"/>
      <c r="AC310" s="127"/>
      <c r="AD310" s="29"/>
    </row>
    <row r="311" spans="1:30" s="33" customFormat="1" ht="14.25">
      <c r="A311" s="47">
        <v>304</v>
      </c>
      <c r="B311" s="2" t="s">
        <v>197</v>
      </c>
      <c r="C311" s="100">
        <v>949</v>
      </c>
      <c r="D311" s="96">
        <v>962</v>
      </c>
      <c r="E311" s="71">
        <v>4014.752370916755</v>
      </c>
      <c r="F311" s="55">
        <v>4028.066528066528</v>
      </c>
      <c r="G311" s="143" t="b">
        <f>IF(E311&lt;-500,IF(F311&lt;-1000,1))</f>
        <v>0</v>
      </c>
      <c r="H311" s="71">
        <v>641.7281348788199</v>
      </c>
      <c r="I311" s="71">
        <v>1183.9916839916839</v>
      </c>
      <c r="J311" s="147" t="b">
        <f>IF(H311&lt;0,IF(I311&lt;0,1))</f>
        <v>0</v>
      </c>
      <c r="K311" s="112">
        <v>4635.40569020021</v>
      </c>
      <c r="L311" s="148">
        <v>4951.143451143452</v>
      </c>
      <c r="M311" s="113" t="b">
        <f>IF(K311&gt;10857,IF(L311&gt;11223,1))</f>
        <v>0</v>
      </c>
      <c r="N311" s="114">
        <v>18.5</v>
      </c>
      <c r="O311" s="150">
        <v>18.25</v>
      </c>
      <c r="P311" s="115" t="b">
        <f>IF(N311&gt;20.9,IF(O311&gt;20.98,1))</f>
        <v>0</v>
      </c>
      <c r="Q311" s="116">
        <v>51.55107187894073</v>
      </c>
      <c r="R311" s="153">
        <v>48.15261044176707</v>
      </c>
      <c r="S311" s="115" t="b">
        <f t="shared" si="33"/>
        <v>0</v>
      </c>
      <c r="T311" s="117">
        <f>J311+M311+P311+S311</f>
        <v>0</v>
      </c>
      <c r="U311" s="47"/>
      <c r="V311" s="47"/>
      <c r="W311" s="120"/>
      <c r="X311"/>
      <c r="Y311" s="127"/>
      <c r="Z311" s="144"/>
      <c r="AA311" s="144"/>
      <c r="AB311" s="127"/>
      <c r="AC311" s="127"/>
      <c r="AD311" s="29"/>
    </row>
    <row r="312" spans="1:30" s="33" customFormat="1" ht="14.25">
      <c r="A312" s="47">
        <v>761</v>
      </c>
      <c r="B312" s="2" t="s">
        <v>260</v>
      </c>
      <c r="C312" s="100">
        <v>8711</v>
      </c>
      <c r="D312" s="96">
        <v>8646</v>
      </c>
      <c r="E312" s="71">
        <v>3645.850074618299</v>
      </c>
      <c r="F312" s="55">
        <v>4056.6736062919267</v>
      </c>
      <c r="G312" s="143" t="b">
        <f>IF(E312&lt;-500,IF(F312&lt;-1000,1))</f>
        <v>0</v>
      </c>
      <c r="H312" s="71">
        <v>432.32694294570086</v>
      </c>
      <c r="I312" s="71">
        <v>1001.8505667360629</v>
      </c>
      <c r="J312" s="147" t="b">
        <f>IF(H312&lt;0,IF(I312&lt;0,1))</f>
        <v>0</v>
      </c>
      <c r="K312" s="112">
        <v>3660.5441395936173</v>
      </c>
      <c r="L312" s="148">
        <v>3073.7913486005086</v>
      </c>
      <c r="M312" s="113" t="b">
        <f>IF(K312&gt;10857,IF(L312&gt;11223,1))</f>
        <v>0</v>
      </c>
      <c r="N312" s="114">
        <v>20</v>
      </c>
      <c r="O312" s="150">
        <v>20.5</v>
      </c>
      <c r="P312" s="115" t="b">
        <f>IF(N312&gt;20.9,IF(O312&gt;20.98,1))</f>
        <v>0</v>
      </c>
      <c r="Q312" s="116">
        <v>50.58877779402337</v>
      </c>
      <c r="R312" s="153">
        <v>42.427003432639744</v>
      </c>
      <c r="S312" s="115" t="b">
        <f t="shared" si="33"/>
        <v>0</v>
      </c>
      <c r="T312" s="117">
        <f>J312+M312+P312+S312</f>
        <v>0</v>
      </c>
      <c r="U312" s="47"/>
      <c r="V312" s="47"/>
      <c r="W312" s="120"/>
      <c r="X312"/>
      <c r="Y312" s="127"/>
      <c r="Z312" s="144"/>
      <c r="AA312" s="144"/>
      <c r="AB312" s="127"/>
      <c r="AC312" s="127"/>
      <c r="AD312" s="29"/>
    </row>
    <row r="313" spans="1:30" s="33" customFormat="1" ht="14.25">
      <c r="A313" s="47">
        <v>623</v>
      </c>
      <c r="B313" s="2" t="s">
        <v>17</v>
      </c>
      <c r="C313" s="100">
        <v>2151</v>
      </c>
      <c r="D313" s="96">
        <v>2137</v>
      </c>
      <c r="E313" s="71">
        <v>3488.1450488145047</v>
      </c>
      <c r="F313" s="55">
        <v>4354.702854468882</v>
      </c>
      <c r="G313" s="143" t="b">
        <f>IF(E313&lt;-500,IF(F313&lt;-1000,1))</f>
        <v>0</v>
      </c>
      <c r="H313" s="71">
        <v>1136.6806136680614</v>
      </c>
      <c r="I313" s="71">
        <v>1372.4847917641555</v>
      </c>
      <c r="J313" s="147" t="b">
        <f>IF(H313&lt;0,IF(I313&lt;0,1))</f>
        <v>0</v>
      </c>
      <c r="K313" s="112">
        <v>2504.881450488145</v>
      </c>
      <c r="L313" s="148">
        <v>2334.1132428638275</v>
      </c>
      <c r="M313" s="113" t="b">
        <f>IF(K313&gt;10857,IF(L313&gt;11223,1))</f>
        <v>0</v>
      </c>
      <c r="N313" s="114">
        <v>20</v>
      </c>
      <c r="O313" s="150">
        <v>19.5</v>
      </c>
      <c r="P313" s="115" t="b">
        <f>IF(N313&gt;20.9,IF(O313&gt;20.98,1))</f>
        <v>0</v>
      </c>
      <c r="Q313" s="116">
        <v>25.448989773010727</v>
      </c>
      <c r="R313" s="153">
        <v>26.209603797699472</v>
      </c>
      <c r="S313" s="115" t="b">
        <f t="shared" si="33"/>
        <v>0</v>
      </c>
      <c r="T313" s="117">
        <f>J313+M313+P313+S313</f>
        <v>0</v>
      </c>
      <c r="U313" s="47" t="s">
        <v>332</v>
      </c>
      <c r="V313" s="47"/>
      <c r="W313" s="120"/>
      <c r="X313"/>
      <c r="Y313" s="127"/>
      <c r="Z313" s="144"/>
      <c r="AA313" s="144"/>
      <c r="AB313" s="127"/>
      <c r="AC313" s="127"/>
      <c r="AD313" s="29"/>
    </row>
    <row r="314" spans="1:30" s="33" customFormat="1" ht="14.25">
      <c r="A314" s="47">
        <v>607</v>
      </c>
      <c r="B314" s="2" t="s">
        <v>267</v>
      </c>
      <c r="C314" s="100">
        <v>4246</v>
      </c>
      <c r="D314" s="96">
        <v>4201</v>
      </c>
      <c r="E314" s="71">
        <v>4797.691945360339</v>
      </c>
      <c r="F314" s="55">
        <v>4782.670792668412</v>
      </c>
      <c r="G314" s="143" t="b">
        <f>IF(E314&lt;-500,IF(F314&lt;-1000,1))</f>
        <v>0</v>
      </c>
      <c r="H314" s="71">
        <v>350.682995760716</v>
      </c>
      <c r="I314" s="71">
        <v>626.9935729588193</v>
      </c>
      <c r="J314" s="147" t="b">
        <f>IF(H314&lt;0,IF(I314&lt;0,1))</f>
        <v>0</v>
      </c>
      <c r="K314" s="112">
        <v>1165.3320772491757</v>
      </c>
      <c r="L314" s="148">
        <v>1524.8750297548204</v>
      </c>
      <c r="M314" s="113" t="b">
        <f>IF(K314&gt;10857,IF(L314&gt;11223,1))</f>
        <v>0</v>
      </c>
      <c r="N314" s="114">
        <v>20.25</v>
      </c>
      <c r="O314" s="150">
        <v>20.25</v>
      </c>
      <c r="P314" s="115" t="b">
        <f>IF(N314&gt;20.9,IF(O314&gt;20.98,1))</f>
        <v>0</v>
      </c>
      <c r="Q314" s="116">
        <v>20.806797641772388</v>
      </c>
      <c r="R314" s="153">
        <v>22.04587562099326</v>
      </c>
      <c r="S314" s="115" t="b">
        <f t="shared" si="33"/>
        <v>0</v>
      </c>
      <c r="T314" s="117">
        <f>J314+M314+P314+S314</f>
        <v>0</v>
      </c>
      <c r="U314" s="47"/>
      <c r="V314" s="47"/>
      <c r="W314" s="120"/>
      <c r="X314"/>
      <c r="Y314" s="127"/>
      <c r="Z314" s="144"/>
      <c r="AA314" s="144"/>
      <c r="AB314" s="127"/>
      <c r="AC314" s="127"/>
      <c r="AD314" s="29"/>
    </row>
    <row r="315" spans="1:30" s="33" customFormat="1" ht="14.25">
      <c r="A315" s="47">
        <v>235</v>
      </c>
      <c r="B315" s="2" t="s">
        <v>290</v>
      </c>
      <c r="C315" s="100">
        <v>9797</v>
      </c>
      <c r="D315" s="96">
        <v>10178</v>
      </c>
      <c r="E315" s="71">
        <v>5145.044401347352</v>
      </c>
      <c r="F315" s="55">
        <v>5057.5751621143645</v>
      </c>
      <c r="G315" s="143" t="b">
        <f>IF(E315&lt;-500,IF(F315&lt;-1000,1))</f>
        <v>0</v>
      </c>
      <c r="H315" s="71">
        <v>867.6125344493212</v>
      </c>
      <c r="I315" s="71">
        <v>1154.352525054038</v>
      </c>
      <c r="J315" s="147" t="b">
        <f>IF(H315&lt;0,IF(I315&lt;0,1))</f>
        <v>0</v>
      </c>
      <c r="K315" s="112">
        <v>2315.096458099418</v>
      </c>
      <c r="L315" s="148">
        <v>2565.8282570249557</v>
      </c>
      <c r="M315" s="113" t="b">
        <f>IF(K315&gt;10857,IF(L315&gt;11223,1))</f>
        <v>0</v>
      </c>
      <c r="N315" s="114">
        <v>17</v>
      </c>
      <c r="O315" s="150">
        <v>17</v>
      </c>
      <c r="P315" s="115" t="b">
        <f>IF(N315&gt;20.9,IF(O315&gt;20.98,1))</f>
        <v>0</v>
      </c>
      <c r="Q315" s="116">
        <v>37.073081829779476</v>
      </c>
      <c r="R315" s="153">
        <v>37.40076397849922</v>
      </c>
      <c r="S315" s="115" t="b">
        <f t="shared" si="33"/>
        <v>0</v>
      </c>
      <c r="T315" s="117">
        <f>J315+M315+P315+S315</f>
        <v>0</v>
      </c>
      <c r="U315" s="48"/>
      <c r="V315" s="47"/>
      <c r="W315" s="120"/>
      <c r="X315"/>
      <c r="Y315" s="127"/>
      <c r="Z315" s="144"/>
      <c r="AA315" s="144"/>
      <c r="AB315" s="127"/>
      <c r="AC315" s="127"/>
      <c r="AD315" s="29"/>
    </row>
    <row r="316" spans="1:30" s="33" customFormat="1" ht="14.25">
      <c r="A316" s="47">
        <v>683</v>
      </c>
      <c r="B316" s="2" t="s">
        <v>238</v>
      </c>
      <c r="C316" s="100">
        <v>3783</v>
      </c>
      <c r="D316" s="96">
        <v>3712</v>
      </c>
      <c r="E316" s="71">
        <v>4783.240814168649</v>
      </c>
      <c r="F316" s="55">
        <v>5058.459051724138</v>
      </c>
      <c r="G316" s="143" t="b">
        <f>IF(E316&lt;-500,IF(F316&lt;-1000,1))</f>
        <v>0</v>
      </c>
      <c r="H316" s="71">
        <v>764.4726407613005</v>
      </c>
      <c r="I316" s="71">
        <v>962.0150862068966</v>
      </c>
      <c r="J316" s="147" t="b">
        <f>IF(H316&lt;0,IF(I316&lt;0,1))</f>
        <v>0</v>
      </c>
      <c r="K316" s="112">
        <v>4545.598731165741</v>
      </c>
      <c r="L316" s="148">
        <v>4625</v>
      </c>
      <c r="M316" s="113" t="b">
        <f>IF(K316&gt;10857,IF(L316&gt;11223,1))</f>
        <v>0</v>
      </c>
      <c r="N316" s="114">
        <v>19.75</v>
      </c>
      <c r="O316" s="150">
        <v>19.75</v>
      </c>
      <c r="P316" s="115" t="b">
        <f>IF(N316&gt;20.9,IF(O316&gt;20.98,1))</f>
        <v>0</v>
      </c>
      <c r="Q316" s="116">
        <v>45.72937007304549</v>
      </c>
      <c r="R316" s="153">
        <v>45.39274924471299</v>
      </c>
      <c r="S316" s="115" t="b">
        <f t="shared" si="33"/>
        <v>0</v>
      </c>
      <c r="T316" s="117">
        <f>J316+M316+P316+S316</f>
        <v>0</v>
      </c>
      <c r="U316" s="47"/>
      <c r="V316" s="47"/>
      <c r="W316" s="120"/>
      <c r="X316"/>
      <c r="Y316" s="127"/>
      <c r="Z316" s="144"/>
      <c r="AA316" s="144"/>
      <c r="AB316" s="127"/>
      <c r="AC316" s="127"/>
      <c r="AD316" s="29"/>
    </row>
    <row r="317" spans="1:30" s="33" customFormat="1" ht="14.25">
      <c r="A317" s="47">
        <v>845</v>
      </c>
      <c r="B317" s="2" t="s">
        <v>114</v>
      </c>
      <c r="C317" s="100">
        <v>3001</v>
      </c>
      <c r="D317" s="96">
        <v>2925</v>
      </c>
      <c r="E317" s="71">
        <v>5418.193935354882</v>
      </c>
      <c r="F317" s="55">
        <v>5793.504273504273</v>
      </c>
      <c r="G317" s="143" t="b">
        <f>IF(E317&lt;-500,IF(F317&lt;-1000,1))</f>
        <v>0</v>
      </c>
      <c r="H317" s="71">
        <v>459.8467177607464</v>
      </c>
      <c r="I317" s="71">
        <v>1035.213675213675</v>
      </c>
      <c r="J317" s="147" t="b">
        <f>IF(H317&lt;0,IF(I317&lt;0,1))</f>
        <v>0</v>
      </c>
      <c r="K317" s="112">
        <v>2273.2422525824727</v>
      </c>
      <c r="L317" s="148">
        <v>2325.128205128205</v>
      </c>
      <c r="M317" s="113" t="b">
        <f>IF(K317&gt;10857,IF(L317&gt;11223,1))</f>
        <v>0</v>
      </c>
      <c r="N317" s="114">
        <v>19.5</v>
      </c>
      <c r="O317" s="150">
        <v>20</v>
      </c>
      <c r="P317" s="115" t="b">
        <f>IF(N317&gt;20.9,IF(O317&gt;20.98,1))</f>
        <v>0</v>
      </c>
      <c r="Q317" s="116">
        <v>39.20671626784637</v>
      </c>
      <c r="R317" s="153">
        <v>38.06329757609512</v>
      </c>
      <c r="S317" s="115" t="b">
        <f t="shared" si="33"/>
        <v>0</v>
      </c>
      <c r="T317" s="117">
        <f>J317+M317+P317+S317</f>
        <v>0</v>
      </c>
      <c r="U317" s="47"/>
      <c r="V317" s="50"/>
      <c r="W317" s="120"/>
      <c r="X317"/>
      <c r="Y317" s="127"/>
      <c r="Z317" s="144"/>
      <c r="AA317" s="144"/>
      <c r="AB317" s="127"/>
      <c r="AC317" s="127"/>
      <c r="AD317" s="29"/>
    </row>
    <row r="318" spans="1:30" s="33" customFormat="1" ht="14.25">
      <c r="A318" s="47">
        <v>230</v>
      </c>
      <c r="B318" s="2" t="s">
        <v>265</v>
      </c>
      <c r="C318" s="100">
        <v>2342</v>
      </c>
      <c r="D318" s="96">
        <v>2322</v>
      </c>
      <c r="E318" s="71">
        <v>4774.978650725875</v>
      </c>
      <c r="F318" s="55">
        <v>6065.8914728682175</v>
      </c>
      <c r="G318" s="143" t="b">
        <f>IF(E318&lt;-500,IF(F318&lt;-1000,1))</f>
        <v>0</v>
      </c>
      <c r="H318" s="71">
        <v>470.53800170794193</v>
      </c>
      <c r="I318" s="71">
        <v>2584.8406546080964</v>
      </c>
      <c r="J318" s="147" t="b">
        <f>IF(H318&lt;0,IF(I318&lt;0,1))</f>
        <v>0</v>
      </c>
      <c r="K318" s="112">
        <v>3717.33561058924</v>
      </c>
      <c r="L318" s="148">
        <v>3467.7002583979324</v>
      </c>
      <c r="M318" s="113" t="b">
        <f>IF(K318&gt;10857,IF(L318&gt;11223,1))</f>
        <v>0</v>
      </c>
      <c r="N318" s="114">
        <v>20.5</v>
      </c>
      <c r="O318" s="150">
        <v>20.5</v>
      </c>
      <c r="P318" s="115" t="b">
        <f>IF(N318&gt;20.9,IF(O318&gt;20.98,1))</f>
        <v>0</v>
      </c>
      <c r="Q318" s="116">
        <v>54.5146202029596</v>
      </c>
      <c r="R318" s="153">
        <v>49.90825220449564</v>
      </c>
      <c r="S318" s="115" t="b">
        <f t="shared" si="33"/>
        <v>0</v>
      </c>
      <c r="T318" s="117">
        <f>J318+M318+P318+S318</f>
        <v>0</v>
      </c>
      <c r="U318" s="48"/>
      <c r="V318" s="47"/>
      <c r="W318" s="120"/>
      <c r="X318"/>
      <c r="Y318" s="127"/>
      <c r="Z318" s="144"/>
      <c r="AA318" s="144"/>
      <c r="AB318" s="127"/>
      <c r="AC318" s="127"/>
      <c r="AD318" s="29"/>
    </row>
    <row r="319" spans="1:30" s="33" customFormat="1" ht="14.25">
      <c r="A319" s="47">
        <v>51</v>
      </c>
      <c r="B319" s="2" t="s">
        <v>135</v>
      </c>
      <c r="C319" s="100">
        <v>9402</v>
      </c>
      <c r="D319" s="96">
        <v>9452</v>
      </c>
      <c r="E319" s="71">
        <v>7917.145288236546</v>
      </c>
      <c r="F319" s="55">
        <v>7799.830723656369</v>
      </c>
      <c r="G319" s="143" t="b">
        <f>IF(E319&lt;-500,IF(F319&lt;-1000,1))</f>
        <v>0</v>
      </c>
      <c r="H319" s="71">
        <v>447.3516273133376</v>
      </c>
      <c r="I319" s="71">
        <v>509.2044011849344</v>
      </c>
      <c r="J319" s="147" t="b">
        <f>IF(H319&lt;0,IF(I319&lt;0,1))</f>
        <v>0</v>
      </c>
      <c r="K319" s="112">
        <v>1570.729631993193</v>
      </c>
      <c r="L319" s="148">
        <v>1696.3605586119338</v>
      </c>
      <c r="M319" s="113" t="b">
        <f>IF(K319&gt;10857,IF(L319&gt;11223,1))</f>
        <v>0</v>
      </c>
      <c r="N319" s="114">
        <v>18</v>
      </c>
      <c r="O319" s="150">
        <v>18</v>
      </c>
      <c r="P319" s="115" t="b">
        <f>IF(N319&gt;20.9,IF(O319&gt;20.98,1))</f>
        <v>0</v>
      </c>
      <c r="Q319" s="116">
        <v>30.76287235934835</v>
      </c>
      <c r="R319" s="153">
        <v>32.85619793712148</v>
      </c>
      <c r="S319" s="115" t="b">
        <f t="shared" si="33"/>
        <v>0</v>
      </c>
      <c r="T319" s="117">
        <f>J319+M319+P319+S319</f>
        <v>0</v>
      </c>
      <c r="U319" s="47"/>
      <c r="V319" s="47"/>
      <c r="W319" s="120"/>
      <c r="X319"/>
      <c r="Y319" s="127"/>
      <c r="Z319" s="144"/>
      <c r="AA319" s="144"/>
      <c r="AB319" s="127"/>
      <c r="AC319" s="127"/>
      <c r="AD319" s="29"/>
    </row>
    <row r="320" spans="6:27" ht="14.25">
      <c r="F320" s="146"/>
      <c r="Q320" s="41"/>
      <c r="Y320" s="29"/>
      <c r="Z320" s="123"/>
      <c r="AA320" s="124"/>
    </row>
    <row r="321" spans="1:27" s="33" customFormat="1" ht="14.25">
      <c r="A321" s="8"/>
      <c r="B321" s="2"/>
      <c r="C321" s="3"/>
      <c r="D321" s="4"/>
      <c r="E321" s="4"/>
      <c r="F321" s="4"/>
      <c r="G321" s="4"/>
      <c r="H321" s="4"/>
      <c r="I321" s="4"/>
      <c r="J321" s="16"/>
      <c r="K321" s="42"/>
      <c r="L321" s="63"/>
      <c r="M321" s="41"/>
      <c r="N321" s="41"/>
      <c r="O321" s="41"/>
      <c r="P321" s="41"/>
      <c r="Q321" s="85"/>
      <c r="R321" s="41"/>
      <c r="S321" s="41"/>
      <c r="T321" s="15"/>
      <c r="U321" s="8"/>
      <c r="V321" s="50"/>
      <c r="W321" s="73"/>
      <c r="Y321" s="29"/>
      <c r="Z321" s="123"/>
      <c r="AA321" s="124"/>
    </row>
    <row r="322" spans="1:27" s="33" customFormat="1" ht="14.25">
      <c r="A322" s="47"/>
      <c r="B322" s="2"/>
      <c r="C322" s="57"/>
      <c r="D322" s="57"/>
      <c r="E322" s="57"/>
      <c r="F322" s="57"/>
      <c r="G322" s="57"/>
      <c r="H322" s="55"/>
      <c r="I322" s="55"/>
      <c r="J322" s="71"/>
      <c r="K322" s="71"/>
      <c r="L322" s="71"/>
      <c r="M322" s="81"/>
      <c r="N322" s="82"/>
      <c r="O322" s="82"/>
      <c r="P322" s="83"/>
      <c r="Q322" s="41"/>
      <c r="R322" s="28"/>
      <c r="S322" s="84"/>
      <c r="T322" s="31"/>
      <c r="U322" s="47"/>
      <c r="V322" s="47"/>
      <c r="W322" s="73"/>
      <c r="Y322" s="29"/>
      <c r="Z322" s="123"/>
      <c r="AA322" s="124"/>
    </row>
    <row r="323" spans="1:27" s="33" customFormat="1" ht="14.25">
      <c r="A323" s="8"/>
      <c r="B323" s="2"/>
      <c r="C323" s="3"/>
      <c r="D323" s="4"/>
      <c r="E323" s="4"/>
      <c r="F323" s="4"/>
      <c r="G323" s="4"/>
      <c r="H323" s="4"/>
      <c r="I323" s="4"/>
      <c r="J323" s="16"/>
      <c r="K323" s="42"/>
      <c r="L323" s="63"/>
      <c r="M323" s="41"/>
      <c r="N323" s="41"/>
      <c r="O323" s="41"/>
      <c r="P323" s="41"/>
      <c r="Q323" s="85"/>
      <c r="R323" s="41"/>
      <c r="S323" s="41"/>
      <c r="T323" s="15"/>
      <c r="U323" s="8"/>
      <c r="V323" s="50"/>
      <c r="W323" s="73"/>
      <c r="Y323" s="29"/>
      <c r="Z323" s="123"/>
      <c r="AA323" s="124"/>
    </row>
    <row r="324" spans="1:25" s="33" customFormat="1" ht="12.75">
      <c r="A324" s="47"/>
      <c r="B324" s="2"/>
      <c r="C324" s="57"/>
      <c r="D324" s="57"/>
      <c r="E324" s="57"/>
      <c r="F324" s="57"/>
      <c r="G324" s="57"/>
      <c r="H324" s="55"/>
      <c r="I324" s="55"/>
      <c r="J324" s="71"/>
      <c r="K324" s="71"/>
      <c r="L324" s="86"/>
      <c r="M324" s="81"/>
      <c r="N324" s="82"/>
      <c r="O324" s="82"/>
      <c r="P324" s="83"/>
      <c r="Q324" s="95"/>
      <c r="R324" s="28"/>
      <c r="S324" s="84"/>
      <c r="T324" s="31"/>
      <c r="U324" s="47"/>
      <c r="V324" s="47"/>
      <c r="W324" s="73"/>
      <c r="Y324"/>
    </row>
    <row r="325" spans="1:25" ht="12.75">
      <c r="A325" s="34"/>
      <c r="B325" s="29"/>
      <c r="C325" s="46"/>
      <c r="D325" s="46"/>
      <c r="E325" s="46"/>
      <c r="F325" s="46"/>
      <c r="G325" s="46"/>
      <c r="H325" s="37"/>
      <c r="I325" s="69"/>
      <c r="J325" s="87"/>
      <c r="K325" s="87"/>
      <c r="L325" s="88"/>
      <c r="M325" s="89"/>
      <c r="N325" s="90"/>
      <c r="O325" s="91"/>
      <c r="P325" s="92"/>
      <c r="Q325" s="95"/>
      <c r="R325" s="93"/>
      <c r="S325" s="94"/>
      <c r="T325" s="31"/>
      <c r="U325" s="34"/>
      <c r="V325" s="34"/>
      <c r="W325" s="54"/>
      <c r="X325" s="29"/>
      <c r="Y325" s="33"/>
    </row>
    <row r="326" spans="1:23" s="33" customFormat="1" ht="12.75">
      <c r="A326" s="34"/>
      <c r="B326" s="29"/>
      <c r="C326" s="46"/>
      <c r="D326" s="46"/>
      <c r="E326" s="46"/>
      <c r="F326" s="46"/>
      <c r="G326" s="46"/>
      <c r="H326" s="37"/>
      <c r="I326" s="69"/>
      <c r="J326" s="87"/>
      <c r="K326" s="87"/>
      <c r="L326" s="88"/>
      <c r="M326" s="89"/>
      <c r="N326" s="90"/>
      <c r="O326" s="91"/>
      <c r="P326" s="92"/>
      <c r="Q326" s="95"/>
      <c r="R326" s="93"/>
      <c r="S326" s="94"/>
      <c r="T326" s="31"/>
      <c r="U326" s="34"/>
      <c r="V326" s="34"/>
      <c r="W326" s="54"/>
    </row>
    <row r="327" spans="1:25" ht="12.75">
      <c r="A327" s="34"/>
      <c r="B327" s="29"/>
      <c r="C327" s="46"/>
      <c r="D327" s="46"/>
      <c r="E327" s="46"/>
      <c r="F327" s="46"/>
      <c r="G327" s="46"/>
      <c r="H327" s="37"/>
      <c r="I327" s="69"/>
      <c r="J327" s="87"/>
      <c r="K327" s="87"/>
      <c r="L327" s="88"/>
      <c r="M327" s="89"/>
      <c r="N327" s="90"/>
      <c r="O327" s="91"/>
      <c r="P327" s="92"/>
      <c r="Q327" s="41"/>
      <c r="R327" s="93"/>
      <c r="S327" s="94"/>
      <c r="T327" s="31"/>
      <c r="U327" s="34"/>
      <c r="V327" s="34"/>
      <c r="W327" s="54"/>
      <c r="X327" s="29"/>
      <c r="Y327" s="33"/>
    </row>
    <row r="328" spans="1:25" ht="12.75">
      <c r="A328" s="25"/>
      <c r="B328" s="14"/>
      <c r="C328" s="30"/>
      <c r="D328" s="41"/>
      <c r="E328" s="41"/>
      <c r="F328" s="41"/>
      <c r="G328" s="41"/>
      <c r="H328" s="41"/>
      <c r="I328" s="41"/>
      <c r="J328" s="16"/>
      <c r="K328" s="42"/>
      <c r="L328" s="63"/>
      <c r="M328" s="41"/>
      <c r="N328" s="41"/>
      <c r="O328" s="41"/>
      <c r="P328" s="41"/>
      <c r="Q328" s="41"/>
      <c r="R328" s="41"/>
      <c r="S328" s="41"/>
      <c r="T328" s="15"/>
      <c r="V328" s="47"/>
      <c r="X328" s="29"/>
      <c r="Y328" s="33"/>
    </row>
    <row r="329" spans="1:25" ht="12.75">
      <c r="A329" s="25"/>
      <c r="B329" s="14"/>
      <c r="C329" s="30"/>
      <c r="D329" s="41"/>
      <c r="E329" s="41"/>
      <c r="F329" s="41"/>
      <c r="G329" s="41"/>
      <c r="H329" s="41"/>
      <c r="I329" s="41"/>
      <c r="J329" s="16"/>
      <c r="K329" s="42"/>
      <c r="L329" s="63"/>
      <c r="M329" s="41"/>
      <c r="N329" s="41"/>
      <c r="O329" s="41"/>
      <c r="P329" s="41"/>
      <c r="Q329" s="41"/>
      <c r="R329" s="41"/>
      <c r="S329" s="41"/>
      <c r="T329" s="15"/>
      <c r="V329" s="47"/>
      <c r="X329" s="29"/>
      <c r="Y329" s="29"/>
    </row>
    <row r="330" spans="1:25" ht="12.75">
      <c r="A330" s="25"/>
      <c r="B330" s="14"/>
      <c r="C330" s="30"/>
      <c r="D330" s="41"/>
      <c r="E330" s="41"/>
      <c r="F330" s="41"/>
      <c r="G330" s="41"/>
      <c r="H330" s="41"/>
      <c r="I330" s="41"/>
      <c r="J330" s="16"/>
      <c r="K330" s="42"/>
      <c r="L330" s="63"/>
      <c r="M330" s="41"/>
      <c r="N330" s="41"/>
      <c r="O330" s="41"/>
      <c r="P330" s="41"/>
      <c r="Q330" s="41"/>
      <c r="R330" s="41"/>
      <c r="S330" s="41"/>
      <c r="T330" s="15"/>
      <c r="V330" s="47"/>
      <c r="X330" s="29"/>
      <c r="Y330" s="29"/>
    </row>
    <row r="331" spans="1:25" ht="12.75">
      <c r="A331" s="25"/>
      <c r="B331" s="14"/>
      <c r="C331" s="30"/>
      <c r="D331" s="41"/>
      <c r="E331" s="41"/>
      <c r="F331" s="41"/>
      <c r="G331" s="41"/>
      <c r="H331" s="41"/>
      <c r="I331" s="41"/>
      <c r="J331" s="16"/>
      <c r="K331" s="42"/>
      <c r="L331" s="63"/>
      <c r="M331" s="41"/>
      <c r="N331" s="41"/>
      <c r="O331" s="41"/>
      <c r="P331" s="41"/>
      <c r="Q331" s="19"/>
      <c r="R331" s="41"/>
      <c r="S331" s="41"/>
      <c r="T331" s="15"/>
      <c r="V331" s="47"/>
      <c r="X331" s="29"/>
      <c r="Y331" s="29"/>
    </row>
    <row r="332" spans="1:24" ht="15">
      <c r="A332" s="40"/>
      <c r="B332" s="16"/>
      <c r="C332" s="20"/>
      <c r="D332" s="20"/>
      <c r="E332" s="20"/>
      <c r="F332" s="20"/>
      <c r="G332" s="20"/>
      <c r="H332" s="31"/>
      <c r="I332" s="58"/>
      <c r="J332" s="31"/>
      <c r="K332" s="31"/>
      <c r="L332" s="64"/>
      <c r="M332" s="20"/>
      <c r="N332" s="21"/>
      <c r="O332" s="72"/>
      <c r="P332" s="35"/>
      <c r="Q332" s="19"/>
      <c r="R332" s="77"/>
      <c r="S332" s="36"/>
      <c r="T332" s="31"/>
      <c r="V332" s="47"/>
      <c r="X332" s="29"/>
    </row>
    <row r="333" spans="1:24" ht="12.75">
      <c r="A333" s="43"/>
      <c r="B333" s="16"/>
      <c r="C333" s="20"/>
      <c r="D333" s="20"/>
      <c r="E333" s="20"/>
      <c r="F333" s="20"/>
      <c r="G333" s="20"/>
      <c r="H333" s="31"/>
      <c r="I333" s="58"/>
      <c r="J333" s="31"/>
      <c r="K333" s="31"/>
      <c r="L333" s="64"/>
      <c r="M333" s="20"/>
      <c r="N333" s="21"/>
      <c r="O333" s="72"/>
      <c r="P333" s="35"/>
      <c r="Q333" s="19"/>
      <c r="R333" s="77"/>
      <c r="S333" s="36"/>
      <c r="T333" s="31"/>
      <c r="V333" s="47"/>
      <c r="X333" s="29"/>
    </row>
    <row r="334" spans="1:24" ht="18">
      <c r="A334" s="44"/>
      <c r="B334" s="16"/>
      <c r="C334" s="20"/>
      <c r="D334" s="20"/>
      <c r="E334" s="20"/>
      <c r="F334" s="20"/>
      <c r="G334" s="20"/>
      <c r="H334" s="31"/>
      <c r="I334" s="58"/>
      <c r="J334" s="31"/>
      <c r="K334" s="31"/>
      <c r="L334" s="64"/>
      <c r="M334" s="20"/>
      <c r="N334" s="21"/>
      <c r="O334" s="72"/>
      <c r="P334" s="35"/>
      <c r="Q334" s="28"/>
      <c r="R334" s="77"/>
      <c r="S334" s="36"/>
      <c r="T334" s="31"/>
      <c r="V334" s="47"/>
      <c r="X334" s="29"/>
    </row>
    <row r="335" spans="1:24" ht="12.75">
      <c r="A335" s="25"/>
      <c r="B335" s="14"/>
      <c r="C335" s="23"/>
      <c r="D335" s="23"/>
      <c r="E335" s="23"/>
      <c r="F335" s="23"/>
      <c r="G335" s="23"/>
      <c r="H335" s="26"/>
      <c r="I335" s="26"/>
      <c r="J335" s="31"/>
      <c r="K335" s="26"/>
      <c r="L335" s="65"/>
      <c r="M335" s="20"/>
      <c r="N335" s="24"/>
      <c r="O335" s="27"/>
      <c r="P335" s="35"/>
      <c r="Q335" s="41"/>
      <c r="R335" s="28"/>
      <c r="S335" s="36"/>
      <c r="T335" s="31"/>
      <c r="V335" s="47"/>
      <c r="X335" s="29"/>
    </row>
    <row r="336" spans="1:24" ht="12.75">
      <c r="A336" s="25"/>
      <c r="B336" s="14"/>
      <c r="C336" s="30"/>
      <c r="D336" s="41"/>
      <c r="E336" s="41"/>
      <c r="F336" s="41"/>
      <c r="G336" s="41"/>
      <c r="H336" s="41"/>
      <c r="I336" s="41"/>
      <c r="J336" s="16"/>
      <c r="K336" s="42"/>
      <c r="L336" s="63"/>
      <c r="M336" s="41"/>
      <c r="N336" s="41"/>
      <c r="O336" s="41"/>
      <c r="P336" s="41"/>
      <c r="Q336" s="41"/>
      <c r="R336" s="41"/>
      <c r="S336" s="41"/>
      <c r="T336" s="15"/>
      <c r="V336" s="47"/>
      <c r="X336" s="29"/>
    </row>
    <row r="337" spans="1:24" ht="12.75">
      <c r="A337" s="25"/>
      <c r="B337" s="14"/>
      <c r="C337" s="30"/>
      <c r="D337" s="41"/>
      <c r="E337" s="41"/>
      <c r="F337" s="41"/>
      <c r="G337" s="41"/>
      <c r="H337" s="41"/>
      <c r="I337" s="41"/>
      <c r="J337" s="16"/>
      <c r="K337" s="42"/>
      <c r="L337" s="63"/>
      <c r="M337" s="41"/>
      <c r="N337" s="41"/>
      <c r="O337" s="41"/>
      <c r="P337" s="41"/>
      <c r="Q337" s="41"/>
      <c r="R337" s="41"/>
      <c r="S337" s="41"/>
      <c r="T337" s="15"/>
      <c r="U337" s="1"/>
      <c r="V337" s="47"/>
      <c r="X337" s="29"/>
    </row>
    <row r="338" spans="1:24" ht="12.75">
      <c r="A338" s="25"/>
      <c r="B338" s="14"/>
      <c r="C338" s="30"/>
      <c r="D338" s="41"/>
      <c r="E338" s="41"/>
      <c r="F338" s="41"/>
      <c r="G338" s="41"/>
      <c r="H338" s="41"/>
      <c r="I338" s="41"/>
      <c r="J338" s="16"/>
      <c r="K338" s="42"/>
      <c r="L338" s="63"/>
      <c r="M338" s="41"/>
      <c r="N338" s="41"/>
      <c r="O338" s="41"/>
      <c r="P338" s="41"/>
      <c r="Q338" s="41"/>
      <c r="R338" s="41"/>
      <c r="S338" s="41"/>
      <c r="T338" s="15"/>
      <c r="V338" s="47"/>
      <c r="X338" s="29"/>
    </row>
    <row r="339" spans="1:24" ht="12.75">
      <c r="A339" s="25"/>
      <c r="B339" s="14"/>
      <c r="C339" s="30"/>
      <c r="D339" s="41"/>
      <c r="E339" s="41"/>
      <c r="F339" s="41"/>
      <c r="G339" s="41"/>
      <c r="H339" s="41"/>
      <c r="I339" s="41"/>
      <c r="J339" s="16"/>
      <c r="K339" s="42"/>
      <c r="L339" s="63"/>
      <c r="M339" s="41"/>
      <c r="N339" s="41"/>
      <c r="O339" s="41"/>
      <c r="P339" s="41"/>
      <c r="Q339" s="41"/>
      <c r="R339" s="41"/>
      <c r="S339" s="41"/>
      <c r="T339" s="15"/>
      <c r="V339" s="47"/>
      <c r="X339" s="29"/>
    </row>
    <row r="340" spans="1:24" ht="12.75">
      <c r="A340" s="25"/>
      <c r="B340" s="14"/>
      <c r="C340" s="30"/>
      <c r="D340" s="41"/>
      <c r="E340" s="41"/>
      <c r="F340" s="41"/>
      <c r="G340" s="41"/>
      <c r="H340" s="41"/>
      <c r="I340" s="41"/>
      <c r="J340" s="16"/>
      <c r="K340" s="42"/>
      <c r="L340" s="63"/>
      <c r="M340" s="41"/>
      <c r="N340" s="41"/>
      <c r="O340" s="41"/>
      <c r="P340" s="41"/>
      <c r="Q340" s="41"/>
      <c r="R340" s="41"/>
      <c r="S340" s="41"/>
      <c r="T340" s="15"/>
      <c r="V340" s="47"/>
      <c r="X340" s="29"/>
    </row>
    <row r="341" spans="1:24" ht="12.75">
      <c r="A341" s="25"/>
      <c r="B341" s="14"/>
      <c r="C341" s="30"/>
      <c r="D341" s="41"/>
      <c r="E341" s="41"/>
      <c r="F341" s="41"/>
      <c r="G341" s="41"/>
      <c r="H341" s="41"/>
      <c r="I341" s="41"/>
      <c r="J341" s="16"/>
      <c r="K341" s="42"/>
      <c r="L341" s="63"/>
      <c r="M341" s="41"/>
      <c r="N341" s="41"/>
      <c r="O341" s="41"/>
      <c r="P341" s="41"/>
      <c r="Q341" s="41"/>
      <c r="R341" s="41"/>
      <c r="S341" s="41"/>
      <c r="T341" s="15"/>
      <c r="V341" s="47"/>
      <c r="X341" s="29"/>
    </row>
    <row r="342" spans="1:24" ht="12.75">
      <c r="A342" s="25"/>
      <c r="B342" s="14"/>
      <c r="C342" s="30"/>
      <c r="D342" s="41"/>
      <c r="E342" s="41"/>
      <c r="F342" s="41"/>
      <c r="G342" s="41"/>
      <c r="H342" s="41"/>
      <c r="I342" s="41"/>
      <c r="J342" s="16"/>
      <c r="K342" s="42"/>
      <c r="L342" s="63"/>
      <c r="M342" s="41"/>
      <c r="N342" s="41"/>
      <c r="O342" s="41"/>
      <c r="P342" s="41"/>
      <c r="Q342" s="41"/>
      <c r="R342" s="41"/>
      <c r="S342" s="41"/>
      <c r="T342" s="15"/>
      <c r="V342" s="47"/>
      <c r="X342" s="29"/>
    </row>
    <row r="343" spans="1:24" ht="12.75">
      <c r="A343" s="25"/>
      <c r="B343" s="14"/>
      <c r="C343" s="30"/>
      <c r="D343" s="41"/>
      <c r="E343" s="41"/>
      <c r="F343" s="41"/>
      <c r="G343" s="41"/>
      <c r="H343" s="41"/>
      <c r="I343" s="41"/>
      <c r="J343" s="16"/>
      <c r="K343" s="42"/>
      <c r="L343" s="63"/>
      <c r="M343" s="41"/>
      <c r="N343" s="41"/>
      <c r="O343" s="41"/>
      <c r="P343" s="41"/>
      <c r="Q343" s="28"/>
      <c r="R343" s="41"/>
      <c r="S343" s="41"/>
      <c r="T343" s="15"/>
      <c r="V343" s="47"/>
      <c r="X343" s="29"/>
    </row>
    <row r="344" spans="3:24" ht="12.75">
      <c r="C344" s="22"/>
      <c r="D344" s="22"/>
      <c r="E344" s="22"/>
      <c r="F344" s="22"/>
      <c r="G344" s="22"/>
      <c r="H344" s="26"/>
      <c r="I344" s="26"/>
      <c r="J344" s="31"/>
      <c r="K344" s="26"/>
      <c r="L344" s="65"/>
      <c r="M344" s="20"/>
      <c r="N344" s="24"/>
      <c r="O344" s="27"/>
      <c r="P344" s="35"/>
      <c r="Q344" s="28"/>
      <c r="R344" s="28"/>
      <c r="S344" s="36"/>
      <c r="T344" s="31"/>
      <c r="V344" s="47"/>
      <c r="X344" s="29"/>
    </row>
    <row r="345" spans="1:24" ht="12.75">
      <c r="A345" s="25"/>
      <c r="B345" s="14"/>
      <c r="C345" s="23"/>
      <c r="D345" s="23"/>
      <c r="E345" s="23"/>
      <c r="F345" s="23"/>
      <c r="G345" s="23"/>
      <c r="H345" s="26"/>
      <c r="I345" s="26"/>
      <c r="J345" s="31"/>
      <c r="K345" s="26"/>
      <c r="L345" s="65"/>
      <c r="M345" s="20"/>
      <c r="N345" s="24"/>
      <c r="O345" s="27"/>
      <c r="P345" s="35"/>
      <c r="R345" s="28"/>
      <c r="S345" s="36"/>
      <c r="T345" s="31"/>
      <c r="V345" s="47"/>
      <c r="X345" s="29"/>
    </row>
    <row r="346" spans="12:24" ht="12.75">
      <c r="L346" s="66"/>
      <c r="M346" s="5"/>
      <c r="V346" s="47"/>
      <c r="X346" s="29"/>
    </row>
    <row r="347" spans="22:24" ht="12.75">
      <c r="V347" s="47"/>
      <c r="X347" s="29"/>
    </row>
    <row r="348" spans="22:24" ht="12.75">
      <c r="V348" s="47"/>
      <c r="X348" s="29"/>
    </row>
    <row r="349" spans="12:24" ht="12.75">
      <c r="L349" s="66"/>
      <c r="M349" s="5"/>
      <c r="V349" s="47"/>
      <c r="X349" s="29"/>
    </row>
    <row r="350" spans="12:24" ht="12.75">
      <c r="L350" s="66"/>
      <c r="M350" s="5"/>
      <c r="V350" s="47"/>
      <c r="X350" s="29"/>
    </row>
    <row r="351" spans="12:24" ht="12.75">
      <c r="L351" s="66"/>
      <c r="M351" s="5"/>
      <c r="V351" s="47"/>
      <c r="X351" s="29"/>
    </row>
    <row r="352" spans="12:24" ht="12.75">
      <c r="L352" s="66"/>
      <c r="M352" s="5"/>
      <c r="U352" s="1"/>
      <c r="V352" s="47"/>
      <c r="X352" s="29"/>
    </row>
    <row r="353" spans="12:24" ht="12.75">
      <c r="L353" s="66"/>
      <c r="M353" s="5"/>
      <c r="V353" s="47"/>
      <c r="X353" s="29"/>
    </row>
    <row r="354" spans="12:24" ht="12.75">
      <c r="L354" s="66"/>
      <c r="M354" s="5"/>
      <c r="V354" s="47"/>
      <c r="X354" s="29"/>
    </row>
    <row r="355" spans="12:24" ht="12.75">
      <c r="L355" s="66"/>
      <c r="M355" s="5"/>
      <c r="U355" s="1"/>
      <c r="V355" s="47"/>
      <c r="X355" s="29"/>
    </row>
    <row r="356" spans="12:22" ht="12">
      <c r="L356" s="66"/>
      <c r="M356" s="5"/>
      <c r="U356" s="1"/>
      <c r="V356" s="1"/>
    </row>
    <row r="357" spans="12:22" ht="12">
      <c r="L357" s="66"/>
      <c r="M357" s="5"/>
      <c r="V357" s="47"/>
    </row>
    <row r="358" spans="12:22" ht="12">
      <c r="L358" s="66"/>
      <c r="M358" s="5"/>
      <c r="V358" s="47"/>
    </row>
    <row r="359" spans="12:22" ht="12">
      <c r="L359" s="66"/>
      <c r="M359" s="5"/>
      <c r="V359" s="47"/>
    </row>
    <row r="360" spans="12:22" ht="12">
      <c r="L360" s="66"/>
      <c r="M360" s="5"/>
      <c r="V360" s="47"/>
    </row>
    <row r="361" spans="12:22" ht="12">
      <c r="L361" s="66"/>
      <c r="M361" s="5"/>
      <c r="V361" s="1"/>
    </row>
    <row r="362" spans="12:22" ht="12">
      <c r="L362" s="66"/>
      <c r="M362" s="5"/>
      <c r="U362" s="25"/>
      <c r="V362" s="47"/>
    </row>
    <row r="363" spans="12:22" ht="12">
      <c r="L363" s="66"/>
      <c r="M363" s="5"/>
      <c r="U363" s="25"/>
      <c r="V363" s="52"/>
    </row>
    <row r="364" spans="12:22" ht="12">
      <c r="L364" s="66"/>
      <c r="M364" s="5"/>
      <c r="U364" s="25"/>
      <c r="V364" s="52"/>
    </row>
    <row r="365" spans="12:22" ht="12">
      <c r="L365" s="66"/>
      <c r="M365" s="5"/>
      <c r="U365" s="25"/>
      <c r="V365" s="52"/>
    </row>
    <row r="366" spans="12:22" ht="12">
      <c r="L366" s="66"/>
      <c r="M366" s="5"/>
      <c r="U366" s="43"/>
      <c r="V366" s="52"/>
    </row>
    <row r="367" spans="12:22" ht="12">
      <c r="L367" s="66"/>
      <c r="M367" s="5"/>
      <c r="U367" s="43"/>
      <c r="V367" s="43"/>
    </row>
    <row r="368" spans="12:22" ht="12">
      <c r="L368" s="66"/>
      <c r="M368" s="5"/>
      <c r="U368" s="43"/>
      <c r="V368" s="43"/>
    </row>
    <row r="369" spans="12:22" ht="12">
      <c r="L369" s="66"/>
      <c r="M369" s="5"/>
      <c r="U369" s="25"/>
      <c r="V369" s="1"/>
    </row>
    <row r="370" spans="12:22" ht="12">
      <c r="L370" s="66"/>
      <c r="M370" s="5"/>
      <c r="U370" s="25"/>
      <c r="V370" s="47"/>
    </row>
    <row r="371" spans="12:13" ht="12">
      <c r="L371" s="66"/>
      <c r="M371" s="5"/>
    </row>
    <row r="372" spans="12:13" ht="12">
      <c r="L372" s="66"/>
      <c r="M372" s="5"/>
    </row>
    <row r="373" spans="12:13" ht="12">
      <c r="L373" s="66"/>
      <c r="M373" s="5"/>
    </row>
    <row r="374" spans="12:13" ht="12">
      <c r="L374" s="66"/>
      <c r="M374" s="5"/>
    </row>
    <row r="375" spans="12:13" ht="12">
      <c r="L375" s="66"/>
      <c r="M375" s="5"/>
    </row>
    <row r="376" spans="12:13" ht="12">
      <c r="L376" s="66"/>
      <c r="M376" s="5"/>
    </row>
    <row r="377" spans="12:13" ht="12">
      <c r="L377" s="66"/>
      <c r="M377" s="5"/>
    </row>
    <row r="378" spans="12:13" ht="12">
      <c r="L378" s="66"/>
      <c r="M378" s="5"/>
    </row>
    <row r="379" spans="12:22" ht="12">
      <c r="L379" s="66"/>
      <c r="M379" s="5"/>
      <c r="V379" s="47"/>
    </row>
    <row r="380" spans="12:22" ht="12">
      <c r="L380" s="66"/>
      <c r="M380" s="5"/>
      <c r="V380" s="47"/>
    </row>
    <row r="381" spans="12:13" ht="12">
      <c r="L381" s="66"/>
      <c r="M381" s="5"/>
    </row>
    <row r="382" spans="12:13" ht="12">
      <c r="L382" s="66"/>
      <c r="M382" s="5"/>
    </row>
    <row r="383" spans="12:13" ht="12">
      <c r="L383" s="66"/>
      <c r="M383" s="5"/>
    </row>
    <row r="384" spans="12:13" ht="12">
      <c r="L384" s="66"/>
      <c r="M384" s="5"/>
    </row>
    <row r="385" spans="12:13" ht="12">
      <c r="L385" s="66"/>
      <c r="M385" s="5"/>
    </row>
    <row r="386" spans="12:13" ht="12">
      <c r="L386" s="66"/>
      <c r="M386" s="5"/>
    </row>
    <row r="387" spans="12:13" ht="12">
      <c r="L387" s="66"/>
      <c r="M387" s="5"/>
    </row>
    <row r="388" spans="12:13" ht="12">
      <c r="L388" s="66"/>
      <c r="M388" s="5"/>
    </row>
    <row r="389" spans="12:13" ht="12">
      <c r="L389" s="66"/>
      <c r="M389" s="5"/>
    </row>
    <row r="390" spans="12:13" ht="12">
      <c r="L390" s="66"/>
      <c r="M390" s="5"/>
    </row>
    <row r="391" spans="12:13" ht="12">
      <c r="L391" s="66"/>
      <c r="M391" s="5"/>
    </row>
    <row r="392" spans="12:13" ht="12">
      <c r="L392" s="66"/>
      <c r="M392" s="5"/>
    </row>
    <row r="393" spans="12:13" ht="12">
      <c r="L393" s="66"/>
      <c r="M393" s="5"/>
    </row>
    <row r="394" spans="12:13" ht="12">
      <c r="L394" s="66"/>
      <c r="M394" s="5"/>
    </row>
    <row r="395" spans="12:13" ht="12">
      <c r="L395" s="66"/>
      <c r="M395" s="5"/>
    </row>
    <row r="396" spans="12:13" ht="12">
      <c r="L396" s="66"/>
      <c r="M396" s="5"/>
    </row>
    <row r="397" spans="12:13" ht="12">
      <c r="L397" s="66"/>
      <c r="M397" s="5"/>
    </row>
    <row r="398" spans="12:13" ht="12">
      <c r="L398" s="66"/>
      <c r="M398" s="5"/>
    </row>
    <row r="399" spans="12:13" ht="12">
      <c r="L399" s="66"/>
      <c r="M399" s="5"/>
    </row>
    <row r="400" spans="12:13" ht="12">
      <c r="L400" s="66"/>
      <c r="M400" s="5"/>
    </row>
    <row r="401" spans="12:13" ht="12">
      <c r="L401" s="66"/>
      <c r="M401" s="5"/>
    </row>
    <row r="402" spans="12:13" ht="12">
      <c r="L402" s="66"/>
      <c r="M402" s="5"/>
    </row>
    <row r="403" spans="12:13" ht="12">
      <c r="L403" s="66"/>
      <c r="M403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39.57421875" style="0" bestFit="1" customWidth="1"/>
    <col min="2" max="5" width="13.7109375" style="0" bestFit="1" customWidth="1"/>
    <col min="6" max="6" width="12.8515625" style="0" bestFit="1" customWidth="1"/>
    <col min="7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">
      <c r="A1" s="33" t="s">
        <v>302</v>
      </c>
    </row>
    <row r="2" ht="12">
      <c r="A2" s="103">
        <v>43985</v>
      </c>
    </row>
    <row r="6" spans="2:11" ht="12">
      <c r="B6" t="s">
        <v>324</v>
      </c>
      <c r="C6" t="s">
        <v>330</v>
      </c>
      <c r="D6" t="s">
        <v>331</v>
      </c>
      <c r="E6" t="s">
        <v>347</v>
      </c>
      <c r="F6" t="s">
        <v>348</v>
      </c>
      <c r="H6" s="33"/>
      <c r="I6" s="33"/>
      <c r="J6" s="33"/>
      <c r="K6" s="33"/>
    </row>
    <row r="7" spans="1:6" ht="12">
      <c r="A7" t="s">
        <v>349</v>
      </c>
      <c r="B7">
        <v>4</v>
      </c>
      <c r="C7">
        <v>0</v>
      </c>
      <c r="D7">
        <v>3</v>
      </c>
      <c r="E7">
        <v>1</v>
      </c>
      <c r="F7">
        <v>3</v>
      </c>
    </row>
    <row r="8" spans="1:6" ht="12">
      <c r="A8" t="s">
        <v>336</v>
      </c>
      <c r="B8">
        <v>4</v>
      </c>
      <c r="C8">
        <v>3</v>
      </c>
      <c r="D8">
        <v>5</v>
      </c>
      <c r="E8">
        <v>6</v>
      </c>
      <c r="F8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 Vesa (VM)</cp:lastModifiedBy>
  <cp:lastPrinted>2021-05-26T14:15:40Z</cp:lastPrinted>
  <dcterms:created xsi:type="dcterms:W3CDTF">2007-01-24T13:51:04Z</dcterms:created>
  <dcterms:modified xsi:type="dcterms:W3CDTF">2021-06-01T06:42:53Z</dcterms:modified>
  <cp:category/>
  <cp:version/>
  <cp:contentType/>
  <cp:contentStatus/>
</cp:coreProperties>
</file>