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790" windowHeight="7560" tabRatio="867"/>
  </bookViews>
  <sheets>
    <sheet name="Ohjeet" sheetId="4" r:id="rId1"/>
    <sheet name="Yhteenveto" sheetId="18" r:id="rId2"/>
    <sheet name="Kehittämiskust." sheetId="29" r:id="rId3"/>
    <sheet name="Palvelutuotantokust." sheetId="35" r:id="rId4"/>
    <sheet name="Käyttökust." sheetId="36" r:id="rId5"/>
    <sheet name="TaloudellisetHyödyt" sheetId="33" r:id="rId6"/>
    <sheet name="Rahoitus" sheetId="37" r:id="rId7"/>
    <sheet name="LaadullisetHyödyt" sheetId="24" r:id="rId8"/>
    <sheet name="Tukisivu_päivitystä varten" sheetId="17" state="hidden" r:id="rId9"/>
  </sheets>
  <definedNames>
    <definedName name="_xlnm.Print_Area" localSheetId="2">Kehittämiskust.!$A$1:$W$16</definedName>
    <definedName name="_xlnm.Print_Area" localSheetId="4">Käyttökust.!$A$1:$M$15</definedName>
    <definedName name="_xlnm.Print_Area" localSheetId="7">LaadullisetHyödyt!$B$1:$I$66</definedName>
    <definedName name="_xlnm.Print_Area" localSheetId="0">Ohjeet!$B$2:$B$54</definedName>
    <definedName name="_xlnm.Print_Area" localSheetId="3">Palvelutuotantokust.!$A$1:$W$15</definedName>
    <definedName name="_xlnm.Print_Area" localSheetId="6">Rahoitus!$A$1:$W$1</definedName>
    <definedName name="_xlnm.Print_Area" localSheetId="5">TaloudellisetHyödyt!$A$1:$O$10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1" i="33" l="1"/>
  <c r="P38" i="33"/>
  <c r="P37" i="33"/>
  <c r="P28" i="33"/>
  <c r="P27" i="33"/>
  <c r="P18" i="33"/>
  <c r="P17" i="33"/>
  <c r="P8" i="33"/>
  <c r="P7" i="33"/>
  <c r="Y24" i="37" l="1"/>
  <c r="Y23" i="37"/>
  <c r="Y22" i="37"/>
  <c r="Y21" i="37"/>
  <c r="Y20" i="37"/>
  <c r="Y19" i="37"/>
  <c r="Y18" i="37"/>
  <c r="X23" i="37"/>
  <c r="X22" i="37"/>
  <c r="X21" i="37"/>
  <c r="X20" i="37"/>
  <c r="X19" i="37"/>
  <c r="X18" i="37"/>
  <c r="Y11" i="37"/>
  <c r="Y10" i="37"/>
  <c r="Y9" i="37"/>
  <c r="Y8" i="37"/>
  <c r="Y7" i="37"/>
  <c r="Y6" i="37"/>
  <c r="X11" i="37"/>
  <c r="X10" i="37"/>
  <c r="X9" i="37"/>
  <c r="X8" i="37"/>
  <c r="X7" i="37"/>
  <c r="X6" i="37"/>
  <c r="Y12" i="37" l="1"/>
  <c r="H3" i="18" l="1"/>
  <c r="F74" i="35" l="1"/>
  <c r="D74" i="35"/>
  <c r="F83" i="35" l="1"/>
  <c r="J72" i="35"/>
  <c r="J73" i="35"/>
  <c r="V73" i="35"/>
  <c r="F73" i="35"/>
  <c r="H73" i="35"/>
  <c r="L73" i="35"/>
  <c r="N73" i="35"/>
  <c r="P73" i="35"/>
  <c r="R73" i="35"/>
  <c r="T73" i="35"/>
  <c r="H83" i="35" l="1"/>
  <c r="N74" i="29"/>
  <c r="L73" i="29"/>
  <c r="L74" i="29"/>
  <c r="J73" i="29"/>
  <c r="J74" i="29"/>
  <c r="H74" i="29"/>
  <c r="H73" i="29"/>
  <c r="P74" i="29"/>
  <c r="R74" i="29"/>
  <c r="T74" i="29"/>
  <c r="V74" i="29"/>
  <c r="N73" i="29"/>
  <c r="P73" i="29"/>
  <c r="R73" i="29"/>
  <c r="T73" i="29"/>
  <c r="V73" i="29"/>
  <c r="O30" i="4" l="1"/>
  <c r="P30" i="4"/>
  <c r="Q26" i="4"/>
  <c r="Q30" i="4" s="1"/>
  <c r="P26" i="4"/>
  <c r="O26" i="4"/>
  <c r="N26" i="4"/>
  <c r="N30" i="4" s="1"/>
  <c r="M26" i="4"/>
  <c r="M30" i="4" s="1"/>
  <c r="L26" i="4"/>
  <c r="L30" i="4" s="1"/>
  <c r="K26" i="4"/>
  <c r="K30" i="4" s="1"/>
  <c r="J26" i="4"/>
  <c r="J30" i="4" s="1"/>
  <c r="I26" i="4"/>
  <c r="I30" i="4" s="1"/>
  <c r="H26" i="4"/>
  <c r="H30" i="4" s="1"/>
  <c r="I20" i="4"/>
  <c r="J20" i="4" s="1"/>
  <c r="K20" i="4" s="1"/>
  <c r="L20" i="4" s="1"/>
  <c r="M20" i="4" s="1"/>
  <c r="N20" i="4" s="1"/>
  <c r="O20" i="4" s="1"/>
  <c r="P20" i="4" s="1"/>
  <c r="Q20" i="4" s="1"/>
  <c r="H79" i="36" l="1"/>
  <c r="L90" i="35"/>
  <c r="D79" i="36"/>
  <c r="D90" i="35"/>
  <c r="D92" i="29"/>
  <c r="D91" i="29"/>
  <c r="J73" i="36"/>
  <c r="E72" i="36"/>
  <c r="F72" i="36"/>
  <c r="G72" i="36"/>
  <c r="H72" i="36"/>
  <c r="I72" i="36"/>
  <c r="J72" i="36"/>
  <c r="K72" i="36"/>
  <c r="L72" i="36"/>
  <c r="M72" i="36"/>
  <c r="E73" i="36"/>
  <c r="F73" i="36"/>
  <c r="G73" i="36"/>
  <c r="H73" i="36"/>
  <c r="I73" i="36"/>
  <c r="K73" i="36"/>
  <c r="L73" i="36"/>
  <c r="M73" i="36"/>
  <c r="E74" i="36"/>
  <c r="F74" i="36"/>
  <c r="G74" i="36"/>
  <c r="H74" i="36"/>
  <c r="I74" i="36"/>
  <c r="J74" i="36"/>
  <c r="K74" i="36"/>
  <c r="L74" i="36"/>
  <c r="M74" i="36"/>
  <c r="E75" i="36"/>
  <c r="F75" i="36"/>
  <c r="G75" i="36"/>
  <c r="H75" i="36"/>
  <c r="I75" i="36"/>
  <c r="J75" i="36"/>
  <c r="K75" i="36"/>
  <c r="L75" i="36"/>
  <c r="M75" i="36"/>
  <c r="F71" i="36"/>
  <c r="E71" i="36"/>
  <c r="G71" i="36"/>
  <c r="H71" i="36"/>
  <c r="I71" i="36"/>
  <c r="J71" i="36"/>
  <c r="K71" i="36"/>
  <c r="L71" i="36"/>
  <c r="M71" i="36"/>
  <c r="D75" i="36"/>
  <c r="D74" i="36"/>
  <c r="D73" i="36"/>
  <c r="D72" i="36"/>
  <c r="D71" i="36"/>
  <c r="F89" i="36"/>
  <c r="E82" i="36"/>
  <c r="F82" i="36"/>
  <c r="G82" i="36"/>
  <c r="H82" i="36"/>
  <c r="I82" i="36"/>
  <c r="J82" i="36"/>
  <c r="K82" i="36"/>
  <c r="L82" i="36"/>
  <c r="M82" i="36"/>
  <c r="E83" i="36"/>
  <c r="F83" i="36"/>
  <c r="G83" i="36"/>
  <c r="H83" i="36"/>
  <c r="I83" i="36"/>
  <c r="J83" i="36"/>
  <c r="K83" i="36"/>
  <c r="L83" i="36"/>
  <c r="M83" i="36"/>
  <c r="E84" i="36"/>
  <c r="F84" i="36"/>
  <c r="G84" i="36"/>
  <c r="H84" i="36"/>
  <c r="I84" i="36"/>
  <c r="J84" i="36"/>
  <c r="K84" i="36"/>
  <c r="L84" i="36"/>
  <c r="M84" i="36"/>
  <c r="E85" i="36"/>
  <c r="F85" i="36"/>
  <c r="G85" i="36"/>
  <c r="H85" i="36"/>
  <c r="I85" i="36"/>
  <c r="J85" i="36"/>
  <c r="K85" i="36"/>
  <c r="L85" i="36"/>
  <c r="M85" i="36"/>
  <c r="E86" i="36"/>
  <c r="F86" i="36"/>
  <c r="G86" i="36"/>
  <c r="H86" i="36"/>
  <c r="I86" i="36"/>
  <c r="J86" i="36"/>
  <c r="K86" i="36"/>
  <c r="L86" i="36"/>
  <c r="M86" i="36"/>
  <c r="E87" i="36"/>
  <c r="F87" i="36"/>
  <c r="G87" i="36"/>
  <c r="H87" i="36"/>
  <c r="I87" i="36"/>
  <c r="J87" i="36"/>
  <c r="K87" i="36"/>
  <c r="L87" i="36"/>
  <c r="M87" i="36"/>
  <c r="E88" i="36"/>
  <c r="F88" i="36"/>
  <c r="G88" i="36"/>
  <c r="H88" i="36"/>
  <c r="I88" i="36"/>
  <c r="J88" i="36"/>
  <c r="K88" i="36"/>
  <c r="L88" i="36"/>
  <c r="M88" i="36"/>
  <c r="E89" i="36"/>
  <c r="G89" i="36"/>
  <c r="H89" i="36"/>
  <c r="I89" i="36"/>
  <c r="J89" i="36"/>
  <c r="K89" i="36"/>
  <c r="L89" i="36"/>
  <c r="M89" i="36"/>
  <c r="E90" i="36"/>
  <c r="F90" i="36"/>
  <c r="G90" i="36"/>
  <c r="H90" i="36"/>
  <c r="I90" i="36"/>
  <c r="J90" i="36"/>
  <c r="K90" i="36"/>
  <c r="L90" i="36"/>
  <c r="M90" i="36"/>
  <c r="D88" i="36"/>
  <c r="D84" i="36"/>
  <c r="D83" i="36"/>
  <c r="D85" i="36"/>
  <c r="D86" i="36"/>
  <c r="D87" i="36"/>
  <c r="D89" i="36"/>
  <c r="D90" i="36"/>
  <c r="D82" i="36"/>
  <c r="E81" i="36"/>
  <c r="F81" i="36"/>
  <c r="G81" i="36"/>
  <c r="H81" i="36"/>
  <c r="I81" i="36"/>
  <c r="J81" i="36"/>
  <c r="K81" i="36"/>
  <c r="L81" i="36"/>
  <c r="M81" i="36"/>
  <c r="D81" i="36"/>
  <c r="D78" i="36"/>
  <c r="D77" i="36"/>
  <c r="E79" i="36"/>
  <c r="M79" i="36"/>
  <c r="F79" i="36"/>
  <c r="G79" i="36"/>
  <c r="I79" i="36"/>
  <c r="J79" i="36"/>
  <c r="K79" i="36"/>
  <c r="L79" i="36"/>
  <c r="E78" i="36"/>
  <c r="F78" i="36"/>
  <c r="G78" i="36"/>
  <c r="H78" i="36"/>
  <c r="I78" i="36"/>
  <c r="J78" i="36"/>
  <c r="K78" i="36"/>
  <c r="L78" i="36"/>
  <c r="M78" i="36"/>
  <c r="E77" i="36"/>
  <c r="F77" i="36"/>
  <c r="G77" i="36"/>
  <c r="H77" i="36"/>
  <c r="I77" i="36"/>
  <c r="J77" i="36"/>
  <c r="K77" i="36"/>
  <c r="L77" i="36"/>
  <c r="M77" i="36"/>
  <c r="E53" i="36"/>
  <c r="F53" i="36"/>
  <c r="G53" i="36"/>
  <c r="H53" i="36"/>
  <c r="I53" i="36"/>
  <c r="J53" i="36"/>
  <c r="K53" i="36"/>
  <c r="L53" i="36"/>
  <c r="M53" i="36"/>
  <c r="N53" i="36"/>
  <c r="D53" i="36"/>
  <c r="D37" i="36"/>
  <c r="E37" i="36"/>
  <c r="F37" i="36"/>
  <c r="G37" i="36"/>
  <c r="H37" i="36"/>
  <c r="I37" i="36"/>
  <c r="J37" i="36"/>
  <c r="K37" i="36"/>
  <c r="L37" i="36"/>
  <c r="M37" i="36"/>
  <c r="N37" i="36"/>
  <c r="N72" i="36" l="1"/>
  <c r="N73" i="36"/>
  <c r="N71" i="36"/>
  <c r="N77" i="36"/>
  <c r="E17" i="29" l="1"/>
  <c r="D17" i="29"/>
  <c r="H15" i="18"/>
  <c r="L23" i="18"/>
  <c r="E19" i="18"/>
  <c r="F19" i="18"/>
  <c r="G19" i="18"/>
  <c r="H19" i="18"/>
  <c r="I19" i="18"/>
  <c r="J19" i="18"/>
  <c r="K19" i="18"/>
  <c r="L19" i="18"/>
  <c r="M19" i="18"/>
  <c r="E20" i="18"/>
  <c r="F20" i="18"/>
  <c r="G20" i="18"/>
  <c r="H20" i="18"/>
  <c r="I20" i="18"/>
  <c r="J20" i="18"/>
  <c r="K20" i="18"/>
  <c r="L20" i="18"/>
  <c r="M20" i="18"/>
  <c r="E21" i="18"/>
  <c r="G21" i="18"/>
  <c r="H21" i="18"/>
  <c r="I21" i="18"/>
  <c r="J21" i="18"/>
  <c r="K21" i="18"/>
  <c r="L21" i="18"/>
  <c r="M21" i="18"/>
  <c r="F22" i="18"/>
  <c r="G22" i="18"/>
  <c r="H22" i="18"/>
  <c r="I22" i="18"/>
  <c r="J22" i="18"/>
  <c r="K22" i="18"/>
  <c r="L22" i="18"/>
  <c r="M22" i="18"/>
  <c r="E23" i="18"/>
  <c r="F23" i="18"/>
  <c r="G23" i="18"/>
  <c r="H23" i="18"/>
  <c r="I23" i="18"/>
  <c r="J23" i="18"/>
  <c r="K23" i="18"/>
  <c r="M23" i="18"/>
  <c r="E24" i="18"/>
  <c r="F24" i="18"/>
  <c r="G24" i="18"/>
  <c r="I24" i="18"/>
  <c r="J24" i="18"/>
  <c r="K24" i="18"/>
  <c r="L24" i="18"/>
  <c r="M24" i="18"/>
  <c r="E25" i="18"/>
  <c r="F25" i="18"/>
  <c r="G25" i="18"/>
  <c r="H25" i="18"/>
  <c r="I25" i="18"/>
  <c r="J25" i="18"/>
  <c r="K25" i="18"/>
  <c r="L25" i="18"/>
  <c r="M25" i="18"/>
  <c r="E26" i="18"/>
  <c r="F26" i="18"/>
  <c r="G26" i="18"/>
  <c r="H26" i="18"/>
  <c r="I26" i="18"/>
  <c r="J26" i="18"/>
  <c r="K26" i="18"/>
  <c r="L26" i="18"/>
  <c r="M26" i="18"/>
  <c r="D20" i="18"/>
  <c r="D21" i="18"/>
  <c r="D22" i="18"/>
  <c r="D23" i="18"/>
  <c r="D24" i="18"/>
  <c r="D25" i="18"/>
  <c r="D26" i="18"/>
  <c r="M17" i="18"/>
  <c r="M18" i="18"/>
  <c r="E17" i="18"/>
  <c r="F17" i="18"/>
  <c r="G17" i="18"/>
  <c r="H17" i="18"/>
  <c r="I17" i="18"/>
  <c r="J17" i="18"/>
  <c r="K17" i="18"/>
  <c r="L17" i="18"/>
  <c r="E18" i="18"/>
  <c r="F18" i="18"/>
  <c r="G18" i="18"/>
  <c r="H18" i="18"/>
  <c r="I18" i="18"/>
  <c r="J18" i="18"/>
  <c r="K18" i="18"/>
  <c r="L18" i="18"/>
  <c r="D18" i="18"/>
  <c r="D17" i="18"/>
  <c r="N88" i="36" l="1"/>
  <c r="N83" i="36"/>
  <c r="D19" i="18"/>
  <c r="N86" i="36"/>
  <c r="N85" i="36"/>
  <c r="H24" i="18"/>
  <c r="E22" i="18"/>
  <c r="F21" i="18"/>
  <c r="N87" i="36"/>
  <c r="N90" i="36"/>
  <c r="N89" i="36"/>
  <c r="N84" i="36"/>
  <c r="N81" i="36"/>
  <c r="N82" i="36"/>
  <c r="D15" i="18"/>
  <c r="D13" i="18"/>
  <c r="D14" i="18"/>
  <c r="F91" i="35"/>
  <c r="E16" i="18" s="1"/>
  <c r="D91" i="35"/>
  <c r="D16" i="18" s="1"/>
  <c r="V91" i="35"/>
  <c r="M16" i="18" s="1"/>
  <c r="T91" i="35"/>
  <c r="L16" i="18" s="1"/>
  <c r="R91" i="35"/>
  <c r="K16" i="18" s="1"/>
  <c r="P91" i="35"/>
  <c r="J16" i="18" s="1"/>
  <c r="N91" i="35"/>
  <c r="I16" i="18" s="1"/>
  <c r="L91" i="35"/>
  <c r="H16" i="18" s="1"/>
  <c r="J91" i="35"/>
  <c r="G16" i="18" s="1"/>
  <c r="H91" i="35"/>
  <c r="F16" i="18" s="1"/>
  <c r="V90" i="35"/>
  <c r="M15" i="18" s="1"/>
  <c r="T90" i="35"/>
  <c r="L15" i="18" s="1"/>
  <c r="R90" i="35"/>
  <c r="K15" i="18" s="1"/>
  <c r="P90" i="35"/>
  <c r="J15" i="18" s="1"/>
  <c r="N90" i="35"/>
  <c r="I15" i="18" s="1"/>
  <c r="J90" i="35"/>
  <c r="G15" i="18" s="1"/>
  <c r="H90" i="35"/>
  <c r="F15" i="18" s="1"/>
  <c r="F90" i="35"/>
  <c r="E15" i="18" s="1"/>
  <c r="J92" i="29"/>
  <c r="G14" i="18" s="1"/>
  <c r="J91" i="29"/>
  <c r="G13" i="18" s="1"/>
  <c r="H92" i="29"/>
  <c r="F14" i="18" s="1"/>
  <c r="L92" i="29"/>
  <c r="H14" i="18" s="1"/>
  <c r="N92" i="29"/>
  <c r="I14" i="18" s="1"/>
  <c r="P92" i="29"/>
  <c r="J14" i="18" s="1"/>
  <c r="R92" i="29"/>
  <c r="K14" i="18" s="1"/>
  <c r="T92" i="29"/>
  <c r="L14" i="18" s="1"/>
  <c r="V92" i="29"/>
  <c r="M14" i="18" s="1"/>
  <c r="H91" i="29"/>
  <c r="F13" i="18" s="1"/>
  <c r="L91" i="29"/>
  <c r="H13" i="18" s="1"/>
  <c r="N91" i="29"/>
  <c r="I13" i="18" s="1"/>
  <c r="P91" i="29"/>
  <c r="J13" i="18" s="1"/>
  <c r="J31" i="18" s="1"/>
  <c r="R91" i="29"/>
  <c r="K13" i="18" s="1"/>
  <c r="T91" i="29"/>
  <c r="L13" i="18" s="1"/>
  <c r="V91" i="29"/>
  <c r="M13" i="18" s="1"/>
  <c r="M31" i="18" s="1"/>
  <c r="F92" i="29"/>
  <c r="E14" i="18" s="1"/>
  <c r="F91" i="29"/>
  <c r="E13" i="18" s="1"/>
  <c r="I31" i="18" l="1"/>
  <c r="H31" i="18"/>
  <c r="F31" i="18"/>
  <c r="G31" i="18"/>
  <c r="L31" i="18"/>
  <c r="K31" i="18"/>
  <c r="X92" i="29"/>
  <c r="X90" i="35"/>
  <c r="E31" i="18"/>
  <c r="D31" i="18"/>
  <c r="X91" i="29"/>
  <c r="N79" i="36"/>
  <c r="N78" i="36"/>
  <c r="X91" i="35"/>
  <c r="N18" i="18"/>
  <c r="N20" i="18"/>
  <c r="N23" i="18"/>
  <c r="N24" i="18"/>
  <c r="N25" i="18"/>
  <c r="N26" i="18"/>
  <c r="M35" i="18"/>
  <c r="L35" i="18"/>
  <c r="K35" i="18"/>
  <c r="J35" i="18"/>
  <c r="I35" i="18"/>
  <c r="H35" i="18"/>
  <c r="G35" i="18"/>
  <c r="F35" i="18"/>
  <c r="E35" i="18"/>
  <c r="D35" i="18"/>
  <c r="G41" i="33"/>
  <c r="H41" i="33"/>
  <c r="I41" i="33"/>
  <c r="J41" i="33"/>
  <c r="K41" i="33"/>
  <c r="L41" i="33"/>
  <c r="M41" i="33"/>
  <c r="N41" i="33"/>
  <c r="O41" i="33"/>
  <c r="F41" i="33"/>
  <c r="G31" i="33"/>
  <c r="H31" i="33"/>
  <c r="I31" i="33"/>
  <c r="J31" i="33"/>
  <c r="K31" i="33"/>
  <c r="L31" i="33"/>
  <c r="M31" i="33"/>
  <c r="N31" i="33"/>
  <c r="O31" i="33"/>
  <c r="F31" i="33"/>
  <c r="G21" i="33"/>
  <c r="H21" i="33"/>
  <c r="I21" i="33"/>
  <c r="J21" i="33"/>
  <c r="K21" i="33"/>
  <c r="L21" i="33"/>
  <c r="J7" i="18" s="1"/>
  <c r="M21" i="33"/>
  <c r="N21" i="33"/>
  <c r="O21" i="33"/>
  <c r="F21" i="33"/>
  <c r="G11" i="33"/>
  <c r="H11" i="33"/>
  <c r="I11" i="33"/>
  <c r="J11" i="33"/>
  <c r="H7" i="18" s="1"/>
  <c r="K11" i="33"/>
  <c r="I7" i="18" s="1"/>
  <c r="L11" i="33"/>
  <c r="M11" i="33"/>
  <c r="N11" i="33"/>
  <c r="O11" i="33"/>
  <c r="F11" i="33"/>
  <c r="C3" i="18"/>
  <c r="W24" i="37"/>
  <c r="V24" i="37"/>
  <c r="U24" i="37"/>
  <c r="T24" i="37"/>
  <c r="S24" i="37"/>
  <c r="R24" i="37"/>
  <c r="Q24" i="37"/>
  <c r="P24" i="37"/>
  <c r="O24" i="37"/>
  <c r="N24" i="37"/>
  <c r="M24" i="37"/>
  <c r="L24" i="37"/>
  <c r="K24" i="37"/>
  <c r="J24" i="37"/>
  <c r="I24" i="37"/>
  <c r="H24" i="37"/>
  <c r="G24" i="37"/>
  <c r="F24" i="37"/>
  <c r="E24" i="37"/>
  <c r="D24" i="37"/>
  <c r="E12" i="37"/>
  <c r="F12" i="37"/>
  <c r="F28" i="37" s="1"/>
  <c r="G12" i="37"/>
  <c r="H12" i="37"/>
  <c r="H28" i="37" s="1"/>
  <c r="I12" i="37"/>
  <c r="J12" i="37"/>
  <c r="K12" i="37"/>
  <c r="L12" i="37"/>
  <c r="L28" i="37" s="1"/>
  <c r="M12" i="37"/>
  <c r="N12" i="37"/>
  <c r="N28" i="37" s="1"/>
  <c r="O12" i="37"/>
  <c r="P12" i="37"/>
  <c r="P28" i="37" s="1"/>
  <c r="Q12" i="37"/>
  <c r="R12" i="37"/>
  <c r="S12" i="37"/>
  <c r="T12" i="37"/>
  <c r="T28" i="37" s="1"/>
  <c r="U12" i="37"/>
  <c r="V12" i="37"/>
  <c r="V28" i="37" s="1"/>
  <c r="W12" i="37"/>
  <c r="D12" i="37"/>
  <c r="D28" i="37" s="1"/>
  <c r="X27" i="37"/>
  <c r="V27" i="37"/>
  <c r="T27" i="37"/>
  <c r="R27" i="37"/>
  <c r="P27" i="37"/>
  <c r="N27" i="37"/>
  <c r="L27" i="37"/>
  <c r="J27" i="37"/>
  <c r="H27" i="37"/>
  <c r="F27" i="37"/>
  <c r="D27" i="37"/>
  <c r="V16" i="37"/>
  <c r="T16" i="37"/>
  <c r="R16" i="37"/>
  <c r="P16" i="37"/>
  <c r="N16" i="37"/>
  <c r="L16" i="37"/>
  <c r="J16" i="37"/>
  <c r="H16" i="37"/>
  <c r="F16" i="37"/>
  <c r="D16" i="37"/>
  <c r="V4" i="37"/>
  <c r="T4" i="37"/>
  <c r="R4" i="37"/>
  <c r="P4" i="37"/>
  <c r="N4" i="37"/>
  <c r="L4" i="37"/>
  <c r="J4" i="37"/>
  <c r="H4" i="37"/>
  <c r="F4" i="37"/>
  <c r="D4" i="37"/>
  <c r="V29" i="37" l="1"/>
  <c r="R29" i="37"/>
  <c r="N29" i="37"/>
  <c r="J29" i="37"/>
  <c r="F29" i="37"/>
  <c r="T29" i="37"/>
  <c r="L29" i="37"/>
  <c r="D29" i="37"/>
  <c r="D30" i="37" s="1"/>
  <c r="F30" i="37" s="1"/>
  <c r="G7" i="18"/>
  <c r="E7" i="18"/>
  <c r="R28" i="37"/>
  <c r="J28" i="37"/>
  <c r="L7" i="18"/>
  <c r="F7" i="18"/>
  <c r="M7" i="18"/>
  <c r="P29" i="37"/>
  <c r="H29" i="37"/>
  <c r="K7" i="18"/>
  <c r="F88" i="33"/>
  <c r="D7" i="18"/>
  <c r="O23" i="18"/>
  <c r="G66" i="18" s="1"/>
  <c r="N31" i="18"/>
  <c r="D70" i="18"/>
  <c r="E70" i="18" s="1"/>
  <c r="F70" i="18" s="1"/>
  <c r="G70" i="18" s="1"/>
  <c r="H70" i="18" s="1"/>
  <c r="I70" i="18" s="1"/>
  <c r="J70" i="18" s="1"/>
  <c r="K70" i="18" s="1"/>
  <c r="L70" i="18" s="1"/>
  <c r="M70" i="18" s="1"/>
  <c r="O25" i="18"/>
  <c r="H66" i="18" s="1"/>
  <c r="N35" i="18"/>
  <c r="N22" i="18"/>
  <c r="N21" i="18"/>
  <c r="N19" i="18"/>
  <c r="O19" i="18" s="1"/>
  <c r="F66" i="18" s="1"/>
  <c r="N17" i="18"/>
  <c r="O17" i="18" s="1"/>
  <c r="E66" i="18" s="1"/>
  <c r="N13" i="18"/>
  <c r="N14" i="18"/>
  <c r="N16" i="18"/>
  <c r="N15" i="18"/>
  <c r="X24" i="37"/>
  <c r="X12" i="37"/>
  <c r="G87" i="33"/>
  <c r="H87" i="33"/>
  <c r="I87" i="33"/>
  <c r="J87" i="33"/>
  <c r="K87" i="33"/>
  <c r="L87" i="33"/>
  <c r="M87" i="33"/>
  <c r="N87" i="33"/>
  <c r="O87" i="33"/>
  <c r="P87" i="33"/>
  <c r="F87" i="33"/>
  <c r="D67" i="36"/>
  <c r="N7" i="18" l="1"/>
  <c r="D65" i="18" s="1"/>
  <c r="H30" i="37"/>
  <c r="J30" i="37" s="1"/>
  <c r="L30" i="37" s="1"/>
  <c r="N30" i="37" s="1"/>
  <c r="P30" i="37" s="1"/>
  <c r="R30" i="37" s="1"/>
  <c r="T30" i="37" s="1"/>
  <c r="V30" i="37" s="1"/>
  <c r="O15" i="18"/>
  <c r="O21" i="18"/>
  <c r="O13" i="18"/>
  <c r="D66" i="18" s="1"/>
  <c r="G35" i="33"/>
  <c r="H35" i="33"/>
  <c r="I35" i="33"/>
  <c r="J35" i="33"/>
  <c r="K35" i="33"/>
  <c r="L35" i="33"/>
  <c r="M35" i="33"/>
  <c r="N35" i="33"/>
  <c r="O35" i="33"/>
  <c r="P35" i="33"/>
  <c r="G25" i="33"/>
  <c r="H25" i="33"/>
  <c r="I25" i="33"/>
  <c r="J25" i="33"/>
  <c r="K25" i="33"/>
  <c r="L25" i="33"/>
  <c r="M25" i="33"/>
  <c r="N25" i="33"/>
  <c r="O25" i="33"/>
  <c r="P25" i="33"/>
  <c r="G15" i="33"/>
  <c r="H15" i="33"/>
  <c r="I15" i="33"/>
  <c r="J15" i="33"/>
  <c r="K15" i="33"/>
  <c r="L15" i="33"/>
  <c r="M15" i="33"/>
  <c r="N15" i="33"/>
  <c r="O15" i="33"/>
  <c r="P15" i="33"/>
  <c r="F35" i="33"/>
  <c r="F25" i="33"/>
  <c r="F15" i="33"/>
  <c r="F5" i="33"/>
  <c r="P40" i="33"/>
  <c r="P39" i="33"/>
  <c r="P36" i="33"/>
  <c r="P30" i="33"/>
  <c r="P29" i="33"/>
  <c r="P26" i="33"/>
  <c r="P20" i="33"/>
  <c r="P19" i="33"/>
  <c r="P16" i="33"/>
  <c r="P31" i="33" l="1"/>
  <c r="P21" i="33"/>
  <c r="N75" i="36"/>
  <c r="N74" i="36"/>
  <c r="D77" i="35"/>
  <c r="N67" i="36"/>
  <c r="M67" i="36"/>
  <c r="L67" i="36"/>
  <c r="K67" i="36"/>
  <c r="J67" i="36"/>
  <c r="I67" i="36"/>
  <c r="H67" i="36"/>
  <c r="G67" i="36"/>
  <c r="F67" i="36"/>
  <c r="E67" i="36"/>
  <c r="M64" i="36"/>
  <c r="L64" i="36"/>
  <c r="K64" i="36"/>
  <c r="J64" i="36"/>
  <c r="I64" i="36"/>
  <c r="H64" i="36"/>
  <c r="G64" i="36"/>
  <c r="F64" i="36"/>
  <c r="E64" i="36"/>
  <c r="D64" i="36"/>
  <c r="N63" i="36"/>
  <c r="N62" i="36"/>
  <c r="N61" i="36"/>
  <c r="N60" i="36"/>
  <c r="N59" i="36"/>
  <c r="N58" i="36"/>
  <c r="N57" i="36"/>
  <c r="N56" i="36"/>
  <c r="N55" i="36"/>
  <c r="N54" i="36"/>
  <c r="M48" i="36"/>
  <c r="L48" i="36"/>
  <c r="K48" i="36"/>
  <c r="J48" i="36"/>
  <c r="I48" i="36"/>
  <c r="H48" i="36"/>
  <c r="G48" i="36"/>
  <c r="F48" i="36"/>
  <c r="E48" i="36"/>
  <c r="D48" i="36"/>
  <c r="N47" i="36"/>
  <c r="N46" i="36"/>
  <c r="N45" i="36"/>
  <c r="N44" i="36"/>
  <c r="N43" i="36"/>
  <c r="N42" i="36"/>
  <c r="N41" i="36"/>
  <c r="N40" i="36"/>
  <c r="N39" i="36"/>
  <c r="N38" i="36"/>
  <c r="M32" i="36"/>
  <c r="L32" i="36"/>
  <c r="K32" i="36"/>
  <c r="J32" i="36"/>
  <c r="I32" i="36"/>
  <c r="H32" i="36"/>
  <c r="G32" i="36"/>
  <c r="F32" i="36"/>
  <c r="E32" i="36"/>
  <c r="D32" i="36"/>
  <c r="N31" i="36"/>
  <c r="N30" i="36"/>
  <c r="N29" i="36"/>
  <c r="N28" i="36"/>
  <c r="N27" i="36"/>
  <c r="N26" i="36"/>
  <c r="N25" i="36"/>
  <c r="N24" i="36"/>
  <c r="N23" i="36"/>
  <c r="N22" i="36"/>
  <c r="N21" i="36"/>
  <c r="M21" i="36"/>
  <c r="L21" i="36"/>
  <c r="K21" i="36"/>
  <c r="J21" i="36"/>
  <c r="I21" i="36"/>
  <c r="H21" i="36"/>
  <c r="G21" i="36"/>
  <c r="F21" i="36"/>
  <c r="E21" i="36"/>
  <c r="D21" i="36"/>
  <c r="M16" i="36"/>
  <c r="L16" i="36"/>
  <c r="K16" i="36"/>
  <c r="J16" i="36"/>
  <c r="I16" i="36"/>
  <c r="H16" i="36"/>
  <c r="G16" i="36"/>
  <c r="F16" i="36"/>
  <c r="E16" i="36"/>
  <c r="D16" i="36"/>
  <c r="N15" i="36"/>
  <c r="N14" i="36"/>
  <c r="N13" i="36"/>
  <c r="N12" i="36"/>
  <c r="N11" i="36"/>
  <c r="N10" i="36"/>
  <c r="N9" i="36"/>
  <c r="N8" i="36"/>
  <c r="N7" i="36"/>
  <c r="N6" i="36"/>
  <c r="N5" i="36"/>
  <c r="M5" i="36"/>
  <c r="L5" i="36"/>
  <c r="K5" i="36"/>
  <c r="J5" i="36"/>
  <c r="I5" i="36"/>
  <c r="H5" i="36"/>
  <c r="G5" i="36"/>
  <c r="F5" i="36"/>
  <c r="E5" i="36"/>
  <c r="D5" i="36"/>
  <c r="V86" i="35"/>
  <c r="T86" i="35"/>
  <c r="R86" i="35"/>
  <c r="P86" i="35"/>
  <c r="N86" i="35"/>
  <c r="L86" i="35"/>
  <c r="J86" i="35"/>
  <c r="H86" i="35"/>
  <c r="F86" i="35"/>
  <c r="D86" i="35"/>
  <c r="V85" i="35"/>
  <c r="T85" i="35"/>
  <c r="R85" i="35"/>
  <c r="P85" i="35"/>
  <c r="N85" i="35"/>
  <c r="L85" i="35"/>
  <c r="J85" i="35"/>
  <c r="H85" i="35"/>
  <c r="F85" i="35"/>
  <c r="D85" i="35"/>
  <c r="V82" i="35"/>
  <c r="T82" i="35"/>
  <c r="R82" i="35"/>
  <c r="P82" i="35"/>
  <c r="N82" i="35"/>
  <c r="L82" i="35"/>
  <c r="J82" i="35"/>
  <c r="H82" i="35"/>
  <c r="F82" i="35"/>
  <c r="D82" i="35"/>
  <c r="V81" i="35"/>
  <c r="T81" i="35"/>
  <c r="R81" i="35"/>
  <c r="P81" i="35"/>
  <c r="N81" i="35"/>
  <c r="L81" i="35"/>
  <c r="J81" i="35"/>
  <c r="H81" i="35"/>
  <c r="F81" i="35"/>
  <c r="D81" i="35"/>
  <c r="V78" i="35"/>
  <c r="T78" i="35"/>
  <c r="R78" i="35"/>
  <c r="P78" i="35"/>
  <c r="N78" i="35"/>
  <c r="L78" i="35"/>
  <c r="J78" i="35"/>
  <c r="H78" i="35"/>
  <c r="F78" i="35"/>
  <c r="D78" i="35"/>
  <c r="V77" i="35"/>
  <c r="T77" i="35"/>
  <c r="R77" i="35"/>
  <c r="P77" i="35"/>
  <c r="N77" i="35"/>
  <c r="L77" i="35"/>
  <c r="J77" i="35"/>
  <c r="H77" i="35"/>
  <c r="F77" i="35"/>
  <c r="X71" i="35"/>
  <c r="V71" i="35"/>
  <c r="T71" i="35"/>
  <c r="R71" i="35"/>
  <c r="P71" i="35"/>
  <c r="N71" i="35"/>
  <c r="L71" i="35"/>
  <c r="J71" i="35"/>
  <c r="H71" i="35"/>
  <c r="F71" i="35"/>
  <c r="D71" i="35"/>
  <c r="W67" i="35"/>
  <c r="V67" i="35"/>
  <c r="U67" i="35"/>
  <c r="T67" i="35"/>
  <c r="S67" i="35"/>
  <c r="R67" i="35"/>
  <c r="Q67" i="35"/>
  <c r="P67" i="35"/>
  <c r="O67" i="35"/>
  <c r="N67" i="35"/>
  <c r="M67" i="35"/>
  <c r="L67" i="35"/>
  <c r="K67" i="35"/>
  <c r="J67" i="35"/>
  <c r="I67" i="35"/>
  <c r="H67" i="35"/>
  <c r="G67" i="35"/>
  <c r="F67" i="35"/>
  <c r="E67" i="35"/>
  <c r="D67" i="35"/>
  <c r="X66" i="35"/>
  <c r="X65" i="35"/>
  <c r="X64" i="35"/>
  <c r="X63" i="35"/>
  <c r="X62" i="35"/>
  <c r="X61" i="35"/>
  <c r="X60" i="35"/>
  <c r="X59" i="35"/>
  <c r="X58" i="35"/>
  <c r="X57" i="35"/>
  <c r="X55" i="35"/>
  <c r="V55" i="35"/>
  <c r="T55" i="35"/>
  <c r="R55" i="35"/>
  <c r="P55" i="35"/>
  <c r="N55" i="35"/>
  <c r="L55" i="35"/>
  <c r="J55" i="35"/>
  <c r="H55" i="35"/>
  <c r="F55" i="35"/>
  <c r="D55" i="35"/>
  <c r="W50" i="35"/>
  <c r="V50" i="35"/>
  <c r="U50" i="35"/>
  <c r="T50" i="35"/>
  <c r="T51" i="35" s="1"/>
  <c r="S50" i="35"/>
  <c r="R50" i="35"/>
  <c r="Q50" i="35"/>
  <c r="P50" i="35"/>
  <c r="P51" i="35" s="1"/>
  <c r="O50" i="35"/>
  <c r="N50" i="35"/>
  <c r="M50" i="35"/>
  <c r="L50" i="35"/>
  <c r="L51" i="35" s="1"/>
  <c r="K50" i="35"/>
  <c r="J50" i="35"/>
  <c r="I50" i="35"/>
  <c r="H50" i="35"/>
  <c r="H51" i="35" s="1"/>
  <c r="G50" i="35"/>
  <c r="F50" i="35"/>
  <c r="E50" i="35"/>
  <c r="D50" i="35"/>
  <c r="D51" i="35" s="1"/>
  <c r="X49" i="35"/>
  <c r="X48" i="35"/>
  <c r="X47" i="35"/>
  <c r="X46" i="35"/>
  <c r="X45" i="35"/>
  <c r="X44" i="35"/>
  <c r="X43" i="35"/>
  <c r="X42" i="35"/>
  <c r="X41" i="35"/>
  <c r="X40" i="35"/>
  <c r="X38" i="35"/>
  <c r="V38" i="35"/>
  <c r="T38" i="35"/>
  <c r="R38" i="35"/>
  <c r="P38" i="35"/>
  <c r="N38" i="35"/>
  <c r="L38" i="35"/>
  <c r="J38" i="35"/>
  <c r="H38" i="35"/>
  <c r="F38" i="35"/>
  <c r="D38" i="35"/>
  <c r="W33" i="35"/>
  <c r="V33" i="35"/>
  <c r="U33" i="35"/>
  <c r="T33" i="35"/>
  <c r="S33" i="35"/>
  <c r="R33" i="35"/>
  <c r="Q33" i="35"/>
  <c r="P33" i="35"/>
  <c r="O33" i="35"/>
  <c r="N33" i="35"/>
  <c r="M33" i="35"/>
  <c r="L33" i="35"/>
  <c r="K33" i="35"/>
  <c r="J33" i="35"/>
  <c r="I33" i="35"/>
  <c r="H33" i="35"/>
  <c r="G33" i="35"/>
  <c r="F33" i="35"/>
  <c r="E33" i="35"/>
  <c r="D33" i="35"/>
  <c r="X32" i="35"/>
  <c r="X31" i="35"/>
  <c r="X30" i="35"/>
  <c r="X29" i="35"/>
  <c r="X28" i="35"/>
  <c r="X27" i="35"/>
  <c r="X26" i="35"/>
  <c r="X25" i="35"/>
  <c r="X24" i="35"/>
  <c r="X23" i="35"/>
  <c r="X21" i="35"/>
  <c r="V21" i="35"/>
  <c r="T21" i="35"/>
  <c r="R21" i="35"/>
  <c r="P21" i="35"/>
  <c r="N21" i="35"/>
  <c r="L21" i="35"/>
  <c r="J21" i="35"/>
  <c r="H21" i="35"/>
  <c r="F21" i="35"/>
  <c r="D21" i="35"/>
  <c r="W16" i="35"/>
  <c r="V16" i="35"/>
  <c r="V17" i="35" s="1"/>
  <c r="U16" i="35"/>
  <c r="T16" i="35"/>
  <c r="S16" i="35"/>
  <c r="R16" i="35"/>
  <c r="R17" i="35" s="1"/>
  <c r="Q16" i="35"/>
  <c r="P16" i="35"/>
  <c r="O16" i="35"/>
  <c r="N16" i="35"/>
  <c r="N17" i="35" s="1"/>
  <c r="M16" i="35"/>
  <c r="L16" i="35"/>
  <c r="K16" i="35"/>
  <c r="J16" i="35"/>
  <c r="J17" i="35" s="1"/>
  <c r="I16" i="35"/>
  <c r="H16" i="35"/>
  <c r="G16" i="35"/>
  <c r="F16" i="35"/>
  <c r="F17" i="35" s="1"/>
  <c r="E16" i="35"/>
  <c r="D16" i="35"/>
  <c r="X15" i="35"/>
  <c r="X14" i="35"/>
  <c r="X13" i="35"/>
  <c r="X12" i="35"/>
  <c r="X11" i="35"/>
  <c r="X10" i="35"/>
  <c r="X9" i="35"/>
  <c r="X8" i="35"/>
  <c r="X7" i="35"/>
  <c r="X6" i="35"/>
  <c r="X4" i="35"/>
  <c r="V4" i="35"/>
  <c r="T4" i="35"/>
  <c r="R4" i="35"/>
  <c r="P4" i="35"/>
  <c r="N4" i="35"/>
  <c r="L4" i="35"/>
  <c r="J4" i="35"/>
  <c r="H4" i="35"/>
  <c r="F4" i="35"/>
  <c r="D4" i="35"/>
  <c r="F87" i="29"/>
  <c r="H87" i="29"/>
  <c r="J87" i="29"/>
  <c r="L87" i="29"/>
  <c r="N87" i="29"/>
  <c r="P87" i="29"/>
  <c r="R87" i="29"/>
  <c r="T87" i="29"/>
  <c r="V87" i="29"/>
  <c r="D87" i="29"/>
  <c r="F86" i="29"/>
  <c r="H86" i="29"/>
  <c r="H88" i="29" s="1"/>
  <c r="J86" i="29"/>
  <c r="L86" i="29"/>
  <c r="N86" i="29"/>
  <c r="P86" i="29"/>
  <c r="P88" i="29" s="1"/>
  <c r="R86" i="29"/>
  <c r="T86" i="29"/>
  <c r="V86" i="29"/>
  <c r="D86" i="29"/>
  <c r="D88" i="29" s="1"/>
  <c r="V83" i="29"/>
  <c r="F83" i="29"/>
  <c r="H83" i="29"/>
  <c r="J83" i="29"/>
  <c r="L83" i="29"/>
  <c r="N83" i="29"/>
  <c r="P83" i="29"/>
  <c r="R83" i="29"/>
  <c r="T83" i="29"/>
  <c r="D83" i="29"/>
  <c r="F82" i="29"/>
  <c r="H82" i="29"/>
  <c r="J82" i="29"/>
  <c r="L82" i="29"/>
  <c r="N82" i="29"/>
  <c r="P82" i="29"/>
  <c r="R82" i="29"/>
  <c r="R84" i="29" s="1"/>
  <c r="T82" i="29"/>
  <c r="V82" i="29"/>
  <c r="D82" i="29"/>
  <c r="F79" i="29"/>
  <c r="H79" i="29"/>
  <c r="J79" i="29"/>
  <c r="L79" i="29"/>
  <c r="N79" i="29"/>
  <c r="P79" i="29"/>
  <c r="R79" i="29"/>
  <c r="T79" i="29"/>
  <c r="V79" i="29"/>
  <c r="P78" i="29"/>
  <c r="L78" i="29"/>
  <c r="F78" i="29"/>
  <c r="H78" i="29"/>
  <c r="J78" i="29"/>
  <c r="J80" i="29" s="1"/>
  <c r="N78" i="29"/>
  <c r="R78" i="29"/>
  <c r="T78" i="29"/>
  <c r="V78" i="29"/>
  <c r="D79" i="29"/>
  <c r="D78" i="29"/>
  <c r="X59" i="29"/>
  <c r="X60" i="29"/>
  <c r="X61" i="29"/>
  <c r="X62" i="29"/>
  <c r="X63" i="29"/>
  <c r="X64" i="29"/>
  <c r="X65" i="29"/>
  <c r="X66" i="29"/>
  <c r="X67" i="29"/>
  <c r="E68" i="29"/>
  <c r="F68" i="29"/>
  <c r="G68" i="29"/>
  <c r="H68" i="29"/>
  <c r="H69" i="29" s="1"/>
  <c r="I68" i="29"/>
  <c r="J68" i="29"/>
  <c r="K68" i="29"/>
  <c r="L68" i="29"/>
  <c r="L69" i="29" s="1"/>
  <c r="M68" i="29"/>
  <c r="N68" i="29"/>
  <c r="O68" i="29"/>
  <c r="P68" i="29"/>
  <c r="P69" i="29" s="1"/>
  <c r="Q68" i="29"/>
  <c r="R68" i="29"/>
  <c r="S68" i="29"/>
  <c r="T68" i="29"/>
  <c r="T69" i="29" s="1"/>
  <c r="U68" i="29"/>
  <c r="V68" i="29"/>
  <c r="W68" i="29"/>
  <c r="D68" i="29"/>
  <c r="D69" i="29" s="1"/>
  <c r="X56" i="29"/>
  <c r="V56" i="29"/>
  <c r="T56" i="29"/>
  <c r="R56" i="29"/>
  <c r="P56" i="29"/>
  <c r="N56" i="29"/>
  <c r="L56" i="29"/>
  <c r="J56" i="29"/>
  <c r="H56" i="29"/>
  <c r="F56" i="29"/>
  <c r="D56" i="29"/>
  <c r="X39" i="29"/>
  <c r="V39" i="29"/>
  <c r="T39" i="29"/>
  <c r="R39" i="29"/>
  <c r="P39" i="29"/>
  <c r="N39" i="29"/>
  <c r="L39" i="29"/>
  <c r="J39" i="29"/>
  <c r="H39" i="29"/>
  <c r="F39" i="29"/>
  <c r="D39" i="29"/>
  <c r="X22" i="29"/>
  <c r="V22" i="29"/>
  <c r="T22" i="29"/>
  <c r="R22" i="29"/>
  <c r="P22" i="29"/>
  <c r="N22" i="29"/>
  <c r="L22" i="29"/>
  <c r="J22" i="29"/>
  <c r="H22" i="29"/>
  <c r="F22" i="29"/>
  <c r="D22" i="29"/>
  <c r="D5" i="29"/>
  <c r="X42" i="29"/>
  <c r="X43" i="29"/>
  <c r="X44" i="29"/>
  <c r="X45" i="29"/>
  <c r="X46" i="29"/>
  <c r="X47" i="29"/>
  <c r="X48" i="29"/>
  <c r="X49" i="29"/>
  <c r="X50" i="29"/>
  <c r="E51" i="29"/>
  <c r="F51" i="29"/>
  <c r="G51" i="29"/>
  <c r="H51" i="29"/>
  <c r="I51" i="29"/>
  <c r="J51" i="29"/>
  <c r="K51" i="29"/>
  <c r="L51" i="29"/>
  <c r="M51" i="29"/>
  <c r="N51" i="29"/>
  <c r="O51" i="29"/>
  <c r="P51" i="29"/>
  <c r="Q51" i="29"/>
  <c r="R51" i="29"/>
  <c r="S51" i="29"/>
  <c r="T51" i="29"/>
  <c r="U51" i="29"/>
  <c r="V51" i="29"/>
  <c r="W51" i="29"/>
  <c r="D51" i="29"/>
  <c r="E34" i="29"/>
  <c r="D74" i="29" s="1"/>
  <c r="F34" i="29"/>
  <c r="F35" i="29" s="1"/>
  <c r="G34" i="29"/>
  <c r="H34" i="29"/>
  <c r="I34" i="29"/>
  <c r="J34" i="29"/>
  <c r="J35" i="29" s="1"/>
  <c r="K34" i="29"/>
  <c r="L34" i="29"/>
  <c r="M34" i="29"/>
  <c r="N34" i="29"/>
  <c r="N35" i="29" s="1"/>
  <c r="O34" i="29"/>
  <c r="P34" i="29"/>
  <c r="Q34" i="29"/>
  <c r="R34" i="29"/>
  <c r="R35" i="29" s="1"/>
  <c r="S34" i="29"/>
  <c r="T34" i="29"/>
  <c r="U34" i="29"/>
  <c r="V34" i="29"/>
  <c r="V35" i="29" s="1"/>
  <c r="W34" i="29"/>
  <c r="D34" i="29"/>
  <c r="D73" i="29" s="1"/>
  <c r="X25" i="29"/>
  <c r="X26" i="29"/>
  <c r="X27" i="29"/>
  <c r="X28" i="29"/>
  <c r="X29" i="29"/>
  <c r="X30" i="29"/>
  <c r="X8" i="29"/>
  <c r="X9" i="29"/>
  <c r="X10" i="29"/>
  <c r="X11" i="29"/>
  <c r="X12" i="29"/>
  <c r="X13" i="29"/>
  <c r="X14" i="29"/>
  <c r="X15" i="29"/>
  <c r="X16" i="29"/>
  <c r="F17" i="29"/>
  <c r="F73" i="29" s="1"/>
  <c r="G17" i="29"/>
  <c r="F74" i="29" s="1"/>
  <c r="H17" i="29"/>
  <c r="I17" i="29"/>
  <c r="J17" i="29"/>
  <c r="K17" i="29"/>
  <c r="L17" i="29"/>
  <c r="M17" i="29"/>
  <c r="N17" i="29"/>
  <c r="O17" i="29"/>
  <c r="P17" i="29"/>
  <c r="Q17" i="29"/>
  <c r="R17" i="29"/>
  <c r="S17" i="29"/>
  <c r="T17" i="29"/>
  <c r="U17" i="29"/>
  <c r="V17" i="29"/>
  <c r="W17" i="29"/>
  <c r="X58" i="29"/>
  <c r="X41" i="29"/>
  <c r="X33" i="29"/>
  <c r="X32" i="29"/>
  <c r="X31" i="29"/>
  <c r="X24" i="29"/>
  <c r="X5" i="29"/>
  <c r="V5" i="29"/>
  <c r="T5" i="29"/>
  <c r="R5" i="29"/>
  <c r="P5" i="29"/>
  <c r="N5" i="29"/>
  <c r="L5" i="29"/>
  <c r="J5" i="29"/>
  <c r="H5" i="29"/>
  <c r="F5" i="29"/>
  <c r="F34" i="35" l="1"/>
  <c r="N34" i="35"/>
  <c r="V34" i="35"/>
  <c r="D68" i="35"/>
  <c r="L68" i="35"/>
  <c r="T68" i="35"/>
  <c r="J88" i="29"/>
  <c r="N87" i="35"/>
  <c r="J34" i="35"/>
  <c r="R34" i="35"/>
  <c r="H68" i="35"/>
  <c r="P68" i="35"/>
  <c r="P35" i="29"/>
  <c r="D52" i="29"/>
  <c r="L52" i="29"/>
  <c r="V69" i="29"/>
  <c r="R69" i="29"/>
  <c r="N69" i="29"/>
  <c r="J69" i="29"/>
  <c r="F69" i="29"/>
  <c r="L80" i="29"/>
  <c r="N84" i="29"/>
  <c r="D17" i="35"/>
  <c r="H17" i="35"/>
  <c r="L17" i="35"/>
  <c r="P17" i="35"/>
  <c r="T17" i="35"/>
  <c r="F51" i="35"/>
  <c r="J51" i="35"/>
  <c r="N51" i="35"/>
  <c r="R51" i="35"/>
  <c r="V51" i="35"/>
  <c r="D75" i="29"/>
  <c r="H35" i="29"/>
  <c r="T52" i="29"/>
  <c r="P80" i="29"/>
  <c r="T84" i="29"/>
  <c r="L88" i="29"/>
  <c r="D34" i="35"/>
  <c r="H34" i="35"/>
  <c r="L34" i="35"/>
  <c r="P34" i="35"/>
  <c r="T34" i="35"/>
  <c r="F68" i="35"/>
  <c r="J68" i="35"/>
  <c r="N68" i="35"/>
  <c r="R68" i="35"/>
  <c r="V68" i="35"/>
  <c r="L79" i="35"/>
  <c r="D83" i="35"/>
  <c r="D84" i="35" s="1"/>
  <c r="T83" i="35"/>
  <c r="F68" i="36"/>
  <c r="D68" i="36"/>
  <c r="L68" i="36"/>
  <c r="I68" i="36"/>
  <c r="J68" i="36"/>
  <c r="K68" i="36"/>
  <c r="E68" i="36"/>
  <c r="M68" i="36"/>
  <c r="G68" i="36"/>
  <c r="H68" i="36"/>
  <c r="L35" i="29"/>
  <c r="P52" i="29"/>
  <c r="H52" i="29"/>
  <c r="T35" i="29"/>
  <c r="V52" i="29"/>
  <c r="N52" i="29"/>
  <c r="F52" i="29"/>
  <c r="D35" i="29"/>
  <c r="R52" i="29"/>
  <c r="J52" i="29"/>
  <c r="R80" i="29"/>
  <c r="H18" i="29"/>
  <c r="P18" i="29"/>
  <c r="J18" i="29"/>
  <c r="N88" i="29"/>
  <c r="F80" i="29"/>
  <c r="V88" i="29"/>
  <c r="F88" i="29"/>
  <c r="R18" i="29"/>
  <c r="D18" i="29"/>
  <c r="N80" i="29"/>
  <c r="V84" i="29"/>
  <c r="F84" i="29"/>
  <c r="V18" i="29"/>
  <c r="N18" i="29"/>
  <c r="F18" i="29"/>
  <c r="X78" i="29"/>
  <c r="L18" i="29"/>
  <c r="V80" i="29"/>
  <c r="X86" i="29"/>
  <c r="X87" i="29"/>
  <c r="T18" i="29"/>
  <c r="T80" i="29"/>
  <c r="J84" i="29"/>
  <c r="R88" i="29"/>
  <c r="D89" i="29"/>
  <c r="P84" i="29"/>
  <c r="L84" i="29"/>
  <c r="T88" i="29"/>
  <c r="H80" i="29"/>
  <c r="X82" i="29"/>
  <c r="H84" i="29"/>
  <c r="X83" i="29"/>
  <c r="D80" i="29"/>
  <c r="D81" i="29" s="1"/>
  <c r="J79" i="35"/>
  <c r="R83" i="35"/>
  <c r="H87" i="35"/>
  <c r="D87" i="35"/>
  <c r="D88" i="35" s="1"/>
  <c r="T87" i="35"/>
  <c r="P87" i="35"/>
  <c r="N79" i="35"/>
  <c r="F72" i="35"/>
  <c r="N72" i="35"/>
  <c r="V72" i="35"/>
  <c r="D79" i="35"/>
  <c r="D80" i="35" s="1"/>
  <c r="T79" i="35"/>
  <c r="P79" i="35"/>
  <c r="L83" i="35"/>
  <c r="R87" i="35"/>
  <c r="F79" i="35"/>
  <c r="V79" i="35"/>
  <c r="N83" i="35"/>
  <c r="H79" i="35"/>
  <c r="F87" i="35"/>
  <c r="V87" i="35"/>
  <c r="N16" i="36"/>
  <c r="N64" i="36"/>
  <c r="N32" i="36"/>
  <c r="N48" i="36"/>
  <c r="H72" i="35"/>
  <c r="P72" i="35"/>
  <c r="X78" i="35"/>
  <c r="J83" i="35"/>
  <c r="P83" i="35"/>
  <c r="X85" i="35"/>
  <c r="X16" i="35"/>
  <c r="X33" i="35"/>
  <c r="X81" i="35"/>
  <c r="X67" i="35"/>
  <c r="D72" i="35"/>
  <c r="T72" i="35"/>
  <c r="X50" i="35"/>
  <c r="R72" i="35"/>
  <c r="V83" i="35"/>
  <c r="J87" i="35"/>
  <c r="D73" i="35"/>
  <c r="L72" i="35"/>
  <c r="R79" i="35"/>
  <c r="X82" i="35"/>
  <c r="L87" i="35"/>
  <c r="X77" i="35"/>
  <c r="X86" i="35"/>
  <c r="D84" i="29"/>
  <c r="X79" i="29"/>
  <c r="X34" i="29"/>
  <c r="X51" i="29"/>
  <c r="X68" i="29"/>
  <c r="O83" i="33"/>
  <c r="M12" i="18" s="1"/>
  <c r="N83" i="33"/>
  <c r="L12" i="18" s="1"/>
  <c r="M83" i="33"/>
  <c r="K12" i="18" s="1"/>
  <c r="L83" i="33"/>
  <c r="J12" i="18" s="1"/>
  <c r="K83" i="33"/>
  <c r="I12" i="18" s="1"/>
  <c r="J83" i="33"/>
  <c r="H12" i="18" s="1"/>
  <c r="I83" i="33"/>
  <c r="G12" i="18" s="1"/>
  <c r="H83" i="33"/>
  <c r="F12" i="18" s="1"/>
  <c r="G83" i="33"/>
  <c r="E12" i="18" s="1"/>
  <c r="F83" i="33"/>
  <c r="D12" i="18" s="1"/>
  <c r="P82" i="33"/>
  <c r="P81" i="33"/>
  <c r="P80" i="33"/>
  <c r="P79" i="33"/>
  <c r="P78" i="33"/>
  <c r="O78" i="33"/>
  <c r="N78" i="33"/>
  <c r="M78" i="33"/>
  <c r="L78" i="33"/>
  <c r="K78" i="33"/>
  <c r="J78" i="33"/>
  <c r="I78" i="33"/>
  <c r="H78" i="33"/>
  <c r="G78" i="33"/>
  <c r="F78" i="33"/>
  <c r="O75" i="33"/>
  <c r="M11" i="18" s="1"/>
  <c r="N75" i="33"/>
  <c r="L11" i="18" s="1"/>
  <c r="M75" i="33"/>
  <c r="K11" i="18" s="1"/>
  <c r="L75" i="33"/>
  <c r="J11" i="18" s="1"/>
  <c r="K75" i="33"/>
  <c r="I11" i="18" s="1"/>
  <c r="J75" i="33"/>
  <c r="H11" i="18" s="1"/>
  <c r="I75" i="33"/>
  <c r="G11" i="18" s="1"/>
  <c r="H75" i="33"/>
  <c r="F11" i="18" s="1"/>
  <c r="G75" i="33"/>
  <c r="E11" i="18" s="1"/>
  <c r="F75" i="33"/>
  <c r="D11" i="18" s="1"/>
  <c r="P74" i="33"/>
  <c r="P73" i="33"/>
  <c r="P72" i="33"/>
  <c r="P71" i="33"/>
  <c r="P70" i="33"/>
  <c r="O70" i="33"/>
  <c r="N70" i="33"/>
  <c r="M70" i="33"/>
  <c r="L70" i="33"/>
  <c r="K70" i="33"/>
  <c r="J70" i="33"/>
  <c r="I70" i="33"/>
  <c r="H70" i="33"/>
  <c r="G70" i="33"/>
  <c r="F70" i="33"/>
  <c r="O67" i="33"/>
  <c r="M10" i="18" s="1"/>
  <c r="N67" i="33"/>
  <c r="L10" i="18" s="1"/>
  <c r="M67" i="33"/>
  <c r="K10" i="18" s="1"/>
  <c r="L67" i="33"/>
  <c r="J10" i="18" s="1"/>
  <c r="K67" i="33"/>
  <c r="I10" i="18" s="1"/>
  <c r="J67" i="33"/>
  <c r="H10" i="18" s="1"/>
  <c r="I67" i="33"/>
  <c r="G10" i="18" s="1"/>
  <c r="H67" i="33"/>
  <c r="F10" i="18" s="1"/>
  <c r="G67" i="33"/>
  <c r="E10" i="18" s="1"/>
  <c r="F67" i="33"/>
  <c r="D10" i="18" s="1"/>
  <c r="P66" i="33"/>
  <c r="P65" i="33"/>
  <c r="P64" i="33"/>
  <c r="P63" i="33"/>
  <c r="P62" i="33"/>
  <c r="O62" i="33"/>
  <c r="N62" i="33"/>
  <c r="M62" i="33"/>
  <c r="L62" i="33"/>
  <c r="K62" i="33"/>
  <c r="J62" i="33"/>
  <c r="I62" i="33"/>
  <c r="H62" i="33"/>
  <c r="G62" i="33"/>
  <c r="F62" i="33"/>
  <c r="O59" i="33"/>
  <c r="M9" i="18" s="1"/>
  <c r="N59" i="33"/>
  <c r="L9" i="18" s="1"/>
  <c r="M59" i="33"/>
  <c r="K9" i="18" s="1"/>
  <c r="L59" i="33"/>
  <c r="J9" i="18" s="1"/>
  <c r="K59" i="33"/>
  <c r="I9" i="18" s="1"/>
  <c r="J59" i="33"/>
  <c r="H9" i="18" s="1"/>
  <c r="I59" i="33"/>
  <c r="G9" i="18" s="1"/>
  <c r="H59" i="33"/>
  <c r="F9" i="18" s="1"/>
  <c r="G59" i="33"/>
  <c r="E9" i="18" s="1"/>
  <c r="F59" i="33"/>
  <c r="D9" i="18" s="1"/>
  <c r="P58" i="33"/>
  <c r="P57" i="33"/>
  <c r="P56" i="33"/>
  <c r="P55" i="33"/>
  <c r="P54" i="33"/>
  <c r="O54" i="33"/>
  <c r="N54" i="33"/>
  <c r="M54" i="33"/>
  <c r="L54" i="33"/>
  <c r="K54" i="33"/>
  <c r="J54" i="33"/>
  <c r="I54" i="33"/>
  <c r="H54" i="33"/>
  <c r="G54" i="33"/>
  <c r="F54" i="33"/>
  <c r="O51" i="33"/>
  <c r="M8" i="18" s="1"/>
  <c r="N51" i="33"/>
  <c r="L8" i="18" s="1"/>
  <c r="M51" i="33"/>
  <c r="K8" i="18" s="1"/>
  <c r="L51" i="33"/>
  <c r="J8" i="18" s="1"/>
  <c r="K51" i="33"/>
  <c r="I8" i="18" s="1"/>
  <c r="J51" i="33"/>
  <c r="H8" i="18" s="1"/>
  <c r="I51" i="33"/>
  <c r="G8" i="18" s="1"/>
  <c r="H51" i="33"/>
  <c r="F8" i="18" s="1"/>
  <c r="G51" i="33"/>
  <c r="F51" i="33"/>
  <c r="P50" i="33"/>
  <c r="P49" i="33"/>
  <c r="P48" i="33"/>
  <c r="P47" i="33"/>
  <c r="P46" i="33"/>
  <c r="O46" i="33"/>
  <c r="N46" i="33"/>
  <c r="M46" i="33"/>
  <c r="L46" i="33"/>
  <c r="K46" i="33"/>
  <c r="J46" i="33"/>
  <c r="I46" i="33"/>
  <c r="H46" i="33"/>
  <c r="G46" i="33"/>
  <c r="F46" i="33"/>
  <c r="P10" i="33"/>
  <c r="P9" i="33"/>
  <c r="P6" i="33"/>
  <c r="P5" i="33"/>
  <c r="O5" i="33"/>
  <c r="N5" i="33"/>
  <c r="M5" i="33"/>
  <c r="L5" i="33"/>
  <c r="K5" i="33"/>
  <c r="J5" i="33"/>
  <c r="I5" i="33"/>
  <c r="H5" i="33"/>
  <c r="G5" i="33"/>
  <c r="X72" i="29"/>
  <c r="V72" i="29"/>
  <c r="T72" i="29"/>
  <c r="R72" i="29"/>
  <c r="P72" i="29"/>
  <c r="N72" i="29"/>
  <c r="L72" i="29"/>
  <c r="J72" i="29"/>
  <c r="H72" i="29"/>
  <c r="F72" i="29"/>
  <c r="D72" i="29"/>
  <c r="X7" i="29"/>
  <c r="X17" i="29" s="1"/>
  <c r="N9" i="18" l="1"/>
  <c r="F65" i="18" s="1"/>
  <c r="P11" i="33"/>
  <c r="P88" i="33" s="1"/>
  <c r="F84" i="35"/>
  <c r="I34" i="18"/>
  <c r="I36" i="18" s="1"/>
  <c r="I30" i="18"/>
  <c r="I32" i="18" s="1"/>
  <c r="G90" i="33"/>
  <c r="E8" i="18"/>
  <c r="F30" i="18"/>
  <c r="F32" i="18" s="1"/>
  <c r="F34" i="18"/>
  <c r="F36" i="18" s="1"/>
  <c r="N10" i="18"/>
  <c r="G34" i="18"/>
  <c r="G36" i="18" s="1"/>
  <c r="G30" i="18"/>
  <c r="G32" i="18" s="1"/>
  <c r="K30" i="18"/>
  <c r="K32" i="18" s="1"/>
  <c r="K34" i="18"/>
  <c r="K36" i="18" s="1"/>
  <c r="N11" i="18"/>
  <c r="G65" i="18" s="1"/>
  <c r="V74" i="35"/>
  <c r="M30" i="18"/>
  <c r="M32" i="18" s="1"/>
  <c r="M34" i="18"/>
  <c r="M36" i="18" s="1"/>
  <c r="J30" i="18"/>
  <c r="J32" i="18" s="1"/>
  <c r="J34" i="18"/>
  <c r="J36" i="18" s="1"/>
  <c r="F90" i="33"/>
  <c r="D8" i="18"/>
  <c r="F92" i="33"/>
  <c r="H34" i="18"/>
  <c r="H36" i="18" s="1"/>
  <c r="H30" i="18"/>
  <c r="H32" i="18" s="1"/>
  <c r="L34" i="18"/>
  <c r="L36" i="18" s="1"/>
  <c r="L30" i="18"/>
  <c r="L32" i="18" s="1"/>
  <c r="N12" i="18"/>
  <c r="H65" i="18" s="1"/>
  <c r="D69" i="36"/>
  <c r="E69" i="36" s="1"/>
  <c r="F69" i="36" s="1"/>
  <c r="G69" i="36" s="1"/>
  <c r="H69" i="36" s="1"/>
  <c r="I69" i="36" s="1"/>
  <c r="J69" i="36" s="1"/>
  <c r="K69" i="36" s="1"/>
  <c r="L69" i="36" s="1"/>
  <c r="M69" i="36" s="1"/>
  <c r="N68" i="36"/>
  <c r="F81" i="29"/>
  <c r="H81" i="29" s="1"/>
  <c r="J81" i="29" s="1"/>
  <c r="L81" i="29" s="1"/>
  <c r="N81" i="29" s="1"/>
  <c r="P81" i="29" s="1"/>
  <c r="R81" i="29" s="1"/>
  <c r="T81" i="29" s="1"/>
  <c r="V81" i="29" s="1"/>
  <c r="F89" i="29"/>
  <c r="H89" i="29" s="1"/>
  <c r="J89" i="29" s="1"/>
  <c r="L89" i="29" s="1"/>
  <c r="N89" i="29" s="1"/>
  <c r="P89" i="29" s="1"/>
  <c r="R89" i="29" s="1"/>
  <c r="T89" i="29" s="1"/>
  <c r="V89" i="29" s="1"/>
  <c r="X88" i="29"/>
  <c r="X80" i="29"/>
  <c r="G88" i="33"/>
  <c r="G92" i="33"/>
  <c r="H88" i="33"/>
  <c r="H92" i="33"/>
  <c r="I88" i="33"/>
  <c r="I92" i="33"/>
  <c r="J88" i="33"/>
  <c r="J92" i="33"/>
  <c r="L88" i="33"/>
  <c r="L92" i="33"/>
  <c r="M88" i="33"/>
  <c r="M92" i="33"/>
  <c r="O88" i="33"/>
  <c r="O92" i="33"/>
  <c r="K88" i="33"/>
  <c r="K92" i="33"/>
  <c r="F89" i="33"/>
  <c r="F93" i="33"/>
  <c r="N88" i="33"/>
  <c r="N92" i="33"/>
  <c r="J90" i="33"/>
  <c r="K90" i="33"/>
  <c r="L90" i="33"/>
  <c r="M90" i="33"/>
  <c r="N90" i="33"/>
  <c r="O90" i="33"/>
  <c r="F91" i="33"/>
  <c r="H90" i="33"/>
  <c r="I90" i="33"/>
  <c r="P59" i="33"/>
  <c r="P67" i="33"/>
  <c r="X87" i="35"/>
  <c r="F88" i="35"/>
  <c r="H88" i="35" s="1"/>
  <c r="J88" i="35" s="1"/>
  <c r="L88" i="35" s="1"/>
  <c r="N88" i="35" s="1"/>
  <c r="P88" i="35" s="1"/>
  <c r="R88" i="35" s="1"/>
  <c r="T88" i="35" s="1"/>
  <c r="V88" i="35" s="1"/>
  <c r="X79" i="35"/>
  <c r="R74" i="35"/>
  <c r="D75" i="35"/>
  <c r="F80" i="35"/>
  <c r="H80" i="35" s="1"/>
  <c r="J80" i="35" s="1"/>
  <c r="L80" i="35" s="1"/>
  <c r="N80" i="35" s="1"/>
  <c r="P80" i="35" s="1"/>
  <c r="R80" i="35" s="1"/>
  <c r="T80" i="35" s="1"/>
  <c r="V80" i="35" s="1"/>
  <c r="X72" i="35"/>
  <c r="X83" i="35"/>
  <c r="J74" i="35"/>
  <c r="X73" i="35"/>
  <c r="P74" i="35"/>
  <c r="H84" i="35"/>
  <c r="J84" i="35" s="1"/>
  <c r="L84" i="35" s="1"/>
  <c r="N84" i="35" s="1"/>
  <c r="P84" i="35" s="1"/>
  <c r="R84" i="35" s="1"/>
  <c r="T84" i="35" s="1"/>
  <c r="V84" i="35" s="1"/>
  <c r="T74" i="35"/>
  <c r="H74" i="35"/>
  <c r="L74" i="35"/>
  <c r="N74" i="35"/>
  <c r="D85" i="29"/>
  <c r="F85" i="29" s="1"/>
  <c r="H85" i="29" s="1"/>
  <c r="J85" i="29" s="1"/>
  <c r="L85" i="29" s="1"/>
  <c r="N85" i="29" s="1"/>
  <c r="P85" i="29" s="1"/>
  <c r="R85" i="29" s="1"/>
  <c r="T85" i="29" s="1"/>
  <c r="V85" i="29" s="1"/>
  <c r="X84" i="29"/>
  <c r="F75" i="29"/>
  <c r="E28" i="18" s="1"/>
  <c r="D28" i="18"/>
  <c r="X73" i="29"/>
  <c r="H75" i="29"/>
  <c r="F28" i="18" s="1"/>
  <c r="P75" i="33"/>
  <c r="P83" i="33"/>
  <c r="P51" i="33"/>
  <c r="F75" i="35" l="1"/>
  <c r="H75" i="35" s="1"/>
  <c r="J75" i="35" s="1"/>
  <c r="L75" i="35" s="1"/>
  <c r="N75" i="35" s="1"/>
  <c r="P75" i="35" s="1"/>
  <c r="R75" i="35" s="1"/>
  <c r="T75" i="35" s="1"/>
  <c r="V75" i="35" s="1"/>
  <c r="P92" i="33"/>
  <c r="D30" i="18"/>
  <c r="N8" i="18"/>
  <c r="E65" i="18" s="1"/>
  <c r="D34" i="18"/>
  <c r="E30" i="18"/>
  <c r="E32" i="18" s="1"/>
  <c r="E34" i="18"/>
  <c r="E36" i="18" s="1"/>
  <c r="G89" i="33"/>
  <c r="H89" i="33" s="1"/>
  <c r="I89" i="33" s="1"/>
  <c r="J89" i="33" s="1"/>
  <c r="K89" i="33" s="1"/>
  <c r="L89" i="33" s="1"/>
  <c r="M89" i="33" s="1"/>
  <c r="N89" i="33" s="1"/>
  <c r="O89" i="33" s="1"/>
  <c r="P89" i="33" s="1"/>
  <c r="G93" i="33"/>
  <c r="H93" i="33" s="1"/>
  <c r="I93" i="33" s="1"/>
  <c r="J93" i="33" s="1"/>
  <c r="K93" i="33" s="1"/>
  <c r="L93" i="33" s="1"/>
  <c r="M93" i="33" s="1"/>
  <c r="N93" i="33" s="1"/>
  <c r="O93" i="33" s="1"/>
  <c r="G91" i="33"/>
  <c r="H91" i="33" s="1"/>
  <c r="P90" i="33"/>
  <c r="I91" i="33"/>
  <c r="J91" i="33" s="1"/>
  <c r="K91" i="33" s="1"/>
  <c r="L91" i="33" s="1"/>
  <c r="M91" i="33" s="1"/>
  <c r="N91" i="33" s="1"/>
  <c r="O91" i="33" s="1"/>
  <c r="X74" i="35"/>
  <c r="J75" i="29"/>
  <c r="G28" i="18" s="1"/>
  <c r="D76" i="29"/>
  <c r="F76" i="29" s="1"/>
  <c r="D36" i="18" l="1"/>
  <c r="N36" i="18" s="1"/>
  <c r="N34" i="18"/>
  <c r="D32" i="18"/>
  <c r="D69" i="18"/>
  <c r="E69" i="18" s="1"/>
  <c r="F69" i="18" s="1"/>
  <c r="G69" i="18" s="1"/>
  <c r="H69" i="18" s="1"/>
  <c r="I69" i="18" s="1"/>
  <c r="J69" i="18" s="1"/>
  <c r="K69" i="18" s="1"/>
  <c r="L69" i="18" s="1"/>
  <c r="M69" i="18" s="1"/>
  <c r="N30" i="18"/>
  <c r="N32" i="18" s="1"/>
  <c r="L75" i="29"/>
  <c r="H28" i="18" s="1"/>
  <c r="H76" i="29"/>
  <c r="J76" i="29" s="1"/>
  <c r="N75" i="29" l="1"/>
  <c r="I28" i="18" s="1"/>
  <c r="L76" i="29"/>
  <c r="P75" i="29" l="1"/>
  <c r="J28" i="18" s="1"/>
  <c r="N76" i="29"/>
  <c r="R75" i="29" l="1"/>
  <c r="K28" i="18" s="1"/>
  <c r="P76" i="29"/>
  <c r="T75" i="29" l="1"/>
  <c r="L28" i="18" s="1"/>
  <c r="R76" i="29"/>
  <c r="V75" i="29" l="1"/>
  <c r="X74" i="29"/>
  <c r="T76" i="29"/>
  <c r="X75" i="29" l="1"/>
  <c r="M28" i="18"/>
  <c r="N28" i="18" s="1"/>
  <c r="V76" i="29"/>
  <c r="E68" i="18" l="1"/>
  <c r="F68" i="18"/>
  <c r="G68" i="18"/>
  <c r="H68" i="18"/>
  <c r="I68" i="18"/>
  <c r="J68" i="18"/>
  <c r="K68" i="18"/>
  <c r="L68" i="18"/>
  <c r="M68" i="18"/>
  <c r="D68" i="18"/>
  <c r="X28" i="37" l="1"/>
  <c r="X29" i="37" l="1"/>
</calcChain>
</file>

<file path=xl/comments1.xml><?xml version="1.0" encoding="utf-8"?>
<comments xmlns="http://schemas.openxmlformats.org/spreadsheetml/2006/main">
  <authors>
    <author>Tekijä</author>
  </authors>
  <commentList>
    <comment ref="B2" authorId="0" shapeId="0">
      <text>
        <r>
          <rPr>
            <sz val="9"/>
            <color indexed="81"/>
            <rFont val="Tahoma"/>
            <family val="2"/>
          </rPr>
          <t>Nimeä lausuntoa pyytävä virasto tai laitos</t>
        </r>
      </text>
    </comment>
    <comment ref="E2" authorId="0" shapeId="0">
      <text>
        <r>
          <rPr>
            <sz val="9"/>
            <color indexed="81"/>
            <rFont val="Tahoma"/>
            <family val="2"/>
          </rPr>
          <t>Viraston lausuntopyynnön asianumero (diaarinumero)</t>
        </r>
      </text>
    </comment>
    <comment ref="B5" authorId="0" shapeId="0">
      <text>
        <r>
          <rPr>
            <sz val="9"/>
            <color indexed="81"/>
            <rFont val="Tahoma"/>
            <family val="2"/>
          </rPr>
          <t>Nimeä muutoksen kohde, projekti, palvelu, tietovaranto tai järjestelmä</t>
        </r>
      </text>
    </comment>
    <comment ref="B6" authorId="0" shapeId="0">
      <text>
        <r>
          <rPr>
            <sz val="9"/>
            <color indexed="81"/>
            <rFont val="Tahoma"/>
            <family val="2"/>
          </rPr>
          <t>Mikäli osallistuvia toimijoita on runsaasti, voidaan nimeäminen tehdä esim. "kaikki kunnat" tai "työanantajavirastot, xx kpl"</t>
        </r>
      </text>
    </comment>
    <comment ref="C6" authorId="0" shapeId="0">
      <text>
        <r>
          <rPr>
            <sz val="9"/>
            <color indexed="81"/>
            <rFont val="Tahoma"/>
            <family val="2"/>
          </rPr>
          <t>Arviointiperusteena voidaan käyttää esim. arvioituja työmääriä, osallistuvien organisatioiden määrää tai nykyisiä kustannuksia</t>
        </r>
      </text>
    </comment>
    <comment ref="B19" authorId="0" shapeId="0">
      <text>
        <r>
          <rPr>
            <sz val="9"/>
            <color indexed="81"/>
            <rFont val="Tahoma"/>
            <family val="2"/>
          </rPr>
          <t>Mahdolliset tarpeelliset lisätiedot arvioiduista kustannuksista</t>
        </r>
      </text>
    </comment>
  </commentList>
</comments>
</file>

<file path=xl/comments2.xml><?xml version="1.0" encoding="utf-8"?>
<comments xmlns="http://schemas.openxmlformats.org/spreadsheetml/2006/main">
  <authors>
    <author>Tekijä</author>
  </authors>
  <commentList>
    <comment ref="B4" authorId="0" shapeId="0">
      <text>
        <r>
          <rPr>
            <sz val="9"/>
            <color indexed="81"/>
            <rFont val="Tahoma"/>
            <family val="2"/>
          </rPr>
          <t>Nimeä muutoksen kohde, palvelu, toiminto, prosessi, tietovaranto tai järjestelmä</t>
        </r>
      </text>
    </comment>
    <comment ref="B5" authorId="0" shapeId="0">
      <text>
        <r>
          <rPr>
            <sz val="9"/>
            <color indexed="81"/>
            <rFont val="Tahoma"/>
            <family val="2"/>
          </rPr>
          <t>Mikäli osallistuvia toimijoita on runsaasti, voidaan nimeäminen tehdä esim. "kaikki kunnat"</t>
        </r>
      </text>
    </comment>
    <comment ref="C5" authorId="0" shapeId="0">
      <text>
        <r>
          <rPr>
            <sz val="9"/>
            <color indexed="81"/>
            <rFont val="Tahoma"/>
            <family val="2"/>
          </rPr>
          <t>Arviointiperusteena voidaan käyttää esim. arvioituja työmääriä, tapahtumamääriä tai nykyisiä kustannuksia</t>
        </r>
      </text>
    </comment>
  </commentList>
</comments>
</file>

<file path=xl/comments3.xml><?xml version="1.0" encoding="utf-8"?>
<comments xmlns="http://schemas.openxmlformats.org/spreadsheetml/2006/main">
  <authors>
    <author>Tekijä</author>
  </authors>
  <commentList>
    <comment ref="B4" authorId="0" shapeId="0">
      <text>
        <r>
          <rPr>
            <sz val="9"/>
            <color indexed="81"/>
            <rFont val="Tahoma"/>
            <family val="2"/>
          </rPr>
          <t>Nimeä muutoksen kohde, palvelu, toiminto, prosessi, tietovaranto tai järjestelmä</t>
        </r>
      </text>
    </comment>
    <comment ref="B5" authorId="0" shapeId="0">
      <text>
        <r>
          <rPr>
            <sz val="9"/>
            <color indexed="81"/>
            <rFont val="Tahoma"/>
            <family val="2"/>
          </rPr>
          <t>Nimeäminen voidaan tehdä esim. "kaikki kunnat" tai "asiakasvirastot, xx kpl"</t>
        </r>
      </text>
    </comment>
    <comment ref="C5" authorId="0" shapeId="0">
      <text>
        <r>
          <rPr>
            <sz val="9"/>
            <color indexed="81"/>
            <rFont val="Tahoma"/>
            <family val="2"/>
          </rPr>
          <t>Arviointiperusteena voidaan käyttää esim. arvioitua käyttöönottokustannusta/asiakas tai rajapinnan kustannusta/hyödyntäjä tai arvioitua vuosimaksua.</t>
        </r>
      </text>
    </comment>
  </commentList>
</comments>
</file>

<file path=xl/comments4.xml><?xml version="1.0" encoding="utf-8"?>
<comments xmlns="http://schemas.openxmlformats.org/spreadsheetml/2006/main">
  <authors>
    <author>Tekijä</author>
  </authors>
  <commentList>
    <comment ref="C4" authorId="0" shapeId="0">
      <text>
        <r>
          <rPr>
            <sz val="9"/>
            <color indexed="81"/>
            <rFont val="Tahoma"/>
            <family val="2"/>
          </rPr>
          <t>Nimeä muutoksen kohde, palvelu, toiminto, prosessi, tietovaranto tai järjestelmä, johon hyöty kohdentuu</t>
        </r>
      </text>
    </comment>
    <comment ref="B5" authorId="0" shapeId="0">
      <text>
        <r>
          <rPr>
            <sz val="9"/>
            <color indexed="81"/>
            <rFont val="Tahoma"/>
            <family val="2"/>
          </rPr>
          <t xml:space="preserve">Nimeä toimijat, joille hyöty kohdentuu. </t>
        </r>
      </text>
    </comment>
    <comment ref="C5" authorId="0" shapeId="0">
      <text>
        <r>
          <rPr>
            <sz val="9"/>
            <color indexed="81"/>
            <rFont val="Tahoma"/>
            <family val="2"/>
          </rPr>
          <t>Esim. alevat ylläpitokustannukset, työmäärän vähentyminen, toiminnan tehostuminen, tulojen lisääntyminen</t>
        </r>
      </text>
    </comment>
    <comment ref="D5" authorId="0" shapeId="0">
      <text>
        <r>
          <rPr>
            <sz val="9"/>
            <color indexed="81"/>
            <rFont val="Tahoma"/>
            <family val="2"/>
          </rPr>
          <t>Kuvaa tiiviisti, millä toimenpiteillä hyöty realisoituu. Esim. millä toimenpiteillä henkilöstökustannukset alenevat</t>
        </r>
      </text>
    </comment>
    <comment ref="A46" authorId="0" shapeId="0">
      <text>
        <r>
          <rPr>
            <sz val="9"/>
            <color indexed="81"/>
            <rFont val="Tahoma"/>
            <family val="2"/>
          </rPr>
          <t>Tarvittaessa voi ilmaista "asiakasvirastot, xx kpl" tai "kaikki virastot"</t>
        </r>
      </text>
    </comment>
    <comment ref="B46" authorId="0" shapeId="0">
      <text>
        <r>
          <rPr>
            <sz val="9"/>
            <color indexed="81"/>
            <rFont val="Tahoma"/>
            <family val="2"/>
          </rPr>
          <t>Mikäli muutos koostuu useammasta projektista tai kohteesta, kuten järjestelmästä, nimeä mikä niistä tuottaa hyödyn</t>
        </r>
      </text>
    </comment>
    <comment ref="C46" authorId="0" shapeId="0">
      <text>
        <r>
          <rPr>
            <sz val="9"/>
            <color indexed="81"/>
            <rFont val="Tahoma"/>
            <family val="2"/>
          </rPr>
          <t>Kuvaa hyödyn syntymekanismi, kuten asiointitarpeen poistuminen, prosessin vaiheiden automatisointi tai aleneva palvelumaksu</t>
        </r>
      </text>
    </comment>
    <comment ref="D46" authorId="0" shapeId="0">
      <text>
        <r>
          <rPr>
            <sz val="9"/>
            <color indexed="81"/>
            <rFont val="Tahoma"/>
            <family val="2"/>
          </rPr>
          <t xml:space="preserve">Kuvaa mitä/kenen toimenpiteitä hyödyn realisoituminen edellyttää
</t>
        </r>
      </text>
    </comment>
    <comment ref="A54" authorId="0" shapeId="0">
      <text>
        <r>
          <rPr>
            <sz val="9"/>
            <color indexed="81"/>
            <rFont val="Tahoma"/>
            <family val="2"/>
          </rPr>
          <t>Tarvittaessa voi ilmaista "kunta-asiakkaat, xx kpl" tai "kaikki kunnat"</t>
        </r>
      </text>
    </comment>
    <comment ref="B54" authorId="0" shapeId="0">
      <text>
        <r>
          <rPr>
            <sz val="9"/>
            <color indexed="81"/>
            <rFont val="Tahoma"/>
            <family val="2"/>
          </rPr>
          <t>Mikäli muutos koostuu useammasta projektista tai kohteesta, kuten järjestelmästä, nimeä mikä niistä tuottaa hyödyn</t>
        </r>
      </text>
    </comment>
    <comment ref="C54" authorId="0" shapeId="0">
      <text>
        <r>
          <rPr>
            <sz val="9"/>
            <color indexed="81"/>
            <rFont val="Tahoma"/>
            <family val="2"/>
          </rPr>
          <t>Kuvaa hyödyn syntymekanismi, kuten asiointitarpeen poistuminen, prosessin vaiheiden automatisointi tai aleneva palvelumaksu</t>
        </r>
      </text>
    </comment>
    <comment ref="D54" authorId="0" shapeId="0">
      <text>
        <r>
          <rPr>
            <sz val="9"/>
            <color indexed="81"/>
            <rFont val="Tahoma"/>
            <family val="2"/>
          </rPr>
          <t xml:space="preserve">Kuvaa mitä/kenen toimenpiteitä hyödyn realisoituminen edellyttää
</t>
        </r>
      </text>
    </comment>
    <comment ref="A62" authorId="0" shapeId="0">
      <text>
        <r>
          <rPr>
            <sz val="9"/>
            <color indexed="81"/>
            <rFont val="Tahoma"/>
            <family val="2"/>
          </rPr>
          <t>Tarvittaessa voi ilmaista esim. "kaikki yliopistot", jos toimijoita on useita</t>
        </r>
      </text>
    </comment>
    <comment ref="B62" authorId="0" shapeId="0">
      <text>
        <r>
          <rPr>
            <sz val="9"/>
            <color indexed="81"/>
            <rFont val="Tahoma"/>
            <family val="2"/>
          </rPr>
          <t>Mikäli muutos koostuu useammasta projektista tai kohteesta, kuten järjestelmästä, nimeä mikä niistä tuottaa hyödyn</t>
        </r>
      </text>
    </comment>
    <comment ref="C62" authorId="0" shapeId="0">
      <text>
        <r>
          <rPr>
            <sz val="9"/>
            <color indexed="81"/>
            <rFont val="Tahoma"/>
            <family val="2"/>
          </rPr>
          <t>Kuvaa hyödyn syntymekanismi, kuten asiointitarpeen poistuminen, prosessin vaiheiden automatisointi tai aleneva palvelumaksu</t>
        </r>
      </text>
    </comment>
    <comment ref="D62" authorId="0" shapeId="0">
      <text>
        <r>
          <rPr>
            <sz val="9"/>
            <color indexed="81"/>
            <rFont val="Tahoma"/>
            <family val="2"/>
          </rPr>
          <t xml:space="preserve">Kuvaa mitä/kenen toimenpiteitä hyödyn realisoituminen edellyttää
</t>
        </r>
      </text>
    </comment>
    <comment ref="A70" authorId="0" shapeId="0">
      <text>
        <r>
          <rPr>
            <sz val="9"/>
            <color indexed="81"/>
            <rFont val="Tahoma"/>
            <family val="2"/>
          </rPr>
          <t>Mikäli muutos koostuu useammasta projektista tai kohteesta, kuten järjestelmästä, nimeä mikä niistä tuottaa hyödyn</t>
        </r>
      </text>
    </comment>
    <comment ref="B70" authorId="0" shapeId="0">
      <text>
        <r>
          <rPr>
            <sz val="9"/>
            <color indexed="81"/>
            <rFont val="Tahoma"/>
            <family val="2"/>
          </rPr>
          <t>Esim. palvelumaksun aleneminen tai poistuminen</t>
        </r>
      </text>
    </comment>
    <comment ref="A78" authorId="0" shapeId="0">
      <text>
        <r>
          <rPr>
            <sz val="9"/>
            <color indexed="81"/>
            <rFont val="Tahoma"/>
            <family val="2"/>
          </rPr>
          <t>Mikäli muutos koostuu useammasta projektista tai kohteesta, kuten järjestelmästä, nimeä mikä niistä tuottaa hyödyn</t>
        </r>
      </text>
    </comment>
    <comment ref="B78" authorId="0" shapeId="0">
      <text>
        <r>
          <rPr>
            <sz val="9"/>
            <color indexed="81"/>
            <rFont val="Tahoma"/>
            <family val="2"/>
          </rPr>
          <t>Esim. palvelumaksun aleneminen tai poistuminen</t>
        </r>
      </text>
    </comment>
  </commentList>
</comments>
</file>

<file path=xl/comments5.xml><?xml version="1.0" encoding="utf-8"?>
<comments xmlns="http://schemas.openxmlformats.org/spreadsheetml/2006/main">
  <authors>
    <author>Tekijä</author>
  </authors>
  <commentList>
    <comment ref="A5" authorId="0" shapeId="0">
      <text>
        <r>
          <rPr>
            <sz val="9"/>
            <color indexed="81"/>
            <rFont val="Tahoma"/>
            <family val="2"/>
          </rPr>
          <t>Nimeä muutoksen kohde, palvelu, toiminto, prosessi, tietovaranto tai järjestelmä, jonka rahoituksesta on kyse</t>
        </r>
      </text>
    </comment>
    <comment ref="B5" authorId="0" shapeId="0">
      <text>
        <r>
          <rPr>
            <sz val="9"/>
            <color indexed="81"/>
            <rFont val="Tahoma"/>
            <family val="2"/>
          </rPr>
          <t>kenelle rahoitus kohdistuu</t>
        </r>
      </text>
    </comment>
    <comment ref="A17" authorId="0" shapeId="0">
      <text>
        <r>
          <rPr>
            <sz val="9"/>
            <color indexed="81"/>
            <rFont val="Tahoma"/>
            <family val="2"/>
          </rPr>
          <t>Nimeä muutoksen kohde, palvelu, toiminto, prosessi, tietovaranto tai järjestelmä, jonka rahoituksesta on kyse</t>
        </r>
      </text>
    </comment>
    <comment ref="B17" authorId="0" shapeId="0">
      <text>
        <r>
          <rPr>
            <sz val="9"/>
            <color indexed="81"/>
            <rFont val="Tahoma"/>
            <family val="2"/>
          </rPr>
          <t>kenelle rahoitus kohdistuu</t>
        </r>
      </text>
    </comment>
  </commentList>
</comments>
</file>

<file path=xl/sharedStrings.xml><?xml version="1.0" encoding="utf-8"?>
<sst xmlns="http://schemas.openxmlformats.org/spreadsheetml/2006/main" count="733" uniqueCount="255">
  <si>
    <t>Päätöksenteon ja demokratian parantuminen</t>
  </si>
  <si>
    <t>Palveluiden parantuminen</t>
  </si>
  <si>
    <t>Hallinnollisen taakan keventyminen</t>
  </si>
  <si>
    <t>Tuottavuuden parantuminen</t>
  </si>
  <si>
    <t>Laadun parantuminen</t>
  </si>
  <si>
    <t>Poikkihallinnollisuuden parantuminen</t>
  </si>
  <si>
    <t>Uusien palvelujen mahdollistaminen</t>
  </si>
  <si>
    <t>Laadulliset hyödyt</t>
  </si>
  <si>
    <t>Ekosysteemisyys</t>
  </si>
  <si>
    <t>Henkilöstö</t>
  </si>
  <si>
    <t>Työtyytyväisyys</t>
  </si>
  <si>
    <t>Osaaminen</t>
  </si>
  <si>
    <t>Hyöty</t>
  </si>
  <si>
    <t>Toimintatapojen muutos</t>
  </si>
  <si>
    <t>Yhteensä</t>
  </si>
  <si>
    <t>Hyödyn toteutuminen</t>
  </si>
  <si>
    <t>Hyödyn mittari(t)</t>
  </si>
  <si>
    <t>Uusien ratkaisujen mahdollistaminen</t>
  </si>
  <si>
    <t>Tietoturvallisuuden ja varautumisen parantaminen</t>
  </si>
  <si>
    <t>Uusien teknologioiden hyödyntäminen</t>
  </si>
  <si>
    <t>Päällekkäisten ratkaisujen vähentäminen</t>
  </si>
  <si>
    <t>Yritysten toimintaedellytysten parantuminen</t>
  </si>
  <si>
    <t>Kansalaisten hyvinvoinnin edistäminen</t>
  </si>
  <si>
    <t>Hallinnon tehostuminen</t>
  </si>
  <si>
    <t>Tieto</t>
  </si>
  <si>
    <t>Rahalliset hyödyt asiakkaalle</t>
  </si>
  <si>
    <t>Hallinnon yhteinen tieto</t>
  </si>
  <si>
    <t>Tiedon hyödyntäminen</t>
  </si>
  <si>
    <t>Tiedon laatu</t>
  </si>
  <si>
    <t>Avoin tieto</t>
  </si>
  <si>
    <t>Teknologia ja arkkitehtuuri</t>
  </si>
  <si>
    <t>Työn mielekkyys</t>
  </si>
  <si>
    <t>Omadata ja tietosuoja</t>
  </si>
  <si>
    <t>Asiakas- ja yhteiskunnallinen näkökulma</t>
  </si>
  <si>
    <t>Muut yhteiskunnalliset hyödyt</t>
  </si>
  <si>
    <t>Kenelle hyöty kohdistuu</t>
  </si>
  <si>
    <t>Kuvaa, miten hyödyn toteutumista mitataan.</t>
  </si>
  <si>
    <t>Valitse hyöty alasvetovalikosta tai kirjoita hyöty vapaasti kenttään.</t>
  </si>
  <si>
    <t>3. Teknologia ja arkkitehtuuri</t>
  </si>
  <si>
    <t>4. Tieto</t>
  </si>
  <si>
    <t>5. Henkilöstö</t>
  </si>
  <si>
    <t>Muu hyöty</t>
  </si>
  <si>
    <t>Perustiedot</t>
  </si>
  <si>
    <t>Vastuuministeriöt</t>
  </si>
  <si>
    <t>Ympäristöministeriö (YM)</t>
  </si>
  <si>
    <t>Sosiaali- ja terveysministeriö (STM)</t>
  </si>
  <si>
    <t>Työ- ja elinkeinoministeriö (TEM)</t>
  </si>
  <si>
    <t>Valtioneuvoston kanslia (VNK)</t>
  </si>
  <si>
    <t>Ulkoministeriö (UM)</t>
  </si>
  <si>
    <t>Oikeusministeriö (OM)</t>
  </si>
  <si>
    <t>Sisäministeriö (SM)</t>
  </si>
  <si>
    <t>Puolustusministeriö (PLM)</t>
  </si>
  <si>
    <t>Valtiovarainministeriö (VM)</t>
  </si>
  <si>
    <t>Opetus- ja kulttuuriministeriö (OKM)</t>
  </si>
  <si>
    <t>Maa- ja metsätalousministeriö (MMM)</t>
  </si>
  <si>
    <t>Liikenne- ja viestintäministeriö (LVM)</t>
  </si>
  <si>
    <r>
      <rPr>
        <b/>
        <sz val="10"/>
        <rFont val="Arial"/>
        <family val="2"/>
        <scheme val="minor"/>
      </rPr>
      <t>2. H</t>
    </r>
    <r>
      <rPr>
        <b/>
        <sz val="10"/>
        <color theme="1"/>
        <rFont val="Arial"/>
        <family val="2"/>
        <scheme val="minor"/>
      </rPr>
      <t>allinnon tehostuminen</t>
    </r>
  </si>
  <si>
    <t>Käyttöönotto</t>
  </si>
  <si>
    <t>Ylläpito</t>
  </si>
  <si>
    <t>Käyttö</t>
  </si>
  <si>
    <t>Erittely ei mahdollinen</t>
  </si>
  <si>
    <t>Esiselvitys</t>
  </si>
  <si>
    <t>Suunnittelu ja toteutus</t>
  </si>
  <si>
    <t>Kehityksen vaihe</t>
  </si>
  <si>
    <t>Hyödyt yhteensä vuosittain</t>
  </si>
  <si>
    <t>Kustannukset yhteensä vuosittain</t>
  </si>
  <si>
    <t>Hyödyt - kustannukset vuosittain</t>
  </si>
  <si>
    <t>Kehityksen vaiheet, joiden mukaan erittelyt pyydetään:</t>
  </si>
  <si>
    <t xml:space="preserve">Valitse valikosta kenelle hyöty kohdistuu </t>
  </si>
  <si>
    <t>Lausunnon pyytäjä:</t>
  </si>
  <si>
    <t>Yhteenveto arvioiduista hyödyistä ja kustannuksista</t>
  </si>
  <si>
    <t>Kunnat ja kuntayhtymät</t>
  </si>
  <si>
    <t>Yritykset ja yhteisöt</t>
  </si>
  <si>
    <t>Kansalaiset</t>
  </si>
  <si>
    <t>Laadulliset ja toiminnalliset hyödyt</t>
  </si>
  <si>
    <t>Kuvaa, mistä hyöty muodostuu. Kuvaa hyödyn realisoitumiseen tarvittavat toimenpiteet</t>
  </si>
  <si>
    <t>Kohdentuminen</t>
  </si>
  <si>
    <t>Hyödyn kuvaus, mistä hyöty muodostuu</t>
  </si>
  <si>
    <t>Arvioi rahoituksen vuosittainen, euromääräinen suuruus</t>
  </si>
  <si>
    <t>Kunnille ja kuntayhtymille kohdistuvat vuosittaiset taloudelliset hyödyt</t>
  </si>
  <si>
    <t>Julkisen talouden kustannukset kumulatiivisesti</t>
  </si>
  <si>
    <t>Julkisen talouden taloudelliset hyödyt kumulatiivisesti</t>
  </si>
  <si>
    <t>Tiedoksi: Vuodet päivitetään Yhteenveto-sivun kautta</t>
  </si>
  <si>
    <t>Valtion virastot ja laitokset</t>
  </si>
  <si>
    <t>Muu julkinen hallinto</t>
  </si>
  <si>
    <t>Kehittämisellä tavoiteltavat taloudelliset hyödyt</t>
  </si>
  <si>
    <t>Valtion virastoille ja laitoksille kohdistuvat vuosittaiset taloudelliset hyödyt</t>
  </si>
  <si>
    <t>Millä toimenpiteillä hyöty realisoituu?</t>
  </si>
  <si>
    <t>Muulle julkiselle hallinnolle kohdistuvat vuosittaiset taloudelliset hyödyt</t>
  </si>
  <si>
    <t>Erittele eri rahoituslähteet ja kuvaa mahdollinen lisärahoitustarve</t>
  </si>
  <si>
    <t>Käyttöönoton ja ylläpidon suunniteltu rahoitus</t>
  </si>
  <si>
    <t>Kustannukset</t>
  </si>
  <si>
    <t>YHTEENVETO</t>
  </si>
  <si>
    <t xml:space="preserve">
Onko hyöty arvioitu yhdessä vai perustuuko lausunnon pyytäjän arvioon?</t>
  </si>
  <si>
    <t>Kehittäminen</t>
  </si>
  <si>
    <t>Palvelutuotanto</t>
  </si>
  <si>
    <t>Muu julkinen hallinto, esiselvitys</t>
  </si>
  <si>
    <t>Muu julkinen hallinto, suunnittelu ja toteutus</t>
  </si>
  <si>
    <t>Hankinnat ja muut kust.</t>
  </si>
  <si>
    <t>Nimeä toimija(t)</t>
  </si>
  <si>
    <t>Nimeä toimija(t), joille kustannus kohdistuu</t>
  </si>
  <si>
    <t>Lisätietoja:</t>
  </si>
  <si>
    <t>Muu julkinen hallinto, käyttöönotto</t>
  </si>
  <si>
    <t>Muu julkinen hallinto, ylläpito</t>
  </si>
  <si>
    <t>Muu julkinen hallinto, käyttö</t>
  </si>
  <si>
    <t>Yritykset ja yhteisöt, käyttöönotto</t>
  </si>
  <si>
    <t>Yritykset ja yhteisöt, käyttö</t>
  </si>
  <si>
    <t>Kansalaiset, käyttöönotto</t>
  </si>
  <si>
    <t>Kansalaiset, käyttö</t>
  </si>
  <si>
    <t>Asiakkaiden käyttökustannukset: käyttöönotto ja käyttö</t>
  </si>
  <si>
    <t>Palvelutuotantokustannukset: käyttöönotto ja ylläpito</t>
  </si>
  <si>
    <t>Tiedonhallinnan muutoksen kokonaiskustannus (VNA 2§)</t>
  </si>
  <si>
    <t>Nimeä toimija(t), joille hyöty kohdistuu</t>
  </si>
  <si>
    <t>Onko hyöty arvioitu yhdessä vai perustuuko lausunnon pyytäjän arvioon?</t>
  </si>
  <si>
    <t>Kohde 1 (esim. projekti, järjestelmä):</t>
  </si>
  <si>
    <t>Asiakkaille ja sidosryhmille kohdistuvat taloudelliset hyödyt</t>
  </si>
  <si>
    <t>Kohde/projekti, josta hyöty syntyy</t>
  </si>
  <si>
    <t>Kohde (esim. järjestelmä, palvelu, tietovaranto)</t>
  </si>
  <si>
    <t>Rahoituslähde (esim. momentti ja muut lisätiedot)</t>
  </si>
  <si>
    <t>Kehittämisen suunniteltu rahoitus</t>
  </si>
  <si>
    <t>Henkilöstö-kustannukset</t>
  </si>
  <si>
    <t>Arvioi henkilöstökustannusten sekä hankintojen ja muiden kustannusten vuosittainen, euromääräinen suuruus</t>
  </si>
  <si>
    <t>Kohde 2 (esim. projekti, järjestelmä):</t>
  </si>
  <si>
    <t>Kohde 3 (esim. projekti, järjestelmä):</t>
  </si>
  <si>
    <t>Kohde 4 (esim. projekti, järjestelmä):</t>
  </si>
  <si>
    <t>Yhteenveto kehittämiskustannuksista (täyttyy automaattisesti)</t>
  </si>
  <si>
    <t>Henkilöstökustannukset yhteensä, vuosittain</t>
  </si>
  <si>
    <t>Hankinnat ja muut kustannukset yhteensä, vuosittain</t>
  </si>
  <si>
    <t>Kehittämiskustannukset yhteensä, vuosittain</t>
  </si>
  <si>
    <t>Kehittämiskustannukset yhteensä, kumulatiivisesti</t>
  </si>
  <si>
    <t>Valtion virastot ja laitokset, esiselvitys</t>
  </si>
  <si>
    <t>Valtion virastot ja laitokset, suunnittelu ja toteutus</t>
  </si>
  <si>
    <t>Kunnat ja kuntayhtymät, esiselvitys</t>
  </si>
  <si>
    <t>Kunnat ja kuntayhtymät, suunnittelu ja toteutus</t>
  </si>
  <si>
    <t>Valtion virastot ja laitokset: Henkilöstökustannukset yhteensä, vuosittain</t>
  </si>
  <si>
    <t>Valtion virastot ja laitokset: Hankinnat ja muut kustannukset yhteensä, vuosittain</t>
  </si>
  <si>
    <t>Kunnat ja kuntayhtymät: Henkilöstökustannukset yhteensä, vuosittain</t>
  </si>
  <si>
    <t>Kunnat ja kuntayhtymät: Hankinnat ja muut kustannukset yhteensä, vuosittain</t>
  </si>
  <si>
    <t>Muu julkinen hallinto: Henkilöstökustannukset yhteensä, vuosittain</t>
  </si>
  <si>
    <t>Muu julkinen hallinto: Hankinnat ja muut kustannukset yhteensä, vuosittain</t>
  </si>
  <si>
    <t>Valtion virastot ja laitokset: Kehittämiskustannukset yhteensä, vuosittain</t>
  </si>
  <si>
    <t>Valtion virastot ja laitokset: Kehittämiskustannukset yhteensä, kumulatiivisesti</t>
  </si>
  <si>
    <t>Kunnat ja kuntayhtymät: Kehittämiskustannukset yhteensä, vuosittain</t>
  </si>
  <si>
    <t>Kunnat ja kuntayhtymät: Kehittämiskustannukset yhteensä, kumulatiivisesti</t>
  </si>
  <si>
    <t>Muu julkinen hallinto: Kehittämiskustannukset yhteensä, vuosittain</t>
  </si>
  <si>
    <t>Muu julkinen hallinto: Kehittämiskustannukset yhteensä, kumulatiivisesti</t>
  </si>
  <si>
    <t>Valtion virastot ja laitokset, käyttöönotto</t>
  </si>
  <si>
    <t>Valtion virastot ja laitokset, ylläpito</t>
  </si>
  <si>
    <t>Kunnat ja kuntayhtymät, käyttöönotto</t>
  </si>
  <si>
    <t>Kunnat ja kuntayhtymät, ylläpito</t>
  </si>
  <si>
    <t>Valtion virastot ja laitokset, käyttö</t>
  </si>
  <si>
    <t>Kunnat ja kuntayhtymät, käyttö</t>
  </si>
  <si>
    <t>Yhteenveto palvelutuotantokustannuksista (täyttyy automaattisesti)</t>
  </si>
  <si>
    <t>Palvelutuotantokustannukset yhteensä, vuosittain</t>
  </si>
  <si>
    <t>Palvelutuotantokustannukset yhteensä, kumulatiivisesti</t>
  </si>
  <si>
    <t>Valtion virastot ja laitokset: Palvelutuotantokustannukset yhteensä, vuosittain</t>
  </si>
  <si>
    <t>Valtion virastot ja laitokset: Palvelutuotantokustannukset yhteensä, kumulatiivisesti</t>
  </si>
  <si>
    <t>Kunnat ja kuntayhtymät: Palvelutuotantokustannukset yhteensä, vuosittain</t>
  </si>
  <si>
    <t>Kunnat ja kuntayhtymät: Palvelutuotantokustannukset yhteensä, kumulatiivisesti</t>
  </si>
  <si>
    <t>Muu julkinen hallinto: Palvelutuotantokustannukset yhteensä, vuosittain</t>
  </si>
  <si>
    <t>Muu julkinen hallinto: Palvelutuotantokustannukset yhteensä, kumulatiivisesti</t>
  </si>
  <si>
    <t>Yhteenveto käyttökustannuksista (täyttyy automaattisesti)</t>
  </si>
  <si>
    <t>Käyttökustannukset yhteensä, vuosittain</t>
  </si>
  <si>
    <t>Käyttökustannukset yhteensä, kumulatiivisesti</t>
  </si>
  <si>
    <t>Kohteiden taloudelliset hyödyt yhteensä, vuosittain</t>
  </si>
  <si>
    <t>Yhteenveto taloudellisista hyödyistä (täyttyy automaattisesti)</t>
  </si>
  <si>
    <t>Kohteiden taloudelliset hyödyt yhteensä, kumulatiivisesti</t>
  </si>
  <si>
    <t>Asiakkaille ja sidosryhmille kohdistuvat taloudelliset hyödyt yhteensä, vuosittain</t>
  </si>
  <si>
    <t>Asiakkaille ja sidosryhmille kohdistuvat taloudelliset hyödyt yhteensä, kumulatiivisesti</t>
  </si>
  <si>
    <t>Julkisen talouden taloudelliset hyödyt yhteensä, vuosittain</t>
  </si>
  <si>
    <t>Julkisen talouden taloudelliset hyödyt yhteensä, kumulatiivisesti</t>
  </si>
  <si>
    <t>Kustannukset yhteensä</t>
  </si>
  <si>
    <t>Lisärahoitus-tarve</t>
  </si>
  <si>
    <t>Yhteenveto rahoituksesta (täyttyy automaattisesti)</t>
  </si>
  <si>
    <t>Kustannukset yhteensä, vuosittain</t>
  </si>
  <si>
    <t>Lisärahoitustarve yhteensä, vuosittain</t>
  </si>
  <si>
    <t>Lisärahoitustarve yhteensä, kumulatiivisesti</t>
  </si>
  <si>
    <t>Käyttökustannukset: Julkisen hallinnon käyttöönottokustannukset yhteensä, vuosittain</t>
  </si>
  <si>
    <t>Käyttökustannukset: Käyttö yhteensä, vuosittain</t>
  </si>
  <si>
    <t>Käyttökustannukset: Käyttöönotto yhteensä, vuosittain</t>
  </si>
  <si>
    <t>Palvelutuotantokustannukset: Käyttöönotto yhteensä, vuosittain</t>
  </si>
  <si>
    <t>Palvelutuotantokustannukset: Ylläpito yhteensä, vuosittain</t>
  </si>
  <si>
    <t>Kehittämiskustannukset: Esiselvitys yhteensä, vuosittain</t>
  </si>
  <si>
    <t>Kehittämiskustannukset: Suunnittelu ja toteutus yhteensä, vuosittain</t>
  </si>
  <si>
    <t>Käyttökustannukset: Valtion virastojen ja laitosten käyttöönottokustannukset yhteensä, vuosittain</t>
  </si>
  <si>
    <t>Käyttökustannukset: Kuntien ja kuntayhtymien käyttöönottokustannukset yhteensä, vuosittain</t>
  </si>
  <si>
    <t>Käyttökustannukset: Muun julkisen hallinnon käyttöönottokustannukset yhteensä, vuosittain</t>
  </si>
  <si>
    <t>Käyttökustannukset: Yritysten ja yhteisöjen käyttöönottokustannukset yhteensä, vuosittain</t>
  </si>
  <si>
    <t>Käyttökustannukset: Kansalaisten käyttöönottokustannukset yhteensä, vuosittain</t>
  </si>
  <si>
    <t>Käyttökustannukset: Valtion virastojen ja laitosten käyttökustannukset yhteensä, vuosittain</t>
  </si>
  <si>
    <t>Käyttökustannukset: Kuntien ja kuntayhtymien käyttökustannukset yhteensä, vuosittain</t>
  </si>
  <si>
    <t>Käyttökustannukset: Muun julkisen hallinnon käyttökustannukset yhteensä, vuosittain</t>
  </si>
  <si>
    <t>Käyttökustannukset: Yritysten ja yhteisöjen käyttökustannukset yhteensä, vuosittain</t>
  </si>
  <si>
    <t>Käyttökustannukset: Kansalaisten käyttökustannukset yhteensä, vuosittain</t>
  </si>
  <si>
    <t>Julkisen talouden hyödyt yhteensä vuosittain</t>
  </si>
  <si>
    <t>Julkisen talouden kustannukset yhteensä vuosittain</t>
  </si>
  <si>
    <t>Julkisen talouden hyödyt - kustannukset vuosittain</t>
  </si>
  <si>
    <t>Taloudelliset hyödyt</t>
  </si>
  <si>
    <t>Kehittäminen ja palvelutuotanto</t>
  </si>
  <si>
    <t>Arvioi taloudellisen hyödyn (säästö/tuotto) vuosittainen, euromääräinen suuruus</t>
  </si>
  <si>
    <t>ARVIOIDUT HYÖDYT</t>
  </si>
  <si>
    <t>ARVIOIDUT KUSTANNUKSET</t>
  </si>
  <si>
    <t>Kohde 1 (esim. palvelu, toiminto):</t>
  </si>
  <si>
    <t>Kohde 2 (esim. palvelu, toiminto):</t>
  </si>
  <si>
    <t>Kohde 3 (esim. palvelu, toiminto):</t>
  </si>
  <si>
    <t>Kohde 4 (esim. palvelu, toiminto):</t>
  </si>
  <si>
    <t>Kohde 1 (esim. toiminto, järjestelmä):</t>
  </si>
  <si>
    <t>Kohde 2 (esim. toiminto, järjestelmä):</t>
  </si>
  <si>
    <t>Kohde 3 (esim. toiminto, järjestelmä):</t>
  </si>
  <si>
    <t>Kohde 4 (esim. toiminto, järjestelmä):</t>
  </si>
  <si>
    <t>Arvioi käyttökustannusten vuosittainen, euromääräinen suuruus</t>
  </si>
  <si>
    <t>Valtion virastot ja laitokset: Käyttöönotto- ja käyttökustannukset  yhteensä, vuosittain</t>
  </si>
  <si>
    <t>Kunnat ja kuntayhtymät: Käyttöönotto- ja käyttökustannukset yhteensä, vuosittain</t>
  </si>
  <si>
    <t>Muu julkinen hallinto: Käyttöönotto- ja käyttökustannukset yhteensä, vuosittain</t>
  </si>
  <si>
    <t>Yritykset ja yhteisöt: Käyttöönotto- ja käyttökustannukset yhteensä, vuosittain</t>
  </si>
  <si>
    <t>Kansalaiset: Käyttöönotto- ja käyttökustannukset yhteensä, vuosittain</t>
  </si>
  <si>
    <t>Muutoksen kohde, palvelutuotanto</t>
  </si>
  <si>
    <t>Toimijat (LaadullisetHyödyt sivulle):</t>
  </si>
  <si>
    <t>1. Asiakas-, sidosryhmä- ja yhteiskunnallinen näkökulma</t>
  </si>
  <si>
    <t>Tiedonhallinnan muutoksen taloudellisten vaikutusten arviointi TiHL 9 §:n lausuntomenettelyssä</t>
  </si>
  <si>
    <t>Kehittämiskustannukset: esiselvitys, suunnittelu ja toteutus</t>
  </si>
  <si>
    <t>Lyhyt kuvaus kustannuksen arviointiperusteesta, 
esim. htv-kustannus ja htv-määrä</t>
  </si>
  <si>
    <t>Palvelutuotantokust. -välilehti</t>
  </si>
  <si>
    <t>Kehittämiskust. -väliehti</t>
  </si>
  <si>
    <t>Käyttökust. -välilehti</t>
  </si>
  <si>
    <t xml:space="preserve">Käyttökustannuksiin huomioidaan asiakkaiden palvelun, järjestelmän tai tietovarannon käyttöönotosta aiheutuvat kustannukset ja käytön aikaiset kustannukset. Nämä kustannukset voivat muodostua esimerkiksi muutostarpeista asiakkaan omiin järjestelmiin tai rajapintojen muodostamisesta ja mahdollisesta palvelun maksullisuudesta. Asiakkaat voivat olla julkisen hallinnon toimijoita tai hallinnon asiakkaina yrityksiä ja yhteistöjä tai kansalaisia. 
Kustannusten osalta nimetään toimijat, joille kustannukset kohdistuvat sekä kuvataan arviointiperuste.
Kustannukset on mahdollista eritellä kohteittain (kohteet 1-4), mikäli muutos koskee useampaa kuin yhtä järjestelmää tai palvelua tai toimintoa. </t>
  </si>
  <si>
    <t>TaloudellisetHyödyt -välilehti</t>
  </si>
  <si>
    <t>Rahoitus -välilehti</t>
  </si>
  <si>
    <t>LaadullisetHyödyt -välilehti</t>
  </si>
  <si>
    <t xml:space="preserve">Välilehteä voi hyödyntää laadullisten ja toiminnallisten hyötyjen kuvaamisessa, mutta hyödyt voi kuvata myös muuta dokumentointia hyödyntäen. Hyötyjä voi kuvata hyödyntäen valmiita kuvauksia, minkä lisäksi välilehdelle voi kuvata muita itse tunnistettuja hyötyjä. Hyötyjä tarkasteltaessa on tärkeää pohtia niiden kohdentumisen lisäksi sitä, mistä hyödyt muodostuvat ja millä toimenpiteillä ne realisoituvat. Myös laadullisille hyödyille tulisi kiinnittää mittaus- tai seurantamekanismi, joka mahdollistaa niiden toteutumisen arvioinnin. </t>
  </si>
  <si>
    <t>Kuvaus, millä toimenpiteillä hyöty realisoituu</t>
  </si>
  <si>
    <t>Yrityksille ja yhteisöille kohdistuvat vuosittaiset suorat taloudelliset hyödyt</t>
  </si>
  <si>
    <t>Kansalaisille kohdistuvat vuosittaiset suorat taloudelliset hyödyt</t>
  </si>
  <si>
    <t xml:space="preserve">Kehittämiskustannukset -välilehdellä esitetään arvioidut kehittämisen kustannukset julkiselle hallinnolle siten, että niihin sisällytetään esimerkiksi projektin vastuuviraston lisäksi arviot muiden osallistuvien virastojen tai esimerkiksi kuntien kustannuksista. Tarkoituksena on tunnistaa kehittämisen kokonaiskustannukset, ei ainoastaan muutoksen toteuttajan kustannuksia. Kehittämiskustannuksiin ei sisällytetä käyttöönoton kustannuksia ja ylläpitokustannuksista huomioidaan vain mahdolliset kehittämisen aikaiset ylläpidon kustannukset. 
Kustannukset eritellään vuosittain henkilöstökustannuksiin sekä hankintoihin ja muihin kustannuksiin. Kustannusten osalta kuvataan arvointiperustetta ja tarkennetaan, mille toimijoille ne kohdentuvat. 
Mikäli muutos koskee esim. useaa tietovarantoa, järjestelmää tai projektia, eritellään ne mallipohjassa kohteittain (kohde 1-4). Tällöin on tärkeää nimetä, mistä kohteesta on kulloinkin kyse. </t>
  </si>
  <si>
    <t xml:space="preserve">Palvelutuotannon kustannuksiin huomioidaan mukaan muutetun/kehitetyn järjestemän tai tietovarannon käyttöönottokustannukset palvelutuotannon osalta sekä ylläpidon kustannukset palvelutuotannossa. Tälle välilehdelle ei sisällytetä asiakkaiden tai sidosryhmien palvelun/järjestelmän käytöstä aiheutuvia kustannuksia, vaan tarkoituksena on tunnistaa ainoastaan palvelutuotannon kustannukset. Mikäli palvelutuotannon kustannukset jakaantuvat usealle eri toimijalle, esitetään kustannusten jakautuminen. 
Kustannukset eritellään vuosittain henkilöstökustannuksiin sekä hankintoihin ja muihin kustannuksiin. Kustannusten osalta kuvataan arvointiperustetta ja tarkennetaan, mille toimijoille ne kohdentuvat. 
Kuten kehittämiskustannukset, myös palvelutuotannon kustannukset on mahdollista esittää per projekti, tietovaranto tai järjestelmä (kohde 1-4). Tällöin on tärkeää nimetä, mistä kohteesta on kulloinkin kyse. </t>
  </si>
  <si>
    <t>Henkilötyön määrä (htv)</t>
  </si>
  <si>
    <t>Yhteensä (htv)</t>
  </si>
  <si>
    <t>1 htv =</t>
  </si>
  <si>
    <t>€</t>
  </si>
  <si>
    <t>Yhteensä (€)</t>
  </si>
  <si>
    <t>HTV-laskennan aputalukko</t>
  </si>
  <si>
    <t xml:space="preserve">Vieressä olevaa laskentataulukkoa voi hyödyntää muutoksen kohteeseen liittyvän henkilötyön kustannusten laskennassa. </t>
  </si>
  <si>
    <t>&lt;toimija&gt;</t>
  </si>
  <si>
    <t>Asianumero:</t>
  </si>
  <si>
    <t xml:space="preserve">Tämän kustannushyötyanalyysin mallipohjan avulla virasto tai laitos voi esittää arvion tiedonhallinnan muutoksen taloudellisista vaikutuksista osana tiedonhallintalain 9 §:n mukaista lausuntomenettelyä. Kustannusarvioiden ja arvioitujen taloudellisten hyötyjen tarkastelun lisäksi pohjaa voi hyödyntää laadullisten ja toiminnallisten hyötyjen kuvaamiseen. Taloudellisten vaikutusten tarkastelu on tärkeää tehdä kattavana huomioiden sekä eri toimijoiden näkökulmat että riittävän pitkän aikajakson, kuten investoinnin elinkaari. </t>
  </si>
  <si>
    <t xml:space="preserve">Kustannus-hyötyanalyysin mallipohjan hyödyntäminen edellyttää perehtymistä lausuntomenettelyn ja mallipohjan ohjeisiin. Huomioi myös välilehdillä olevat ohjeet mukaan lukien solukommentit. Yhteenveto-välilehti on suojattu muutoksilta. Suojauksen saa poistettua Tarkista-välilehdeltä (ei edellytä salasanaa). </t>
  </si>
  <si>
    <r>
      <t xml:space="preserve">Kustannushyötyanalyysissa arvioidut kustannukset eritellään kehittämisen vaiheittain: esiselvitys, suunnittelu ja toteutus, käyttöönotto, ylläpito (palvelutuotanto) ja käyttö (asiakasnäkökulma). Kustannuksia ja hyötyjä eritellään myös toiminnan mukaan: kehittäminen/palvelutuotanto sekä käyttö/hyödyntäminen. Kustannukset ja hyödyt kohdennetaan eri toimijoille: valtion virastot ja laitokset, kunnat ja kuntayhtymät sekä muu julkinen hallinto. Muulla julkisella hallinnolla tarkoitetaan muita julkisoikeudellisia yhteisöjä, kuten KELA ja yliopistot. Kustannuksia ja hyötyjä voi lisäksi tarkastella hallinnon asiakkaiden eli yritysten ja yhteisöjen sekä kansalaisten näkökulmasta. 
</t>
    </r>
    <r>
      <rPr>
        <i/>
        <sz val="10"/>
        <rFont val="Arial"/>
        <family val="2"/>
        <scheme val="minor"/>
      </rPr>
      <t xml:space="preserve">Taulukon välilehdiltä täytetään vain valkoiset solut. Huomioithan, että summa- ja yhteenvetorivit sisältävät laskentakaavoja. </t>
    </r>
  </si>
  <si>
    <t>Kustannushyötyanalyysin mallipohjan sisältö</t>
  </si>
  <si>
    <r>
      <t xml:space="preserve">Välilehden riville 28 muodostuu VNA (1301/2019) 2 §:ssa lausuntokohteiden määrittelyssä käytettyä </t>
    </r>
    <r>
      <rPr>
        <b/>
        <sz val="10"/>
        <rFont val="Arial"/>
        <family val="2"/>
        <scheme val="minor"/>
      </rPr>
      <t>kokonaiskustannuksen</t>
    </r>
    <r>
      <rPr>
        <sz val="10"/>
        <rFont val="Arial"/>
        <family val="2"/>
        <scheme val="minor"/>
      </rPr>
      <t xml:space="preserve"> käsitettä vastaava kustannustieto, kun tiedot muille välilehdille on eritelty laskennan vaatimalla tarkkuudella. Kokonaiskustannuksen laskentaan huomioidaan mukaan kehittämiskustannuksen lisäksi käyttöönottokustannukset julkisen hallinnon toimijoiden osalta. </t>
    </r>
  </si>
  <si>
    <t>Yhteenveto-välileti</t>
  </si>
  <si>
    <t>Yhteenveto-välilehden sisältö muodostuu automaattisesti muilta välilehdiltä, sille ei täytetä tietoja. Välilehti on suojattu. Suojauksen saa tarvittaessa poistettua Tarkista-välilehdeltä ilman salasanaa.</t>
  </si>
  <si>
    <t xml:space="preserve">Välilehdellä esitetään eri toimijoille kohdistuvat taloudelliset hyödyt. Taloudelliset hyödyt voivat olla säästöjä tai lisätuottoja. 
Välilehden yläosassa kuvataan muutoksen tuottama hyöty palvelutuotannon tai muuotksen kohteena olevan jatkuvan toiminnon näkökulmasta. Tarkoituksena on, että hyödyt eriteltäisiin tarvittaessa kohteittain 1-4, kuten esimerkiksi kehittämiskustannukset on voitu aiemmin esittää. Palvelutuotannon tai jatkuvan toiminnon hyödyt kohdentuvat julkisen hallinnon toimijoille. 
Välilehden alaosassa kuvataan asiakkaille ja sidosryhmille muodostuvat taloudelliset hyödyt, jotka voivat julkisen hallinnon lisäksi kohdentua yrityksille ja yhteisöille tai kansalaisille. 
Arvioidut hyödyt eritellään vuosittain. Aina esitetään myös hyödyn arviointiperuste ja toimenpiteet, joilla hyödyn arvioidaan realisoituvan. Julkisen hallinnnon toimijoiden osalta nimetään toimijat, joille hyöty kohdentuu sekä kerrotaan, perustuuko hyötyarvio yhteiseen näkemykseen. </t>
  </si>
  <si>
    <t>Kehittämisen ja tulevan ylläpidon rahoitus</t>
  </si>
  <si>
    <t>Lisärahoitustarve yhteensä</t>
  </si>
  <si>
    <t xml:space="preserve">Rahoitus eritellään kehittämiseen sekä käyttöönottoon ja ylläpitoon. Taulukossa esitetään vuosittaiset kokonaiskustannukset, minkä rinnalla eritellään mahdollinen lisärahoitustarve. Tiedot esitetään kohteittain, mikäli tarkasteltava muutos kattaa esim. useita järjestelmiä. Lisäksi kuvataan rahoituslähde ja tarkennetaan tarvittaessa, mistä toimijoista on kyse. Rahoitus tulisi esittää kehittämiskokonaisuuden näkökulmasta eli esimerkiksi huomioiden projektin eri rahoituslähteet ja rahoitusta saavat/tarvitsevat toimijat (esim. eri virastot). Rahoitustarpeiden tarkastelua ei tule rajata vain siihen osaan, mihin tarvitaan lisärahoitusta.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</si>
</sst>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_(&quot;€&quot;* \(#,##0\);_(&quot;€&quot;* &quot;-&quot;_);_(@_)"/>
    <numFmt numFmtId="165" formatCode="_(&quot;€&quot;* #,##0.00_);_(&quot;€&quot;* \(#,##0.00\);_(&quot;€&quot;* &quot;-&quot;??_);_(@_)"/>
  </numFmts>
  <fonts count="31" x14ac:knownFonts="1">
    <font>
      <sz val="11"/>
      <color theme="1"/>
      <name val="Arial"/>
      <family val="2"/>
      <scheme val="minor"/>
    </font>
    <font>
      <sz val="10"/>
      <color theme="1"/>
      <name val="Arial"/>
      <family val="2"/>
      <scheme val="minor"/>
    </font>
    <font>
      <b/>
      <sz val="10"/>
      <color theme="0"/>
      <name val="Arial"/>
      <family val="2"/>
      <scheme val="minor"/>
    </font>
    <font>
      <b/>
      <sz val="10"/>
      <color theme="1"/>
      <name val="Arial"/>
      <family val="2"/>
      <scheme val="minor"/>
    </font>
    <font>
      <b/>
      <sz val="10"/>
      <name val="Arial"/>
      <family val="2"/>
      <scheme val="minor"/>
    </font>
    <font>
      <sz val="9"/>
      <color theme="1"/>
      <name val="Arial"/>
      <family val="2"/>
      <scheme val="minor"/>
    </font>
    <font>
      <i/>
      <sz val="9"/>
      <color theme="1"/>
      <name val="Arial"/>
      <family val="2"/>
      <scheme val="minor"/>
    </font>
    <font>
      <b/>
      <i/>
      <sz val="9"/>
      <color theme="1"/>
      <name val="Arial"/>
      <family val="2"/>
      <scheme val="minor"/>
    </font>
    <font>
      <sz val="10"/>
      <color theme="0"/>
      <name val="Arial"/>
      <family val="2"/>
      <scheme val="minor"/>
    </font>
    <font>
      <sz val="10"/>
      <name val="Arial"/>
      <family val="2"/>
      <scheme val="minor"/>
    </font>
    <font>
      <i/>
      <sz val="10"/>
      <color theme="1"/>
      <name val="Arial"/>
      <family val="2"/>
      <scheme val="minor"/>
    </font>
    <font>
      <sz val="10"/>
      <color rgb="FFFF0000"/>
      <name val="Arial"/>
      <family val="2"/>
      <scheme val="minor"/>
    </font>
    <font>
      <b/>
      <sz val="10"/>
      <color rgb="FFFF0000"/>
      <name val="Arial"/>
      <family val="2"/>
      <scheme val="minor"/>
    </font>
    <font>
      <i/>
      <sz val="10"/>
      <name val="Arial"/>
      <family val="2"/>
      <scheme val="minor"/>
    </font>
    <font>
      <b/>
      <sz val="11"/>
      <color theme="1"/>
      <name val="Arial"/>
      <family val="2"/>
      <scheme val="minor"/>
    </font>
    <font>
      <b/>
      <sz val="14"/>
      <color theme="3"/>
      <name val="Arial"/>
      <family val="2"/>
      <scheme val="minor"/>
    </font>
    <font>
      <b/>
      <i/>
      <sz val="10"/>
      <color theme="0"/>
      <name val="Arial"/>
      <family val="2"/>
      <scheme val="minor"/>
    </font>
    <font>
      <sz val="11"/>
      <name val="Arial"/>
      <family val="2"/>
      <scheme val="minor"/>
    </font>
    <font>
      <i/>
      <sz val="11"/>
      <color theme="1"/>
      <name val="Arial"/>
      <family val="2"/>
      <scheme val="minor"/>
    </font>
    <font>
      <b/>
      <sz val="11"/>
      <color theme="0"/>
      <name val="Arial"/>
      <family val="2"/>
      <scheme val="minor"/>
    </font>
    <font>
      <b/>
      <sz val="14"/>
      <color theme="7" tint="-0.499984740745262"/>
      <name val="Arial"/>
      <family val="2"/>
      <scheme val="minor"/>
    </font>
    <font>
      <b/>
      <sz val="14"/>
      <name val="Arial"/>
      <family val="2"/>
      <scheme val="minor"/>
    </font>
    <font>
      <b/>
      <sz val="14"/>
      <color theme="5" tint="-0.499984740745262"/>
      <name val="Arial"/>
      <family val="2"/>
      <scheme val="minor"/>
    </font>
    <font>
      <b/>
      <sz val="12"/>
      <name val="Arial"/>
      <family val="2"/>
      <scheme val="minor"/>
    </font>
    <font>
      <sz val="10"/>
      <color theme="9"/>
      <name val="Arial"/>
      <family val="2"/>
      <scheme val="minor"/>
    </font>
    <font>
      <sz val="11"/>
      <color theme="1"/>
      <name val="Arial"/>
      <family val="2"/>
    </font>
    <font>
      <sz val="9"/>
      <color indexed="81"/>
      <name val="Tahoma"/>
      <family val="2"/>
    </font>
    <font>
      <sz val="10"/>
      <color theme="1"/>
      <name val="Arial"/>
      <family val="2"/>
    </font>
    <font>
      <sz val="9"/>
      <name val="Arial"/>
      <family val="2"/>
      <scheme val="minor"/>
    </font>
    <font>
      <b/>
      <sz val="9"/>
      <color theme="1"/>
      <name val="Arial"/>
      <family val="2"/>
      <scheme val="minor"/>
    </font>
    <font>
      <b/>
      <sz val="10"/>
      <color theme="3"/>
      <name val="Arial"/>
      <family val="2"/>
      <scheme val="minor"/>
    </font>
  </fonts>
  <fills count="26">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CC"/>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bgColor indexed="64"/>
      </patternFill>
    </fill>
    <fill>
      <patternFill patternType="solid">
        <fgColor theme="8" tint="0.79998168889431442"/>
        <bgColor theme="8" tint="0.79998168889431442"/>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rgb="FFEAEAEA"/>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right style="medium">
        <color theme="0"/>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theme="3"/>
      </right>
      <top style="medium">
        <color indexed="64"/>
      </top>
      <bottom style="medium">
        <color indexed="64"/>
      </bottom>
      <diagonal/>
    </border>
    <border>
      <left style="medium">
        <color theme="3"/>
      </left>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theme="0"/>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68">
    <xf numFmtId="0" fontId="0" fillId="0" borderId="0" xfId="0"/>
    <xf numFmtId="0" fontId="1" fillId="0" borderId="0" xfId="0" applyFont="1"/>
    <xf numFmtId="0" fontId="3" fillId="0" borderId="0" xfId="0" applyFont="1"/>
    <xf numFmtId="0" fontId="1" fillId="0" borderId="0" xfId="0" applyFont="1" applyAlignment="1">
      <alignment vertical="top" wrapText="1"/>
    </xf>
    <xf numFmtId="0" fontId="3" fillId="0" borderId="0" xfId="0" applyFont="1" applyAlignment="1">
      <alignment vertical="top" wrapText="1"/>
    </xf>
    <xf numFmtId="0" fontId="3" fillId="3" borderId="0" xfId="0" applyFont="1" applyFill="1" applyAlignment="1">
      <alignment vertical="top" wrapText="1"/>
    </xf>
    <xf numFmtId="0" fontId="1" fillId="3" borderId="0" xfId="0" applyFont="1" applyFill="1" applyAlignment="1">
      <alignment vertical="top" wrapText="1"/>
    </xf>
    <xf numFmtId="0" fontId="3" fillId="0" borderId="0" xfId="0" applyFont="1" applyFill="1" applyAlignment="1">
      <alignment vertical="top" wrapText="1"/>
    </xf>
    <xf numFmtId="0" fontId="1" fillId="0" borderId="0" xfId="0" applyFont="1" applyFill="1" applyAlignment="1">
      <alignment vertical="top" wrapText="1"/>
    </xf>
    <xf numFmtId="0" fontId="5" fillId="0" borderId="0" xfId="0" applyFont="1" applyAlignment="1">
      <alignment vertical="top" wrapText="1"/>
    </xf>
    <xf numFmtId="0" fontId="5" fillId="3" borderId="0" xfId="0"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Border="1" applyAlignment="1">
      <alignment vertical="top" wrapText="1"/>
    </xf>
    <xf numFmtId="0" fontId="6" fillId="0" borderId="0" xfId="0" applyFont="1" applyAlignment="1">
      <alignment vertical="top" wrapText="1"/>
    </xf>
    <xf numFmtId="0" fontId="7" fillId="3" borderId="0" xfId="0" applyFont="1" applyFill="1" applyAlignment="1">
      <alignment vertical="top" wrapText="1"/>
    </xf>
    <xf numFmtId="0" fontId="7" fillId="0" borderId="0" xfId="0" applyFont="1" applyFill="1" applyAlignment="1">
      <alignment vertical="top" wrapText="1"/>
    </xf>
    <xf numFmtId="0" fontId="6" fillId="3" borderId="0" xfId="0" applyFont="1" applyFill="1" applyAlignment="1">
      <alignment vertical="top" wrapText="1"/>
    </xf>
    <xf numFmtId="0" fontId="10" fillId="0" borderId="0" xfId="0" applyFont="1"/>
    <xf numFmtId="164" fontId="1" fillId="0" borderId="0" xfId="0" applyNumberFormat="1" applyFont="1"/>
    <xf numFmtId="0" fontId="1" fillId="0" borderId="0" xfId="0" applyFont="1" applyAlignment="1"/>
    <xf numFmtId="164" fontId="1" fillId="0" borderId="1" xfId="0" applyNumberFormat="1" applyFont="1" applyBorder="1"/>
    <xf numFmtId="164" fontId="3" fillId="5" borderId="1" xfId="0" applyNumberFormat="1" applyFont="1" applyFill="1" applyBorder="1"/>
    <xf numFmtId="49" fontId="11" fillId="0" borderId="0" xfId="0" applyNumberFormat="1" applyFont="1" applyAlignment="1">
      <alignment wrapText="1"/>
    </xf>
    <xf numFmtId="0" fontId="1" fillId="0" borderId="0" xfId="0" applyFont="1" applyAlignment="1">
      <alignment vertical="top"/>
    </xf>
    <xf numFmtId="0" fontId="1" fillId="0" borderId="1" xfId="0" applyFont="1" applyBorder="1" applyAlignment="1">
      <alignment vertical="top"/>
    </xf>
    <xf numFmtId="49" fontId="12" fillId="0" borderId="0" xfId="0" applyNumberFormat="1" applyFont="1" applyAlignment="1">
      <alignment wrapText="1"/>
    </xf>
    <xf numFmtId="0" fontId="10" fillId="0" borderId="0" xfId="0" applyFont="1" applyAlignment="1">
      <alignment vertical="top" wrapText="1"/>
    </xf>
    <xf numFmtId="0" fontId="1" fillId="0" borderId="0" xfId="0" applyFont="1" applyFill="1" applyBorder="1" applyAlignment="1">
      <alignment vertical="top" wrapText="1"/>
    </xf>
    <xf numFmtId="0" fontId="1" fillId="6" borderId="0" xfId="0" applyFont="1" applyFill="1"/>
    <xf numFmtId="0" fontId="0" fillId="0" borderId="0" xfId="0" applyFont="1"/>
    <xf numFmtId="0" fontId="3" fillId="7" borderId="1" xfId="0" applyFont="1" applyFill="1" applyBorder="1" applyAlignment="1">
      <alignment vertical="top" wrapText="1"/>
    </xf>
    <xf numFmtId="0" fontId="10" fillId="0" borderId="0" xfId="0" applyFont="1" applyFill="1" applyAlignment="1">
      <alignment vertical="top" wrapText="1"/>
    </xf>
    <xf numFmtId="0" fontId="13" fillId="0" borderId="0" xfId="0" applyFont="1" applyFill="1" applyAlignment="1">
      <alignment vertical="top" wrapText="1"/>
    </xf>
    <xf numFmtId="0" fontId="3" fillId="0" borderId="0" xfId="0" applyFont="1" applyFill="1" applyBorder="1" applyAlignment="1">
      <alignment vertical="top" wrapText="1"/>
    </xf>
    <xf numFmtId="0" fontId="14" fillId="0" borderId="0" xfId="0" applyFont="1"/>
    <xf numFmtId="0" fontId="2" fillId="8" borderId="0" xfId="0" applyFont="1" applyFill="1" applyAlignment="1">
      <alignment vertical="top"/>
    </xf>
    <xf numFmtId="0" fontId="2" fillId="8" borderId="0" xfId="0" applyFont="1" applyFill="1" applyAlignment="1">
      <alignment vertical="top" wrapText="1"/>
    </xf>
    <xf numFmtId="0" fontId="1" fillId="8" borderId="0" xfId="0" applyFont="1" applyFill="1"/>
    <xf numFmtId="0" fontId="8" fillId="8" borderId="0" xfId="0" applyFont="1" applyFill="1" applyAlignment="1">
      <alignment wrapText="1"/>
    </xf>
    <xf numFmtId="49" fontId="5" fillId="7" borderId="1" xfId="0" applyNumberFormat="1" applyFont="1" applyFill="1" applyBorder="1" applyAlignment="1">
      <alignment vertical="top" wrapText="1"/>
    </xf>
    <xf numFmtId="0" fontId="11" fillId="0" borderId="0" xfId="0" applyFont="1"/>
    <xf numFmtId="0" fontId="3" fillId="9" borderId="0" xfId="0" applyFont="1" applyFill="1" applyAlignment="1">
      <alignment vertical="top"/>
    </xf>
    <xf numFmtId="0" fontId="1" fillId="9" borderId="0" xfId="0" applyFont="1" applyFill="1" applyAlignment="1">
      <alignment vertical="top" wrapText="1"/>
    </xf>
    <xf numFmtId="164" fontId="9" fillId="5" borderId="1" xfId="0" applyNumberFormat="1" applyFont="1" applyFill="1" applyBorder="1"/>
    <xf numFmtId="0" fontId="3" fillId="9" borderId="0" xfId="0" applyFont="1" applyFill="1"/>
    <xf numFmtId="49" fontId="11" fillId="0" borderId="0" xfId="0" applyNumberFormat="1" applyFont="1" applyAlignment="1"/>
    <xf numFmtId="49" fontId="12" fillId="0" borderId="0" xfId="0" applyNumberFormat="1" applyFont="1" applyAlignment="1"/>
    <xf numFmtId="49" fontId="13" fillId="0" borderId="0" xfId="0" applyNumberFormat="1" applyFont="1" applyAlignment="1"/>
    <xf numFmtId="0" fontId="16" fillId="0" borderId="0" xfId="0" applyFont="1" applyFill="1" applyAlignment="1">
      <alignment vertical="top" wrapText="1"/>
    </xf>
    <xf numFmtId="0" fontId="2" fillId="6" borderId="6" xfId="0" applyFont="1" applyFill="1" applyBorder="1"/>
    <xf numFmtId="0" fontId="3" fillId="0" borderId="0" xfId="0" applyFont="1" applyAlignment="1">
      <alignment vertical="center" textRotation="90" wrapText="1"/>
    </xf>
    <xf numFmtId="0" fontId="1" fillId="0" borderId="0" xfId="0" applyFont="1" applyBorder="1"/>
    <xf numFmtId="49" fontId="11" fillId="0" borderId="0" xfId="0" applyNumberFormat="1" applyFont="1" applyAlignment="1">
      <alignment vertical="center"/>
    </xf>
    <xf numFmtId="49" fontId="9" fillId="0" borderId="0" xfId="0" applyNumberFormat="1" applyFont="1" applyAlignment="1">
      <alignment vertical="center" wrapText="1"/>
    </xf>
    <xf numFmtId="49" fontId="11" fillId="0" borderId="0" xfId="0" applyNumberFormat="1" applyFont="1" applyAlignment="1">
      <alignment vertical="center" wrapText="1"/>
    </xf>
    <xf numFmtId="0" fontId="2" fillId="8" borderId="0" xfId="0" applyFont="1" applyFill="1"/>
    <xf numFmtId="164" fontId="4" fillId="12" borderId="1" xfId="0" applyNumberFormat="1" applyFont="1" applyFill="1" applyBorder="1"/>
    <xf numFmtId="0" fontId="14" fillId="14" borderId="0" xfId="0" applyFont="1" applyFill="1"/>
    <xf numFmtId="0" fontId="0" fillId="14" borderId="0" xfId="0" applyFill="1"/>
    <xf numFmtId="0" fontId="14"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17" fillId="0" borderId="0" xfId="0" applyFont="1" applyFill="1" applyBorder="1" applyAlignment="1"/>
    <xf numFmtId="0" fontId="18" fillId="0" borderId="0" xfId="0" applyFont="1" applyAlignment="1">
      <alignment vertical="top" wrapText="1"/>
    </xf>
    <xf numFmtId="0" fontId="2" fillId="10" borderId="0" xfId="0" applyFont="1" applyFill="1" applyAlignment="1"/>
    <xf numFmtId="0" fontId="1" fillId="15" borderId="1" xfId="0" applyFont="1" applyFill="1" applyBorder="1" applyAlignment="1">
      <alignment vertical="top"/>
    </xf>
    <xf numFmtId="0" fontId="8" fillId="8" borderId="0" xfId="0" applyFont="1" applyFill="1" applyAlignment="1">
      <alignment horizontal="left"/>
    </xf>
    <xf numFmtId="0" fontId="1" fillId="0" borderId="0" xfId="0" applyFont="1" applyFill="1"/>
    <xf numFmtId="0" fontId="3" fillId="0" borderId="0" xfId="0" applyFont="1" applyFill="1" applyBorder="1" applyAlignment="1">
      <alignment horizontal="left" vertical="top"/>
    </xf>
    <xf numFmtId="164" fontId="3" fillId="0" borderId="0" xfId="0" applyNumberFormat="1" applyFont="1" applyFill="1" applyBorder="1"/>
    <xf numFmtId="165" fontId="3" fillId="0" borderId="0" xfId="0" applyNumberFormat="1" applyFont="1" applyFill="1"/>
    <xf numFmtId="0" fontId="4" fillId="16" borderId="0" xfId="0" applyFont="1" applyFill="1" applyAlignment="1">
      <alignment vertical="top"/>
    </xf>
    <xf numFmtId="0" fontId="9" fillId="16" borderId="0" xfId="0" applyFont="1" applyFill="1" applyAlignment="1">
      <alignment vertical="top"/>
    </xf>
    <xf numFmtId="0" fontId="9" fillId="16" borderId="0" xfId="0" applyFont="1" applyFill="1" applyAlignment="1">
      <alignment vertical="top" wrapText="1"/>
    </xf>
    <xf numFmtId="0" fontId="9" fillId="16" borderId="0" xfId="0" applyFont="1" applyFill="1"/>
    <xf numFmtId="0" fontId="4" fillId="0" borderId="0" xfId="0" applyFont="1" applyFill="1" applyAlignment="1">
      <alignment vertical="top"/>
    </xf>
    <xf numFmtId="0" fontId="9" fillId="0" borderId="0" xfId="0" applyFont="1" applyFill="1" applyAlignment="1">
      <alignment vertical="top"/>
    </xf>
    <xf numFmtId="0" fontId="9" fillId="0" borderId="0" xfId="0" applyFont="1" applyFill="1" applyAlignment="1">
      <alignment vertical="top" wrapText="1"/>
    </xf>
    <xf numFmtId="0" fontId="9" fillId="0" borderId="0" xfId="0" applyFont="1" applyFill="1"/>
    <xf numFmtId="0" fontId="1" fillId="8" borderId="0" xfId="0" applyFont="1" applyFill="1" applyAlignment="1">
      <alignment vertical="top"/>
    </xf>
    <xf numFmtId="0" fontId="1" fillId="8" borderId="0" xfId="0" applyFont="1" applyFill="1" applyAlignment="1">
      <alignment vertical="top" wrapText="1"/>
    </xf>
    <xf numFmtId="0" fontId="1" fillId="0" borderId="1" xfId="0" applyFont="1" applyFill="1" applyBorder="1" applyAlignment="1">
      <alignment vertical="top" wrapText="1"/>
    </xf>
    <xf numFmtId="0" fontId="8" fillId="8" borderId="5" xfId="0" applyFont="1" applyFill="1" applyBorder="1" applyAlignment="1">
      <alignment horizontal="left" wrapText="1"/>
    </xf>
    <xf numFmtId="0" fontId="8" fillId="8" borderId="0" xfId="0" applyFont="1" applyFill="1" applyBorder="1" applyAlignment="1">
      <alignment horizontal="left" wrapText="1"/>
    </xf>
    <xf numFmtId="0" fontId="8" fillId="10" borderId="13" xfId="0" applyFont="1" applyFill="1" applyBorder="1" applyAlignment="1">
      <alignment wrapText="1"/>
    </xf>
    <xf numFmtId="0" fontId="8" fillId="10" borderId="4" xfId="0" applyFont="1" applyFill="1" applyBorder="1" applyAlignment="1">
      <alignment wrapText="1"/>
    </xf>
    <xf numFmtId="0" fontId="1" fillId="0" borderId="3" xfId="0" applyFont="1" applyFill="1" applyBorder="1" applyAlignment="1">
      <alignment vertical="top" wrapText="1"/>
    </xf>
    <xf numFmtId="0" fontId="3" fillId="0" borderId="0" xfId="0" applyFont="1" applyFill="1" applyAlignment="1">
      <alignment horizontal="left" vertical="top" wrapText="1"/>
    </xf>
    <xf numFmtId="0" fontId="9" fillId="15" borderId="1" xfId="0" applyFont="1" applyFill="1" applyBorder="1" applyAlignment="1">
      <alignment vertical="top"/>
    </xf>
    <xf numFmtId="0" fontId="15" fillId="0" borderId="0" xfId="0" applyFont="1" applyAlignment="1">
      <alignment horizontal="left" wrapText="1"/>
    </xf>
    <xf numFmtId="0" fontId="8" fillId="10" borderId="0" xfId="0" applyFont="1" applyFill="1" applyBorder="1" applyAlignment="1">
      <alignment horizontal="left" wrapText="1"/>
    </xf>
    <xf numFmtId="0" fontId="1" fillId="0" borderId="0" xfId="0" applyFont="1" applyAlignment="1">
      <alignment wrapText="1"/>
    </xf>
    <xf numFmtId="0" fontId="15" fillId="0" borderId="0" xfId="0" applyFont="1" applyAlignment="1">
      <alignment horizontal="left" wrapText="1"/>
    </xf>
    <xf numFmtId="0" fontId="8" fillId="8" borderId="4" xfId="0" applyFont="1" applyFill="1" applyBorder="1" applyAlignment="1">
      <alignment horizontal="left" wrapText="1"/>
    </xf>
    <xf numFmtId="0" fontId="2" fillId="18" borderId="0" xfId="0" applyFont="1" applyFill="1" applyAlignment="1"/>
    <xf numFmtId="0" fontId="8" fillId="18" borderId="0" xfId="0" applyFont="1" applyFill="1" applyAlignment="1"/>
    <xf numFmtId="0" fontId="1" fillId="0" borderId="2" xfId="0" applyFont="1" applyFill="1" applyBorder="1" applyAlignment="1">
      <alignment vertical="top" wrapText="1"/>
    </xf>
    <xf numFmtId="0" fontId="17" fillId="0" borderId="3" xfId="0" applyFont="1" applyFill="1" applyBorder="1" applyAlignment="1"/>
    <xf numFmtId="0" fontId="9" fillId="0" borderId="1" xfId="0" applyFont="1" applyFill="1" applyBorder="1" applyAlignment="1"/>
    <xf numFmtId="0" fontId="8" fillId="8" borderId="4" xfId="0" applyFont="1" applyFill="1" applyBorder="1" applyAlignment="1">
      <alignment wrapText="1"/>
    </xf>
    <xf numFmtId="0" fontId="1" fillId="0" borderId="1" xfId="0" applyFont="1" applyFill="1" applyBorder="1" applyAlignment="1">
      <alignment horizontal="left" vertical="top" wrapText="1"/>
    </xf>
    <xf numFmtId="0" fontId="3" fillId="0" borderId="0" xfId="0" applyFont="1" applyFill="1"/>
    <xf numFmtId="164" fontId="1" fillId="0" borderId="17" xfId="0" applyNumberFormat="1" applyFont="1" applyBorder="1"/>
    <xf numFmtId="0" fontId="2" fillId="2" borderId="0" xfId="0" applyFont="1" applyFill="1" applyBorder="1" applyAlignment="1">
      <alignment horizontal="left" vertical="top"/>
    </xf>
    <xf numFmtId="0" fontId="8" fillId="10" borderId="18" xfId="0" applyFont="1" applyFill="1" applyBorder="1" applyAlignment="1">
      <alignment wrapText="1"/>
    </xf>
    <xf numFmtId="0" fontId="8" fillId="10" borderId="19" xfId="0" applyFont="1" applyFill="1" applyBorder="1" applyAlignment="1">
      <alignment wrapText="1"/>
    </xf>
    <xf numFmtId="0" fontId="2" fillId="2" borderId="0" xfId="0" applyFont="1" applyFill="1" applyBorder="1" applyAlignment="1">
      <alignment horizontal="right" vertical="top"/>
    </xf>
    <xf numFmtId="0" fontId="8" fillId="2" borderId="0" xfId="0" applyFont="1" applyFill="1" applyAlignment="1">
      <alignment horizontal="left"/>
    </xf>
    <xf numFmtId="0" fontId="1" fillId="2" borderId="0" xfId="0" applyFont="1" applyFill="1" applyAlignment="1">
      <alignment vertical="top"/>
    </xf>
    <xf numFmtId="0" fontId="1" fillId="2" borderId="0" xfId="0" applyFont="1" applyFill="1" applyAlignment="1">
      <alignment vertical="top" wrapText="1"/>
    </xf>
    <xf numFmtId="0" fontId="1" fillId="2" borderId="0" xfId="0" applyFont="1" applyFill="1"/>
    <xf numFmtId="0" fontId="1" fillId="2" borderId="0" xfId="0" applyFont="1" applyFill="1" applyBorder="1"/>
    <xf numFmtId="0" fontId="2" fillId="2" borderId="21" xfId="0" applyFont="1" applyFill="1" applyBorder="1" applyAlignment="1">
      <alignment horizontal="center"/>
    </xf>
    <xf numFmtId="0" fontId="3" fillId="0" borderId="0" xfId="0" applyFont="1" applyFill="1" applyBorder="1"/>
    <xf numFmtId="0" fontId="8" fillId="10" borderId="21" xfId="0" applyFont="1" applyFill="1" applyBorder="1" applyAlignment="1">
      <alignment wrapText="1"/>
    </xf>
    <xf numFmtId="0" fontId="8" fillId="10" borderId="22" xfId="0" applyFont="1" applyFill="1" applyBorder="1" applyAlignment="1">
      <alignment wrapText="1"/>
    </xf>
    <xf numFmtId="0" fontId="19" fillId="2" borderId="0" xfId="0" applyFont="1" applyFill="1" applyBorder="1" applyAlignment="1">
      <alignment horizontal="right" vertical="top"/>
    </xf>
    <xf numFmtId="0" fontId="1" fillId="0" borderId="25" xfId="0" applyFont="1" applyBorder="1"/>
    <xf numFmtId="0" fontId="8" fillId="10" borderId="0" xfId="0" applyFont="1" applyFill="1" applyBorder="1" applyAlignment="1">
      <alignment wrapText="1"/>
    </xf>
    <xf numFmtId="0" fontId="8" fillId="10" borderId="29" xfId="0" applyFont="1" applyFill="1" applyBorder="1" applyAlignment="1">
      <alignment horizontal="left" wrapText="1"/>
    </xf>
    <xf numFmtId="0" fontId="8" fillId="2" borderId="0" xfId="0" applyFont="1" applyFill="1" applyBorder="1" applyAlignment="1">
      <alignment horizontal="left"/>
    </xf>
    <xf numFmtId="164" fontId="9" fillId="12" borderId="1" xfId="0" applyNumberFormat="1" applyFont="1" applyFill="1" applyBorder="1"/>
    <xf numFmtId="0" fontId="19" fillId="8" borderId="0" xfId="0" applyFont="1" applyFill="1" applyBorder="1" applyAlignment="1">
      <alignment horizontal="right" vertical="top"/>
    </xf>
    <xf numFmtId="0" fontId="1" fillId="8" borderId="0" xfId="0" applyFont="1" applyFill="1" applyBorder="1"/>
    <xf numFmtId="0" fontId="1" fillId="19" borderId="1" xfId="0" applyFont="1" applyFill="1" applyBorder="1" applyAlignment="1">
      <alignment vertical="top"/>
    </xf>
    <xf numFmtId="0" fontId="9" fillId="19" borderId="1" xfId="0" applyFont="1" applyFill="1" applyBorder="1" applyAlignment="1">
      <alignment vertical="top"/>
    </xf>
    <xf numFmtId="0" fontId="8" fillId="8" borderId="26" xfId="0" applyFont="1" applyFill="1" applyBorder="1" applyAlignment="1">
      <alignment horizontal="left"/>
    </xf>
    <xf numFmtId="0" fontId="1" fillId="8" borderId="26" xfId="0" applyFont="1" applyFill="1" applyBorder="1"/>
    <xf numFmtId="0" fontId="8" fillId="8" borderId="29" xfId="0" applyFont="1" applyFill="1" applyBorder="1" applyAlignment="1">
      <alignment horizontal="left" wrapText="1"/>
    </xf>
    <xf numFmtId="0" fontId="3" fillId="0" borderId="23" xfId="0" applyFont="1" applyFill="1" applyBorder="1" applyAlignment="1">
      <alignment horizontal="left" vertical="top"/>
    </xf>
    <xf numFmtId="0" fontId="19" fillId="8" borderId="29" xfId="0" applyFont="1" applyFill="1" applyBorder="1" applyAlignment="1">
      <alignment horizontal="right" vertical="top"/>
    </xf>
    <xf numFmtId="0" fontId="1" fillId="8" borderId="0" xfId="0" applyFont="1" applyFill="1" applyBorder="1" applyAlignment="1">
      <alignment vertical="top"/>
    </xf>
    <xf numFmtId="0" fontId="8" fillId="8" borderId="0" xfId="0" applyFont="1" applyFill="1" applyBorder="1" applyAlignment="1">
      <alignment horizontal="left"/>
    </xf>
    <xf numFmtId="0" fontId="8" fillId="2" borderId="0" xfId="0" applyFont="1" applyFill="1"/>
    <xf numFmtId="0" fontId="9" fillId="2" borderId="0" xfId="0" applyFont="1" applyFill="1" applyAlignment="1">
      <alignment vertical="top"/>
    </xf>
    <xf numFmtId="0" fontId="4" fillId="2" borderId="0" xfId="0" applyFont="1" applyFill="1" applyBorder="1" applyAlignment="1">
      <alignment horizontal="left" vertical="top"/>
    </xf>
    <xf numFmtId="0" fontId="9" fillId="2" borderId="0" xfId="0" applyFont="1" applyFill="1"/>
    <xf numFmtId="0" fontId="21" fillId="16" borderId="0" xfId="0" applyFont="1" applyFill="1" applyAlignment="1">
      <alignment vertical="top"/>
    </xf>
    <xf numFmtId="0" fontId="3" fillId="5" borderId="2" xfId="0" applyFont="1" applyFill="1" applyBorder="1" applyAlignment="1">
      <alignment horizontal="left" vertical="top"/>
    </xf>
    <xf numFmtId="0" fontId="3" fillId="5" borderId="7" xfId="0" applyFont="1" applyFill="1" applyBorder="1" applyAlignment="1">
      <alignment horizontal="left" vertical="top"/>
    </xf>
    <xf numFmtId="0" fontId="1" fillId="0" borderId="2" xfId="0" applyFont="1" applyFill="1" applyBorder="1" applyAlignment="1">
      <alignment horizontal="left" vertical="top" wrapText="1"/>
    </xf>
    <xf numFmtId="0" fontId="3" fillId="9" borderId="4" xfId="0" applyFont="1" applyFill="1" applyBorder="1" applyAlignment="1"/>
    <xf numFmtId="0" fontId="9" fillId="5" borderId="2" xfId="0" applyFont="1" applyFill="1" applyBorder="1" applyAlignment="1">
      <alignment vertical="top"/>
    </xf>
    <xf numFmtId="164" fontId="9" fillId="5" borderId="7" xfId="0" applyNumberFormat="1" applyFont="1" applyFill="1" applyBorder="1" applyAlignment="1">
      <alignment vertical="center"/>
    </xf>
    <xf numFmtId="164" fontId="9" fillId="5" borderId="7" xfId="0" applyNumberFormat="1" applyFont="1" applyFill="1" applyBorder="1" applyAlignment="1"/>
    <xf numFmtId="164" fontId="9" fillId="5" borderId="1" xfId="0" applyNumberFormat="1" applyFont="1" applyFill="1" applyBorder="1" applyAlignment="1"/>
    <xf numFmtId="164" fontId="9" fillId="5" borderId="1" xfId="0" applyNumberFormat="1" applyFont="1" applyFill="1" applyBorder="1" applyAlignment="1">
      <alignment vertical="center"/>
    </xf>
    <xf numFmtId="0" fontId="3" fillId="0" borderId="0" xfId="0" applyFont="1" applyAlignment="1">
      <alignment horizontal="left" wrapText="1"/>
    </xf>
    <xf numFmtId="164" fontId="9" fillId="12" borderId="1" xfId="0" applyNumberFormat="1" applyFont="1" applyFill="1" applyBorder="1" applyAlignment="1"/>
    <xf numFmtId="0" fontId="8" fillId="20" borderId="4" xfId="0" applyFont="1" applyFill="1" applyBorder="1" applyAlignment="1">
      <alignment wrapText="1"/>
    </xf>
    <xf numFmtId="0" fontId="4" fillId="21" borderId="0" xfId="0" applyFont="1" applyFill="1" applyAlignment="1">
      <alignment vertical="top"/>
    </xf>
    <xf numFmtId="0" fontId="9" fillId="21" borderId="0" xfId="0" applyFont="1" applyFill="1" applyAlignment="1">
      <alignment vertical="top"/>
    </xf>
    <xf numFmtId="0" fontId="2" fillId="20" borderId="0" xfId="0" applyFont="1" applyFill="1" applyAlignment="1">
      <alignment vertical="top"/>
    </xf>
    <xf numFmtId="0" fontId="8" fillId="20" borderId="5" xfId="0" applyFont="1" applyFill="1" applyBorder="1" applyAlignment="1">
      <alignment horizontal="left" wrapText="1"/>
    </xf>
    <xf numFmtId="0" fontId="9" fillId="21" borderId="0" xfId="0" applyFont="1" applyFill="1" applyBorder="1" applyAlignment="1">
      <alignment vertical="top"/>
    </xf>
    <xf numFmtId="0" fontId="1" fillId="21" borderId="0" xfId="0" applyFont="1" applyFill="1" applyBorder="1"/>
    <xf numFmtId="0" fontId="9" fillId="21" borderId="0" xfId="0" applyFont="1" applyFill="1" applyBorder="1" applyAlignment="1">
      <alignment horizontal="left"/>
    </xf>
    <xf numFmtId="0" fontId="9" fillId="21" borderId="0" xfId="0" applyFont="1" applyFill="1" applyBorder="1"/>
    <xf numFmtId="0" fontId="8" fillId="20" borderId="21" xfId="0" applyFont="1" applyFill="1" applyBorder="1" applyAlignment="1">
      <alignment wrapText="1"/>
    </xf>
    <xf numFmtId="0" fontId="8" fillId="20" borderId="22" xfId="0" applyFont="1" applyFill="1" applyBorder="1" applyAlignment="1">
      <alignment wrapText="1"/>
    </xf>
    <xf numFmtId="0" fontId="2" fillId="22" borderId="0" xfId="0" applyFont="1" applyFill="1" applyAlignment="1">
      <alignment vertical="top" wrapText="1"/>
    </xf>
    <xf numFmtId="0" fontId="2" fillId="18" borderId="25" xfId="0" applyFont="1" applyFill="1" applyBorder="1" applyAlignment="1">
      <alignment horizontal="right" vertical="top"/>
    </xf>
    <xf numFmtId="164" fontId="1" fillId="23" borderId="26" xfId="0" applyNumberFormat="1" applyFont="1" applyFill="1" applyBorder="1"/>
    <xf numFmtId="164" fontId="1" fillId="23" borderId="0" xfId="0" applyNumberFormat="1" applyFont="1" applyFill="1" applyBorder="1"/>
    <xf numFmtId="0" fontId="4" fillId="7" borderId="38" xfId="0" applyFont="1" applyFill="1" applyBorder="1" applyAlignment="1"/>
    <xf numFmtId="0" fontId="9" fillId="7" borderId="26" xfId="0" applyFont="1" applyFill="1" applyBorder="1" applyAlignment="1"/>
    <xf numFmtId="164" fontId="1" fillId="7" borderId="26" xfId="0" applyNumberFormat="1" applyFont="1" applyFill="1" applyBorder="1"/>
    <xf numFmtId="0" fontId="4" fillId="7" borderId="29" xfId="0" applyFont="1" applyFill="1" applyBorder="1" applyAlignment="1"/>
    <xf numFmtId="0" fontId="9" fillId="7" borderId="0" xfId="0" applyFont="1" applyFill="1" applyBorder="1" applyAlignment="1"/>
    <xf numFmtId="164" fontId="1" fillId="7" borderId="0" xfId="0" applyNumberFormat="1" applyFont="1" applyFill="1" applyBorder="1"/>
    <xf numFmtId="164" fontId="9" fillId="7" borderId="0" xfId="0" applyNumberFormat="1" applyFont="1" applyFill="1" applyBorder="1"/>
    <xf numFmtId="0" fontId="4" fillId="7" borderId="41" xfId="0" applyFont="1" applyFill="1" applyBorder="1" applyAlignment="1"/>
    <xf numFmtId="0" fontId="9" fillId="7" borderId="25" xfId="0" applyFont="1" applyFill="1" applyBorder="1" applyAlignment="1"/>
    <xf numFmtId="164" fontId="9" fillId="7" borderId="25" xfId="0" applyNumberFormat="1" applyFont="1" applyFill="1" applyBorder="1"/>
    <xf numFmtId="0" fontId="9" fillId="23" borderId="26" xfId="0" applyFont="1" applyFill="1" applyBorder="1"/>
    <xf numFmtId="0" fontId="9" fillId="23" borderId="4" xfId="0" applyFont="1" applyFill="1" applyBorder="1"/>
    <xf numFmtId="164" fontId="1" fillId="23" borderId="4" xfId="0" applyNumberFormat="1" applyFont="1" applyFill="1" applyBorder="1"/>
    <xf numFmtId="0" fontId="9" fillId="23" borderId="33" xfId="0" applyFont="1" applyFill="1" applyBorder="1"/>
    <xf numFmtId="164" fontId="1" fillId="23" borderId="33" xfId="0" applyNumberFormat="1" applyFont="1" applyFill="1" applyBorder="1"/>
    <xf numFmtId="0" fontId="9" fillId="23" borderId="0" xfId="0" applyFont="1" applyFill="1" applyBorder="1"/>
    <xf numFmtId="0" fontId="9" fillId="23" borderId="25" xfId="0" applyFont="1" applyFill="1" applyBorder="1"/>
    <xf numFmtId="164" fontId="1" fillId="23" borderId="25" xfId="0" applyNumberFormat="1" applyFont="1" applyFill="1" applyBorder="1"/>
    <xf numFmtId="164" fontId="2" fillId="18" borderId="0" xfId="0" applyNumberFormat="1" applyFont="1" applyFill="1"/>
    <xf numFmtId="164" fontId="3" fillId="0" borderId="0" xfId="0" applyNumberFormat="1" applyFont="1"/>
    <xf numFmtId="164" fontId="1" fillId="0" borderId="33" xfId="0" applyNumberFormat="1" applyFont="1" applyBorder="1"/>
    <xf numFmtId="164" fontId="3" fillId="0" borderId="34" xfId="0" applyNumberFormat="1" applyFont="1" applyBorder="1"/>
    <xf numFmtId="164" fontId="1" fillId="0" borderId="0" xfId="0" applyNumberFormat="1" applyFont="1" applyBorder="1"/>
    <xf numFmtId="164" fontId="3" fillId="0" borderId="35" xfId="0" applyNumberFormat="1" applyFont="1" applyBorder="1"/>
    <xf numFmtId="0" fontId="3" fillId="0" borderId="13" xfId="0" applyFont="1" applyBorder="1" applyAlignment="1">
      <alignment horizontal="left"/>
    </xf>
    <xf numFmtId="164" fontId="1" fillId="0" borderId="4" xfId="0" applyNumberFormat="1" applyFont="1" applyBorder="1"/>
    <xf numFmtId="164" fontId="3" fillId="0" borderId="31" xfId="0" applyNumberFormat="1" applyFont="1" applyBorder="1"/>
    <xf numFmtId="164" fontId="3" fillId="23" borderId="26" xfId="0" applyNumberFormat="1" applyFont="1" applyFill="1" applyBorder="1"/>
    <xf numFmtId="164" fontId="3" fillId="23" borderId="4" xfId="0" applyNumberFormat="1" applyFont="1" applyFill="1" applyBorder="1"/>
    <xf numFmtId="164" fontId="3" fillId="23" borderId="33" xfId="0" applyNumberFormat="1" applyFont="1" applyFill="1" applyBorder="1"/>
    <xf numFmtId="164" fontId="3" fillId="23" borderId="0" xfId="0" applyNumberFormat="1" applyFont="1" applyFill="1" applyBorder="1"/>
    <xf numFmtId="164" fontId="3" fillId="23" borderId="25" xfId="0" applyNumberFormat="1" applyFont="1" applyFill="1" applyBorder="1"/>
    <xf numFmtId="164" fontId="9" fillId="5" borderId="2" xfId="0" applyNumberFormat="1" applyFont="1" applyFill="1" applyBorder="1" applyAlignment="1">
      <alignment horizontal="center"/>
    </xf>
    <xf numFmtId="0" fontId="3" fillId="9" borderId="4" xfId="0" applyFont="1" applyFill="1" applyBorder="1" applyAlignment="1">
      <alignment horizontal="center"/>
    </xf>
    <xf numFmtId="0" fontId="2" fillId="8" borderId="0" xfId="0" applyFont="1" applyFill="1" applyBorder="1" applyAlignment="1">
      <alignment horizontal="center"/>
    </xf>
    <xf numFmtId="0" fontId="3" fillId="8" borderId="0" xfId="0" applyFont="1" applyFill="1"/>
    <xf numFmtId="0" fontId="9" fillId="0" borderId="0" xfId="0" applyFont="1" applyFill="1" applyBorder="1" applyAlignment="1">
      <alignment horizontal="left" vertical="top"/>
    </xf>
    <xf numFmtId="164" fontId="9" fillId="0" borderId="0" xfId="0" applyNumberFormat="1" applyFont="1" applyFill="1" applyBorder="1" applyAlignment="1">
      <alignment horizontal="center"/>
    </xf>
    <xf numFmtId="0" fontId="1" fillId="0" borderId="0" xfId="0" applyFont="1" applyFill="1" applyBorder="1"/>
    <xf numFmtId="164" fontId="4" fillId="5" borderId="2" xfId="0" applyNumberFormat="1" applyFont="1" applyFill="1" applyBorder="1" applyAlignment="1">
      <alignment horizontal="center"/>
    </xf>
    <xf numFmtId="0" fontId="4" fillId="0" borderId="0" xfId="0" applyFont="1"/>
    <xf numFmtId="164" fontId="4" fillId="5" borderId="1" xfId="0" applyNumberFormat="1" applyFont="1" applyFill="1" applyBorder="1"/>
    <xf numFmtId="164" fontId="4" fillId="0" borderId="0" xfId="0" applyNumberFormat="1" applyFont="1" applyFill="1" applyBorder="1"/>
    <xf numFmtId="49" fontId="4" fillId="0" borderId="0" xfId="0" applyNumberFormat="1" applyFont="1" applyAlignment="1"/>
    <xf numFmtId="49" fontId="9" fillId="0" borderId="0" xfId="0" applyNumberFormat="1" applyFont="1" applyBorder="1" applyAlignment="1">
      <alignment horizontal="left" vertical="center" wrapText="1"/>
    </xf>
    <xf numFmtId="49" fontId="9" fillId="0" borderId="0" xfId="0" quotePrefix="1" applyNumberFormat="1" applyFont="1" applyBorder="1" applyAlignment="1">
      <alignment vertical="center" wrapText="1"/>
    </xf>
    <xf numFmtId="49" fontId="24" fillId="0" borderId="0" xfId="0" applyNumberFormat="1" applyFont="1" applyAlignment="1">
      <alignment vertical="center" wrapText="1"/>
    </xf>
    <xf numFmtId="49" fontId="24" fillId="0" borderId="0" xfId="0" applyNumberFormat="1" applyFont="1" applyAlignment="1">
      <alignment vertical="center"/>
    </xf>
    <xf numFmtId="49" fontId="24" fillId="0" borderId="0" xfId="0" applyNumberFormat="1" applyFont="1" applyAlignment="1">
      <alignment wrapText="1"/>
    </xf>
    <xf numFmtId="49" fontId="24" fillId="0" borderId="0" xfId="0" applyNumberFormat="1" applyFont="1" applyAlignment="1"/>
    <xf numFmtId="49" fontId="5" fillId="17" borderId="1" xfId="0" applyNumberFormat="1" applyFont="1" applyFill="1" applyBorder="1" applyAlignment="1">
      <alignment vertical="top" wrapText="1"/>
    </xf>
    <xf numFmtId="49" fontId="9" fillId="4" borderId="5" xfId="0" applyNumberFormat="1" applyFont="1" applyFill="1" applyBorder="1" applyAlignment="1">
      <alignment horizontal="left" vertical="center" wrapText="1"/>
    </xf>
    <xf numFmtId="49" fontId="9" fillId="4" borderId="35" xfId="0" applyNumberFormat="1" applyFont="1" applyFill="1" applyBorder="1" applyAlignment="1">
      <alignment horizontal="left" vertical="center" wrapText="1"/>
    </xf>
    <xf numFmtId="49" fontId="9" fillId="5" borderId="34" xfId="0" applyNumberFormat="1" applyFont="1" applyFill="1" applyBorder="1" applyAlignment="1">
      <alignment wrapText="1"/>
    </xf>
    <xf numFmtId="49" fontId="9" fillId="5" borderId="31" xfId="0" applyNumberFormat="1" applyFont="1" applyFill="1" applyBorder="1" applyAlignment="1">
      <alignment vertical="center" wrapText="1"/>
    </xf>
    <xf numFmtId="49" fontId="9" fillId="5" borderId="2" xfId="0" quotePrefix="1" applyNumberFormat="1" applyFont="1" applyFill="1" applyBorder="1" applyAlignment="1">
      <alignment horizontal="left" vertical="center" wrapText="1"/>
    </xf>
    <xf numFmtId="49" fontId="9" fillId="5" borderId="3" xfId="0" applyNumberFormat="1" applyFont="1" applyFill="1" applyBorder="1" applyAlignment="1">
      <alignment horizontal="left" vertical="center" wrapText="1"/>
    </xf>
    <xf numFmtId="49" fontId="9" fillId="5" borderId="2" xfId="0" quotePrefix="1" applyNumberFormat="1" applyFont="1" applyFill="1" applyBorder="1" applyAlignment="1">
      <alignment vertical="center" wrapText="1"/>
    </xf>
    <xf numFmtId="3" fontId="27" fillId="0" borderId="1" xfId="0" applyNumberFormat="1" applyFont="1" applyBorder="1"/>
    <xf numFmtId="3" fontId="27" fillId="0" borderId="47" xfId="0" applyNumberFormat="1" applyFont="1" applyBorder="1"/>
    <xf numFmtId="3" fontId="27" fillId="0" borderId="17" xfId="0" applyNumberFormat="1" applyFont="1" applyBorder="1"/>
    <xf numFmtId="0" fontId="0" fillId="0" borderId="12" xfId="0" applyFill="1" applyBorder="1"/>
    <xf numFmtId="0" fontId="0" fillId="0" borderId="33" xfId="0" applyFill="1" applyBorder="1"/>
    <xf numFmtId="0" fontId="0" fillId="0" borderId="34" xfId="0" applyFill="1" applyBorder="1"/>
    <xf numFmtId="0" fontId="0" fillId="0" borderId="5" xfId="0" applyFill="1" applyBorder="1"/>
    <xf numFmtId="0" fontId="27" fillId="0" borderId="0" xfId="0" applyFont="1" applyFill="1" applyBorder="1" applyAlignment="1">
      <alignment horizontal="right"/>
    </xf>
    <xf numFmtId="3" fontId="27" fillId="0" borderId="1" xfId="0" applyNumberFormat="1" applyFont="1" applyFill="1" applyBorder="1"/>
    <xf numFmtId="0" fontId="0" fillId="0" borderId="0" xfId="0" applyFill="1" applyBorder="1"/>
    <xf numFmtId="0" fontId="0" fillId="0" borderId="35" xfId="0" applyFill="1" applyBorder="1"/>
    <xf numFmtId="0" fontId="0" fillId="0" borderId="8" xfId="0" applyFill="1" applyBorder="1"/>
    <xf numFmtId="0" fontId="0" fillId="0" borderId="48" xfId="0" applyFill="1" applyBorder="1"/>
    <xf numFmtId="0" fontId="0" fillId="13" borderId="2" xfId="0" applyFill="1" applyBorder="1"/>
    <xf numFmtId="0" fontId="0" fillId="13" borderId="7" xfId="0" applyFill="1" applyBorder="1"/>
    <xf numFmtId="0" fontId="27" fillId="13" borderId="3" xfId="0" applyFont="1" applyFill="1" applyBorder="1" applyAlignment="1">
      <alignment horizontal="right"/>
    </xf>
    <xf numFmtId="3" fontId="0" fillId="17" borderId="17" xfId="0" applyNumberFormat="1" applyFill="1" applyBorder="1"/>
    <xf numFmtId="49" fontId="4" fillId="0" borderId="0" xfId="0" applyNumberFormat="1" applyFont="1" applyAlignment="1">
      <alignment wrapText="1"/>
    </xf>
    <xf numFmtId="49" fontId="9" fillId="0" borderId="0" xfId="0" applyNumberFormat="1" applyFont="1" applyAlignment="1">
      <alignment vertical="center"/>
    </xf>
    <xf numFmtId="0" fontId="3" fillId="0" borderId="4" xfId="0" applyFont="1" applyBorder="1" applyAlignment="1">
      <alignment horizontal="left" wrapText="1"/>
    </xf>
    <xf numFmtId="0" fontId="2" fillId="6" borderId="27" xfId="0" applyFont="1" applyFill="1" applyBorder="1" applyAlignment="1">
      <alignment horizontal="right" vertical="center" wrapText="1"/>
    </xf>
    <xf numFmtId="49" fontId="11" fillId="0" borderId="49" xfId="0" applyNumberFormat="1" applyFont="1" applyBorder="1"/>
    <xf numFmtId="164" fontId="3" fillId="25" borderId="1" xfId="0" applyNumberFormat="1" applyFont="1" applyFill="1" applyBorder="1"/>
    <xf numFmtId="164" fontId="3" fillId="17" borderId="0" xfId="0" applyNumberFormat="1" applyFont="1" applyFill="1" applyBorder="1"/>
    <xf numFmtId="0" fontId="1" fillId="17" borderId="0" xfId="0" applyFont="1" applyFill="1" applyAlignment="1"/>
    <xf numFmtId="164" fontId="3" fillId="25" borderId="17" xfId="0" applyNumberFormat="1" applyFont="1" applyFill="1" applyBorder="1"/>
    <xf numFmtId="0" fontId="30" fillId="0" borderId="0" xfId="0" applyFont="1"/>
    <xf numFmtId="0" fontId="1" fillId="0" borderId="0" xfId="0" applyNumberFormat="1" applyFont="1"/>
    <xf numFmtId="0" fontId="3" fillId="0" borderId="0" xfId="0" applyFont="1" applyAlignment="1">
      <alignment horizontal="right"/>
    </xf>
    <xf numFmtId="49" fontId="1" fillId="0" borderId="0" xfId="0" applyNumberFormat="1" applyFont="1" applyAlignment="1">
      <alignment horizontal="right"/>
    </xf>
    <xf numFmtId="0" fontId="30" fillId="0" borderId="0" xfId="0" applyFont="1" applyAlignment="1">
      <alignment vertical="top"/>
    </xf>
    <xf numFmtId="0" fontId="9" fillId="0" borderId="31" xfId="0" applyFont="1" applyBorder="1"/>
    <xf numFmtId="0" fontId="9" fillId="0" borderId="1" xfId="0" applyFont="1" applyBorder="1"/>
    <xf numFmtId="164" fontId="9" fillId="0" borderId="1" xfId="0" applyNumberFormat="1" applyFont="1" applyBorder="1"/>
    <xf numFmtId="0" fontId="1" fillId="0" borderId="33" xfId="0" applyFont="1" applyBorder="1"/>
    <xf numFmtId="0" fontId="9" fillId="0" borderId="4" xfId="0" applyFont="1" applyBorder="1"/>
    <xf numFmtId="0" fontId="4" fillId="0" borderId="1" xfId="0" applyFont="1" applyBorder="1"/>
    <xf numFmtId="0" fontId="9" fillId="11" borderId="1" xfId="0" applyFont="1" applyFill="1" applyBorder="1" applyAlignment="1">
      <alignment vertical="top"/>
    </xf>
    <xf numFmtId="0" fontId="9" fillId="0" borderId="1" xfId="0" applyFont="1" applyBorder="1" applyAlignment="1">
      <alignment vertical="top"/>
    </xf>
    <xf numFmtId="0" fontId="27" fillId="13" borderId="1" xfId="0" applyFont="1" applyFill="1" applyBorder="1" applyAlignment="1">
      <alignment wrapText="1"/>
    </xf>
    <xf numFmtId="0" fontId="0" fillId="13" borderId="1" xfId="0" applyFill="1" applyBorder="1" applyAlignment="1">
      <alignment wrapText="1"/>
    </xf>
    <xf numFmtId="0" fontId="27" fillId="5" borderId="1" xfId="0" applyFont="1" applyFill="1" applyBorder="1" applyAlignment="1"/>
    <xf numFmtId="0" fontId="25" fillId="13" borderId="1" xfId="0" applyFont="1" applyFill="1" applyBorder="1" applyAlignment="1">
      <alignment wrapText="1"/>
    </xf>
    <xf numFmtId="0" fontId="27" fillId="13" borderId="17" xfId="0" applyFont="1" applyFill="1" applyBorder="1" applyAlignment="1">
      <alignment horizontal="right"/>
    </xf>
    <xf numFmtId="0" fontId="0" fillId="13" borderId="17" xfId="0" applyFill="1" applyBorder="1" applyAlignment="1">
      <alignment horizontal="right"/>
    </xf>
    <xf numFmtId="49" fontId="9" fillId="4" borderId="12" xfId="0" applyNumberFormat="1" applyFont="1" applyFill="1" applyBorder="1" applyAlignment="1">
      <alignment horizontal="left" vertical="center" wrapText="1"/>
    </xf>
    <xf numFmtId="49" fontId="9" fillId="4" borderId="34" xfId="0" applyNumberFormat="1" applyFont="1" applyFill="1" applyBorder="1" applyAlignment="1">
      <alignment horizontal="left" vertical="center" wrapText="1"/>
    </xf>
    <xf numFmtId="49" fontId="23" fillId="0" borderId="0" xfId="0" applyNumberFormat="1" applyFont="1" applyAlignment="1">
      <alignment horizontal="left" vertical="top"/>
    </xf>
    <xf numFmtId="49" fontId="13" fillId="4" borderId="5" xfId="0" applyNumberFormat="1" applyFont="1" applyFill="1" applyBorder="1" applyAlignment="1">
      <alignment horizontal="left" vertical="center" wrapText="1"/>
    </xf>
    <xf numFmtId="49" fontId="13" fillId="4" borderId="35" xfId="0" applyNumberFormat="1" applyFont="1" applyFill="1" applyBorder="1" applyAlignment="1">
      <alignment horizontal="left" vertical="center" wrapText="1"/>
    </xf>
    <xf numFmtId="49" fontId="9" fillId="5" borderId="34" xfId="0" applyNumberFormat="1" applyFont="1" applyFill="1" applyBorder="1" applyAlignment="1">
      <alignment horizontal="left" vertical="center" wrapText="1"/>
    </xf>
    <xf numFmtId="49" fontId="9" fillId="5" borderId="31" xfId="0" applyNumberFormat="1" applyFont="1" applyFill="1" applyBorder="1" applyAlignment="1">
      <alignment horizontal="left" vertical="center" wrapText="1"/>
    </xf>
    <xf numFmtId="49" fontId="9" fillId="4" borderId="13" xfId="0" applyNumberFormat="1" applyFont="1" applyFill="1" applyBorder="1" applyAlignment="1">
      <alignment horizontal="left" vertical="center" wrapText="1"/>
    </xf>
    <xf numFmtId="49" fontId="9" fillId="4" borderId="31" xfId="0" applyNumberFormat="1" applyFont="1" applyFill="1" applyBorder="1" applyAlignment="1">
      <alignment horizontal="left" vertical="center" wrapText="1"/>
    </xf>
    <xf numFmtId="49" fontId="9" fillId="5" borderId="12" xfId="0" quotePrefix="1" applyNumberFormat="1" applyFont="1" applyFill="1" applyBorder="1" applyAlignment="1">
      <alignment vertical="center" wrapText="1"/>
    </xf>
    <xf numFmtId="49" fontId="9" fillId="5" borderId="13" xfId="0" quotePrefix="1" applyNumberFormat="1" applyFont="1" applyFill="1" applyBorder="1" applyAlignment="1">
      <alignment vertical="center" wrapText="1"/>
    </xf>
    <xf numFmtId="49" fontId="9" fillId="5" borderId="12" xfId="0" quotePrefix="1" applyNumberFormat="1" applyFont="1" applyFill="1" applyBorder="1" applyAlignment="1">
      <alignment horizontal="left" vertical="center" wrapText="1"/>
    </xf>
    <xf numFmtId="49" fontId="9" fillId="5" borderId="13" xfId="0" quotePrefix="1" applyNumberFormat="1" applyFont="1" applyFill="1" applyBorder="1" applyAlignment="1">
      <alignment horizontal="left" vertical="center" wrapText="1"/>
    </xf>
    <xf numFmtId="164" fontId="4" fillId="23" borderId="45" xfId="0" applyNumberFormat="1" applyFont="1" applyFill="1" applyBorder="1" applyAlignment="1">
      <alignment horizontal="center" vertical="center"/>
    </xf>
    <xf numFmtId="164" fontId="4" fillId="23" borderId="46" xfId="0" applyNumberFormat="1" applyFont="1" applyFill="1" applyBorder="1" applyAlignment="1">
      <alignment horizontal="center" vertical="center"/>
    </xf>
    <xf numFmtId="0" fontId="2" fillId="6" borderId="5" xfId="0" applyFont="1" applyFill="1" applyBorder="1" applyAlignment="1">
      <alignment horizontal="center"/>
    </xf>
    <xf numFmtId="0" fontId="2" fillId="6" borderId="0" xfId="0" applyFont="1" applyFill="1" applyBorder="1" applyAlignment="1">
      <alignment horizontal="center"/>
    </xf>
    <xf numFmtId="164" fontId="3" fillId="7" borderId="26" xfId="0" applyNumberFormat="1" applyFont="1" applyFill="1" applyBorder="1" applyAlignment="1">
      <alignment horizontal="center"/>
    </xf>
    <xf numFmtId="164" fontId="3" fillId="7" borderId="39" xfId="0" applyNumberFormat="1" applyFont="1" applyFill="1" applyBorder="1" applyAlignment="1">
      <alignment horizontal="center"/>
    </xf>
    <xf numFmtId="164" fontId="3" fillId="7" borderId="40" xfId="0" applyNumberFormat="1" applyFont="1" applyFill="1" applyBorder="1" applyAlignment="1">
      <alignment horizontal="center"/>
    </xf>
    <xf numFmtId="164" fontId="3" fillId="7" borderId="25" xfId="0" applyNumberFormat="1" applyFont="1" applyFill="1" applyBorder="1" applyAlignment="1">
      <alignment horizontal="center"/>
    </xf>
    <xf numFmtId="164" fontId="3" fillId="7" borderId="36" xfId="0" applyNumberFormat="1" applyFont="1" applyFill="1" applyBorder="1" applyAlignment="1">
      <alignment horizontal="center"/>
    </xf>
    <xf numFmtId="164" fontId="4" fillId="23" borderId="44" xfId="0" applyNumberFormat="1" applyFont="1" applyFill="1" applyBorder="1" applyAlignment="1">
      <alignment horizontal="center" vertical="center"/>
    </xf>
    <xf numFmtId="0" fontId="4" fillId="17" borderId="0" xfId="0" applyFont="1" applyFill="1" applyBorder="1" applyAlignment="1">
      <alignment horizontal="right" vertical="center" textRotation="90" wrapText="1"/>
    </xf>
    <xf numFmtId="0" fontId="4" fillId="17" borderId="8" xfId="0" applyFont="1" applyFill="1" applyBorder="1" applyAlignment="1">
      <alignment horizontal="right" vertical="center" textRotation="90" wrapText="1"/>
    </xf>
    <xf numFmtId="0" fontId="3" fillId="0" borderId="13" xfId="0" applyFont="1" applyBorder="1" applyAlignment="1">
      <alignment horizontal="left" wrapText="1"/>
    </xf>
    <xf numFmtId="0" fontId="3" fillId="0" borderId="4" xfId="0" applyFont="1" applyBorder="1" applyAlignment="1">
      <alignment horizontal="left" wrapText="1"/>
    </xf>
    <xf numFmtId="0" fontId="3" fillId="0" borderId="12" xfId="0" applyFont="1" applyBorder="1" applyAlignment="1">
      <alignment horizontal="left" wrapText="1"/>
    </xf>
    <xf numFmtId="0" fontId="3" fillId="0" borderId="33" xfId="0" applyFont="1" applyBorder="1" applyAlignment="1">
      <alignment horizontal="left" wrapText="1"/>
    </xf>
    <xf numFmtId="0" fontId="3" fillId="0" borderId="5" xfId="0" applyFont="1" applyBorder="1" applyAlignment="1">
      <alignment horizontal="left" wrapText="1"/>
    </xf>
    <xf numFmtId="0" fontId="3" fillId="0" borderId="0" xfId="0" applyFont="1" applyBorder="1" applyAlignment="1">
      <alignment horizontal="left" wrapText="1"/>
    </xf>
    <xf numFmtId="0" fontId="2" fillId="24" borderId="9" xfId="0" applyFont="1" applyFill="1" applyBorder="1" applyAlignment="1">
      <alignment horizontal="right" vertical="center" textRotation="90" wrapText="1"/>
    </xf>
    <xf numFmtId="0" fontId="2" fillId="24" borderId="10" xfId="0" applyFont="1" applyFill="1" applyBorder="1" applyAlignment="1">
      <alignment horizontal="right" vertical="center" textRotation="90" wrapText="1"/>
    </xf>
    <xf numFmtId="0" fontId="2" fillId="24" borderId="11" xfId="0" applyFont="1" applyFill="1" applyBorder="1" applyAlignment="1">
      <alignment horizontal="right" vertical="center" textRotation="90" wrapText="1"/>
    </xf>
    <xf numFmtId="0" fontId="4" fillId="23" borderId="43" xfId="0" applyFont="1" applyFill="1" applyBorder="1" applyAlignment="1">
      <alignment horizontal="left" vertical="center"/>
    </xf>
    <xf numFmtId="0" fontId="4" fillId="23" borderId="42" xfId="0" applyFont="1" applyFill="1" applyBorder="1" applyAlignment="1">
      <alignment horizontal="left" vertical="center"/>
    </xf>
    <xf numFmtId="0" fontId="4" fillId="23" borderId="29" xfId="0" applyFont="1" applyFill="1" applyBorder="1" applyAlignment="1">
      <alignment horizontal="left" vertical="center"/>
    </xf>
    <xf numFmtId="0" fontId="4" fillId="23" borderId="41" xfId="0" applyFont="1" applyFill="1" applyBorder="1" applyAlignment="1">
      <alignment horizontal="left" vertical="center"/>
    </xf>
    <xf numFmtId="0" fontId="4" fillId="23" borderId="38" xfId="0" applyFont="1" applyFill="1" applyBorder="1" applyAlignment="1">
      <alignment horizontal="left" vertical="center"/>
    </xf>
    <xf numFmtId="0" fontId="4" fillId="23" borderId="43" xfId="0" applyFont="1" applyFill="1" applyBorder="1" applyAlignment="1">
      <alignment horizontal="left" vertical="center" wrapText="1"/>
    </xf>
    <xf numFmtId="0" fontId="4" fillId="23" borderId="42" xfId="0" applyFont="1" applyFill="1" applyBorder="1" applyAlignment="1">
      <alignment horizontal="left" vertical="center" wrapText="1"/>
    </xf>
    <xf numFmtId="164" fontId="9" fillId="5" borderId="2" xfId="0" applyNumberFormat="1" applyFont="1" applyFill="1" applyBorder="1" applyAlignment="1">
      <alignment horizontal="center"/>
    </xf>
    <xf numFmtId="164" fontId="9" fillId="5" borderId="3" xfId="0" applyNumberFormat="1" applyFont="1" applyFill="1" applyBorder="1" applyAlignment="1">
      <alignment horizontal="center"/>
    </xf>
    <xf numFmtId="0" fontId="9" fillId="5" borderId="2" xfId="0" applyFont="1" applyFill="1" applyBorder="1" applyAlignment="1">
      <alignment horizontal="left" vertical="top"/>
    </xf>
    <xf numFmtId="0" fontId="9" fillId="5" borderId="7" xfId="0" applyFont="1" applyFill="1" applyBorder="1" applyAlignment="1">
      <alignment horizontal="left" vertical="top"/>
    </xf>
    <xf numFmtId="0" fontId="9" fillId="5" borderId="3" xfId="0" applyFont="1" applyFill="1" applyBorder="1" applyAlignment="1">
      <alignment horizontal="left" vertical="top"/>
    </xf>
    <xf numFmtId="0" fontId="9" fillId="17" borderId="14" xfId="0" applyFont="1" applyFill="1" applyBorder="1" applyAlignment="1">
      <alignment horizontal="left" vertical="top" wrapText="1"/>
    </xf>
    <xf numFmtId="0" fontId="9" fillId="17"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5" xfId="0" applyFont="1" applyFill="1" applyBorder="1" applyAlignment="1">
      <alignment horizontal="left" vertical="top" wrapText="1"/>
    </xf>
    <xf numFmtId="0" fontId="2" fillId="2" borderId="20" xfId="0" applyFont="1" applyFill="1" applyBorder="1" applyAlignment="1">
      <alignment horizontal="center"/>
    </xf>
    <xf numFmtId="164" fontId="9" fillId="5" borderId="2" xfId="0" applyNumberFormat="1" applyFont="1" applyFill="1" applyBorder="1" applyAlignment="1">
      <alignment horizontal="center" vertical="center"/>
    </xf>
    <xf numFmtId="164" fontId="9" fillId="5" borderId="3" xfId="0" applyNumberFormat="1" applyFont="1" applyFill="1" applyBorder="1" applyAlignment="1">
      <alignment horizontal="center" vertical="center"/>
    </xf>
    <xf numFmtId="0" fontId="3" fillId="5" borderId="33" xfId="0" applyFont="1" applyFill="1" applyBorder="1" applyAlignment="1">
      <alignment horizontal="left" vertical="top"/>
    </xf>
    <xf numFmtId="0" fontId="3" fillId="5" borderId="25" xfId="0" applyFont="1" applyFill="1" applyBorder="1" applyAlignment="1">
      <alignment horizontal="left" vertical="top"/>
    </xf>
    <xf numFmtId="164" fontId="3" fillId="5" borderId="1" xfId="0" applyNumberFormat="1" applyFont="1" applyFill="1" applyBorder="1" applyAlignment="1">
      <alignment horizontal="center"/>
    </xf>
    <xf numFmtId="0" fontId="15" fillId="0" borderId="0" xfId="0" applyFont="1" applyAlignment="1">
      <alignment horizontal="left" wrapText="1"/>
    </xf>
    <xf numFmtId="49" fontId="9" fillId="0" borderId="28" xfId="0" applyNumberFormat="1" applyFont="1" applyBorder="1" applyAlignment="1">
      <alignment horizontal="left" wrapText="1"/>
    </xf>
    <xf numFmtId="49" fontId="9" fillId="0" borderId="24" xfId="0" applyNumberFormat="1" applyFont="1" applyBorder="1" applyAlignment="1">
      <alignment horizontal="left" wrapText="1"/>
    </xf>
    <xf numFmtId="0" fontId="9" fillId="0" borderId="25" xfId="0" applyFont="1" applyBorder="1" applyAlignment="1">
      <alignment horizontal="center" vertical="top" wrapText="1"/>
    </xf>
    <xf numFmtId="0" fontId="28" fillId="17" borderId="14" xfId="0" applyFont="1" applyFill="1" applyBorder="1" applyAlignment="1">
      <alignment horizontal="left" vertical="top" wrapText="1"/>
    </xf>
    <xf numFmtId="0" fontId="28" fillId="17" borderId="15" xfId="0" applyFont="1" applyFill="1" applyBorder="1" applyAlignment="1">
      <alignment horizontal="left" vertical="top" wrapText="1"/>
    </xf>
    <xf numFmtId="0" fontId="3" fillId="5" borderId="34" xfId="0" applyFont="1" applyFill="1" applyBorder="1" applyAlignment="1">
      <alignment horizontal="left" vertical="top"/>
    </xf>
    <xf numFmtId="0" fontId="3" fillId="5" borderId="0" xfId="0" applyFont="1" applyFill="1" applyBorder="1" applyAlignment="1">
      <alignment horizontal="left" vertical="top"/>
    </xf>
    <xf numFmtId="0" fontId="3" fillId="5" borderId="35" xfId="0" applyFont="1" applyFill="1" applyBorder="1" applyAlignment="1">
      <alignment horizontal="left" vertical="top"/>
    </xf>
    <xf numFmtId="0" fontId="3" fillId="9" borderId="4" xfId="0" applyFont="1" applyFill="1" applyBorder="1" applyAlignment="1">
      <alignment horizontal="center"/>
    </xf>
    <xf numFmtId="164" fontId="9" fillId="5" borderId="2" xfId="0" applyNumberFormat="1" applyFont="1" applyFill="1" applyBorder="1" applyAlignment="1">
      <alignment horizontal="left"/>
    </xf>
    <xf numFmtId="164" fontId="9" fillId="5" borderId="3" xfId="0" applyNumberFormat="1" applyFont="1" applyFill="1" applyBorder="1" applyAlignment="1">
      <alignment horizontal="left"/>
    </xf>
    <xf numFmtId="0" fontId="9" fillId="0" borderId="3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3" fillId="5" borderId="37" xfId="0" applyFont="1" applyFill="1" applyBorder="1" applyAlignment="1">
      <alignment horizontal="left" vertical="top"/>
    </xf>
    <xf numFmtId="0" fontId="20" fillId="0" borderId="0" xfId="0" applyFont="1" applyAlignment="1">
      <alignment horizontal="left" wrapText="1"/>
    </xf>
    <xf numFmtId="0" fontId="2"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3" fillId="5" borderId="2" xfId="0" applyFont="1" applyFill="1" applyBorder="1" applyAlignment="1">
      <alignment horizontal="left" vertical="top"/>
    </xf>
    <xf numFmtId="0" fontId="3" fillId="5" borderId="7" xfId="0" applyFont="1" applyFill="1" applyBorder="1" applyAlignment="1">
      <alignment horizontal="left" vertical="top"/>
    </xf>
    <xf numFmtId="0" fontId="3" fillId="5" borderId="3" xfId="0" applyFont="1" applyFill="1" applyBorder="1" applyAlignment="1">
      <alignment horizontal="left" vertical="top"/>
    </xf>
    <xf numFmtId="0" fontId="1" fillId="5" borderId="3" xfId="0" applyFont="1" applyFill="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9" fillId="0" borderId="14" xfId="0" applyFont="1" applyFill="1" applyBorder="1" applyAlignment="1">
      <alignment horizontal="left" vertical="top" wrapText="1"/>
    </xf>
    <xf numFmtId="0" fontId="8" fillId="8" borderId="4" xfId="0" applyFont="1" applyFill="1" applyBorder="1" applyAlignment="1">
      <alignment horizontal="left" wrapText="1"/>
    </xf>
    <xf numFmtId="0" fontId="9" fillId="0" borderId="0" xfId="0" applyFont="1" applyBorder="1" applyAlignment="1">
      <alignment horizontal="center" vertical="top" wrapText="1"/>
    </xf>
    <xf numFmtId="0" fontId="21" fillId="0" borderId="0" xfId="0" applyFont="1" applyAlignment="1">
      <alignment horizontal="left" wrapText="1"/>
    </xf>
    <xf numFmtId="0" fontId="2" fillId="20" borderId="20" xfId="0" applyFont="1" applyFill="1" applyBorder="1" applyAlignment="1">
      <alignment horizontal="center"/>
    </xf>
    <xf numFmtId="0" fontId="29" fillId="17" borderId="2" xfId="0" applyFont="1" applyFill="1" applyBorder="1" applyAlignment="1">
      <alignment horizontal="left" vertical="top" wrapText="1"/>
    </xf>
    <xf numFmtId="0" fontId="29" fillId="17" borderId="3" xfId="0" applyFont="1" applyFill="1" applyBorder="1" applyAlignment="1">
      <alignment horizontal="left" vertical="top" wrapText="1"/>
    </xf>
    <xf numFmtId="0" fontId="2" fillId="20" borderId="21" xfId="0" applyFont="1" applyFill="1" applyBorder="1" applyAlignment="1">
      <alignment horizontal="center" wrapText="1"/>
    </xf>
    <xf numFmtId="0" fontId="2" fillId="20" borderId="32" xfId="0" applyFont="1" applyFill="1" applyBorder="1" applyAlignment="1">
      <alignment horizontal="center" wrapText="1"/>
    </xf>
    <xf numFmtId="0" fontId="29" fillId="17" borderId="2" xfId="0" applyFont="1" applyFill="1" applyBorder="1" applyAlignment="1">
      <alignment horizontal="left" vertical="top"/>
    </xf>
    <xf numFmtId="0" fontId="29" fillId="17" borderId="3" xfId="0" applyFont="1" applyFill="1" applyBorder="1" applyAlignment="1">
      <alignment horizontal="left" vertical="top"/>
    </xf>
    <xf numFmtId="49" fontId="5" fillId="17" borderId="2" xfId="0" applyNumberFormat="1" applyFont="1" applyFill="1" applyBorder="1" applyAlignment="1">
      <alignment horizontal="center" vertical="top" wrapText="1"/>
    </xf>
    <xf numFmtId="49" fontId="5" fillId="17" borderId="3" xfId="0" applyNumberFormat="1" applyFont="1" applyFill="1" applyBorder="1" applyAlignment="1">
      <alignment horizontal="center" vertical="top" wrapText="1"/>
    </xf>
    <xf numFmtId="0" fontId="4" fillId="3" borderId="0" xfId="0" applyFont="1" applyFill="1" applyAlignment="1">
      <alignment horizontal="left" vertical="top" wrapText="1"/>
    </xf>
    <xf numFmtId="0" fontId="22" fillId="0" borderId="0" xfId="0" applyFont="1" applyAlignment="1">
      <alignment horizontal="left" vertical="center"/>
    </xf>
    <xf numFmtId="0" fontId="2" fillId="22" borderId="0" xfId="0" applyFont="1" applyFill="1" applyAlignment="1">
      <alignment horizontal="left" vertical="top" wrapText="1"/>
    </xf>
    <xf numFmtId="0" fontId="13" fillId="0" borderId="0" xfId="0" applyFont="1" applyFill="1" applyAlignment="1">
      <alignment horizontal="left" vertical="top" wrapText="1"/>
    </xf>
    <xf numFmtId="49" fontId="5" fillId="17" borderId="2" xfId="0" applyNumberFormat="1" applyFont="1" applyFill="1" applyBorder="1" applyAlignment="1">
      <alignment horizontal="left" vertical="top" wrapText="1"/>
    </xf>
    <xf numFmtId="49" fontId="5" fillId="17" borderId="3" xfId="0" applyNumberFormat="1" applyFont="1" applyFill="1" applyBorder="1" applyAlignment="1">
      <alignment horizontal="left" vertical="top" wrapText="1"/>
    </xf>
    <xf numFmtId="49" fontId="5" fillId="17" borderId="1" xfId="0" applyNumberFormat="1" applyFont="1" applyFill="1" applyBorder="1" applyAlignment="1">
      <alignment horizontal="center" vertical="top" wrapText="1"/>
    </xf>
  </cellXfs>
  <cellStyles count="1">
    <cellStyle name="Normaali" xfId="0" builtinId="0"/>
  </cellStyles>
  <dxfs count="0"/>
  <tableStyles count="1" defaultTableStyle="TableStyleMedium2" defaultPivotStyle="PivotStyleLight16">
    <tableStyle name="Table Style 1" pivot="0" count="0"/>
  </tableStyles>
  <colors>
    <mruColors>
      <color rgb="FFEAEAEA"/>
      <color rgb="FFFFFFCC"/>
      <color rgb="FFE0E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Takaisinmaksuaika - Julkinen talous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lineChart>
        <c:grouping val="standard"/>
        <c:varyColors val="0"/>
        <c:ser>
          <c:idx val="0"/>
          <c:order val="0"/>
          <c:tx>
            <c:v>Julkisen talouden kustannukset (kumul.)</c:v>
          </c:tx>
          <c:spPr>
            <a:ln w="28575" cap="rnd">
              <a:solidFill>
                <a:schemeClr val="accent1"/>
              </a:solidFill>
              <a:round/>
            </a:ln>
            <a:effectLst/>
          </c:spPr>
          <c:marker>
            <c:symbol val="none"/>
          </c:marker>
          <c:cat>
            <c:numRef>
              <c:f>Yhteenveto!$D$6:$M$6</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Yhteenveto!$D$70:$M$70</c:f>
              <c:numCache>
                <c:formatCode>_("€"* #\ ##0_);_("€"* \(#\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FA6-45D9-8EC0-E8E359D12574}"/>
            </c:ext>
          </c:extLst>
        </c:ser>
        <c:ser>
          <c:idx val="1"/>
          <c:order val="1"/>
          <c:tx>
            <c:v>Julkisen talouden säästöt ja lisääntyneet tuotot (kumul.)</c:v>
          </c:tx>
          <c:spPr>
            <a:ln w="28575" cap="rnd">
              <a:solidFill>
                <a:schemeClr val="accent2"/>
              </a:solidFill>
              <a:round/>
            </a:ln>
            <a:effectLst/>
          </c:spPr>
          <c:marker>
            <c:symbol val="none"/>
          </c:marker>
          <c:cat>
            <c:numRef>
              <c:f>Yhteenveto!$D$6:$M$6</c:f>
              <c:numCache>
                <c:formatCode>General</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Yhteenveto!$D$69:$M$69</c:f>
              <c:numCache>
                <c:formatCode>_("€"* #\ ##0_);_("€"* \(#\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FA6-45D9-8EC0-E8E359D12574}"/>
            </c:ext>
          </c:extLst>
        </c:ser>
        <c:dLbls>
          <c:showLegendKey val="0"/>
          <c:showVal val="0"/>
          <c:showCatName val="0"/>
          <c:showSerName val="0"/>
          <c:showPercent val="0"/>
          <c:showBubbleSize val="0"/>
        </c:dLbls>
        <c:smooth val="0"/>
        <c:axId val="635228536"/>
        <c:axId val="635233240"/>
      </c:lineChart>
      <c:catAx>
        <c:axId val="635228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635233240"/>
        <c:crosses val="autoZero"/>
        <c:auto val="1"/>
        <c:lblAlgn val="ctr"/>
        <c:lblOffset val="100"/>
        <c:noMultiLvlLbl val="0"/>
      </c:catAx>
      <c:valAx>
        <c:axId val="6352332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 ##0_);_(&quot;€&quot;* \(#\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635228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Taloudelliset</a:t>
            </a:r>
            <a:r>
              <a:rPr lang="fi-FI" baseline="0"/>
              <a:t> hyödyt ja kustannukset yhteensä</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stacked"/>
        <c:varyColors val="0"/>
        <c:ser>
          <c:idx val="0"/>
          <c:order val="0"/>
          <c:tx>
            <c:strRef>
              <c:f>Yhteenveto!$D$64</c:f>
              <c:strCache>
                <c:ptCount val="1"/>
                <c:pt idx="0">
                  <c:v>Kehittäminen ja palvelutuotanto</c:v>
                </c:pt>
              </c:strCache>
            </c:strRef>
          </c:tx>
          <c:spPr>
            <a:solidFill>
              <a:schemeClr val="accent1"/>
            </a:solidFill>
            <a:ln>
              <a:noFill/>
            </a:ln>
            <a:effectLst/>
          </c:spPr>
          <c:invertIfNegative val="0"/>
          <c:cat>
            <c:strRef>
              <c:f>Yhteenveto!$C$65:$C$66</c:f>
              <c:strCache>
                <c:ptCount val="2"/>
                <c:pt idx="0">
                  <c:v>Taloudelliset hyödyt</c:v>
                </c:pt>
                <c:pt idx="1">
                  <c:v>Kustannukset</c:v>
                </c:pt>
              </c:strCache>
            </c:strRef>
          </c:cat>
          <c:val>
            <c:numRef>
              <c:f>Yhteenveto!$D$65:$D$66</c:f>
              <c:numCache>
                <c:formatCode>_("€"* #\ ##0_);_("€"* \(#\ ##0\);_("€"* "-"_);_(@_)</c:formatCode>
                <c:ptCount val="2"/>
                <c:pt idx="0">
                  <c:v>0</c:v>
                </c:pt>
                <c:pt idx="1">
                  <c:v>0</c:v>
                </c:pt>
              </c:numCache>
            </c:numRef>
          </c:val>
          <c:extLst>
            <c:ext xmlns:c16="http://schemas.microsoft.com/office/drawing/2014/chart" uri="{C3380CC4-5D6E-409C-BE32-E72D297353CC}">
              <c16:uniqueId val="{00000000-4569-4955-9D1B-D90BD2C4DC4F}"/>
            </c:ext>
          </c:extLst>
        </c:ser>
        <c:ser>
          <c:idx val="1"/>
          <c:order val="1"/>
          <c:tx>
            <c:strRef>
              <c:f>Yhteenveto!$E$64</c:f>
              <c:strCache>
                <c:ptCount val="1"/>
                <c:pt idx="0">
                  <c:v>Valtion virastot ja laitokset</c:v>
                </c:pt>
              </c:strCache>
            </c:strRef>
          </c:tx>
          <c:spPr>
            <a:solidFill>
              <a:schemeClr val="accent2"/>
            </a:solidFill>
            <a:ln>
              <a:noFill/>
            </a:ln>
            <a:effectLst/>
          </c:spPr>
          <c:invertIfNegative val="0"/>
          <c:cat>
            <c:strRef>
              <c:f>Yhteenveto!$C$65:$C$66</c:f>
              <c:strCache>
                <c:ptCount val="2"/>
                <c:pt idx="0">
                  <c:v>Taloudelliset hyödyt</c:v>
                </c:pt>
                <c:pt idx="1">
                  <c:v>Kustannukset</c:v>
                </c:pt>
              </c:strCache>
            </c:strRef>
          </c:cat>
          <c:val>
            <c:numRef>
              <c:f>Yhteenveto!$E$65:$E$66</c:f>
              <c:numCache>
                <c:formatCode>_("€"* #\ ##0_);_("€"* \(#\ ##0\);_("€"* "-"_);_(@_)</c:formatCode>
                <c:ptCount val="2"/>
                <c:pt idx="0">
                  <c:v>0</c:v>
                </c:pt>
                <c:pt idx="1">
                  <c:v>0</c:v>
                </c:pt>
              </c:numCache>
            </c:numRef>
          </c:val>
          <c:extLst>
            <c:ext xmlns:c16="http://schemas.microsoft.com/office/drawing/2014/chart" uri="{C3380CC4-5D6E-409C-BE32-E72D297353CC}">
              <c16:uniqueId val="{00000001-4569-4955-9D1B-D90BD2C4DC4F}"/>
            </c:ext>
          </c:extLst>
        </c:ser>
        <c:ser>
          <c:idx val="2"/>
          <c:order val="2"/>
          <c:tx>
            <c:strRef>
              <c:f>Yhteenveto!$F$64</c:f>
              <c:strCache>
                <c:ptCount val="1"/>
                <c:pt idx="0">
                  <c:v>Kunnat ja kuntayhtymät</c:v>
                </c:pt>
              </c:strCache>
            </c:strRef>
          </c:tx>
          <c:spPr>
            <a:solidFill>
              <a:schemeClr val="accent3"/>
            </a:solidFill>
            <a:ln>
              <a:noFill/>
            </a:ln>
            <a:effectLst/>
          </c:spPr>
          <c:invertIfNegative val="0"/>
          <c:cat>
            <c:strRef>
              <c:f>Yhteenveto!$C$65:$C$66</c:f>
              <c:strCache>
                <c:ptCount val="2"/>
                <c:pt idx="0">
                  <c:v>Taloudelliset hyödyt</c:v>
                </c:pt>
                <c:pt idx="1">
                  <c:v>Kustannukset</c:v>
                </c:pt>
              </c:strCache>
            </c:strRef>
          </c:cat>
          <c:val>
            <c:numRef>
              <c:f>Yhteenveto!$F$65:$F$66</c:f>
              <c:numCache>
                <c:formatCode>_("€"* #\ ##0_);_("€"* \(#\ ##0\);_("€"* "-"_);_(@_)</c:formatCode>
                <c:ptCount val="2"/>
                <c:pt idx="0">
                  <c:v>0</c:v>
                </c:pt>
                <c:pt idx="1">
                  <c:v>0</c:v>
                </c:pt>
              </c:numCache>
            </c:numRef>
          </c:val>
          <c:extLst>
            <c:ext xmlns:c16="http://schemas.microsoft.com/office/drawing/2014/chart" uri="{C3380CC4-5D6E-409C-BE32-E72D297353CC}">
              <c16:uniqueId val="{00000002-4569-4955-9D1B-D90BD2C4DC4F}"/>
            </c:ext>
          </c:extLst>
        </c:ser>
        <c:ser>
          <c:idx val="3"/>
          <c:order val="3"/>
          <c:tx>
            <c:strRef>
              <c:f>Yhteenveto!$G$64</c:f>
              <c:strCache>
                <c:ptCount val="1"/>
                <c:pt idx="0">
                  <c:v>Yritykset ja yhteisöt</c:v>
                </c:pt>
              </c:strCache>
            </c:strRef>
          </c:tx>
          <c:spPr>
            <a:solidFill>
              <a:schemeClr val="accent4"/>
            </a:solidFill>
            <a:ln>
              <a:noFill/>
            </a:ln>
            <a:effectLst/>
          </c:spPr>
          <c:invertIfNegative val="0"/>
          <c:cat>
            <c:strRef>
              <c:f>Yhteenveto!$C$65:$C$66</c:f>
              <c:strCache>
                <c:ptCount val="2"/>
                <c:pt idx="0">
                  <c:v>Taloudelliset hyödyt</c:v>
                </c:pt>
                <c:pt idx="1">
                  <c:v>Kustannukset</c:v>
                </c:pt>
              </c:strCache>
            </c:strRef>
          </c:cat>
          <c:val>
            <c:numRef>
              <c:f>Yhteenveto!$G$65:$G$66</c:f>
              <c:numCache>
                <c:formatCode>_("€"* #\ ##0_);_("€"* \(#\ ##0\);_("€"* "-"_);_(@_)</c:formatCode>
                <c:ptCount val="2"/>
                <c:pt idx="0">
                  <c:v>0</c:v>
                </c:pt>
                <c:pt idx="1">
                  <c:v>0</c:v>
                </c:pt>
              </c:numCache>
            </c:numRef>
          </c:val>
          <c:extLst>
            <c:ext xmlns:c16="http://schemas.microsoft.com/office/drawing/2014/chart" uri="{C3380CC4-5D6E-409C-BE32-E72D297353CC}">
              <c16:uniqueId val="{00000003-4569-4955-9D1B-D90BD2C4DC4F}"/>
            </c:ext>
          </c:extLst>
        </c:ser>
        <c:ser>
          <c:idx val="4"/>
          <c:order val="4"/>
          <c:tx>
            <c:strRef>
              <c:f>Yhteenveto!$H$64</c:f>
              <c:strCache>
                <c:ptCount val="1"/>
                <c:pt idx="0">
                  <c:v>Kansalaiset</c:v>
                </c:pt>
              </c:strCache>
            </c:strRef>
          </c:tx>
          <c:spPr>
            <a:solidFill>
              <a:schemeClr val="accent5"/>
            </a:solidFill>
            <a:ln>
              <a:noFill/>
            </a:ln>
            <a:effectLst/>
          </c:spPr>
          <c:invertIfNegative val="0"/>
          <c:cat>
            <c:strRef>
              <c:f>Yhteenveto!$C$65:$C$66</c:f>
              <c:strCache>
                <c:ptCount val="2"/>
                <c:pt idx="0">
                  <c:v>Taloudelliset hyödyt</c:v>
                </c:pt>
                <c:pt idx="1">
                  <c:v>Kustannukset</c:v>
                </c:pt>
              </c:strCache>
            </c:strRef>
          </c:cat>
          <c:val>
            <c:numRef>
              <c:f>Yhteenveto!$H$65:$H$66</c:f>
              <c:numCache>
                <c:formatCode>_("€"* #\ ##0_);_("€"* \(#\ ##0\);_("€"* "-"_);_(@_)</c:formatCode>
                <c:ptCount val="2"/>
                <c:pt idx="0">
                  <c:v>0</c:v>
                </c:pt>
                <c:pt idx="1">
                  <c:v>0</c:v>
                </c:pt>
              </c:numCache>
            </c:numRef>
          </c:val>
          <c:extLst>
            <c:ext xmlns:c16="http://schemas.microsoft.com/office/drawing/2014/chart" uri="{C3380CC4-5D6E-409C-BE32-E72D297353CC}">
              <c16:uniqueId val="{00000000-8ED9-449E-BFDD-36DCD57DA727}"/>
            </c:ext>
          </c:extLst>
        </c:ser>
        <c:dLbls>
          <c:showLegendKey val="0"/>
          <c:showVal val="0"/>
          <c:showCatName val="0"/>
          <c:showSerName val="0"/>
          <c:showPercent val="0"/>
          <c:showBubbleSize val="0"/>
        </c:dLbls>
        <c:gapWidth val="150"/>
        <c:overlap val="100"/>
        <c:axId val="642880544"/>
        <c:axId val="642882112"/>
      </c:barChart>
      <c:catAx>
        <c:axId val="642880544"/>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i-FI"/>
          </a:p>
        </c:txPr>
        <c:crossAx val="642882112"/>
        <c:crosses val="autoZero"/>
        <c:auto val="1"/>
        <c:lblAlgn val="ctr"/>
        <c:lblOffset val="100"/>
        <c:noMultiLvlLbl val="0"/>
      </c:catAx>
      <c:valAx>
        <c:axId val="6428821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 ##0_);_(&quot;€&quot;* \(#\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64288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82058</xdr:colOff>
      <xdr:row>36</xdr:row>
      <xdr:rowOff>148637</xdr:rowOff>
    </xdr:from>
    <xdr:to>
      <xdr:col>14</xdr:col>
      <xdr:colOff>563562</xdr:colOff>
      <xdr:row>58</xdr:row>
      <xdr:rowOff>158749</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1868456</xdr:colOff>
      <xdr:row>0</xdr:row>
      <xdr:rowOff>186225</xdr:rowOff>
    </xdr:from>
    <xdr:to>
      <xdr:col>8</xdr:col>
      <xdr:colOff>149031</xdr:colOff>
      <xdr:row>0</xdr:row>
      <xdr:rowOff>434132</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2108201" y="186225"/>
          <a:ext cx="6120881" cy="247907"/>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i="0" u="none"/>
            <a:t>Tiedot</a:t>
          </a:r>
          <a:r>
            <a:rPr lang="fi-FI" sz="1050" i="0" u="none" baseline="0"/>
            <a:t> täyttyvät sivulle automaattisesti muilta välilehdiltä. Älä muokkaa tämän sivun sisältöä.</a:t>
          </a:r>
          <a:endParaRPr lang="fi-FI" sz="1200" i="0" u="none"/>
        </a:p>
      </xdr:txBody>
    </xdr:sp>
    <xdr:clientData/>
  </xdr:twoCellAnchor>
  <xdr:twoCellAnchor>
    <xdr:from>
      <xdr:col>0</xdr:col>
      <xdr:colOff>198760</xdr:colOff>
      <xdr:row>36</xdr:row>
      <xdr:rowOff>146925</xdr:rowOff>
    </xdr:from>
    <xdr:to>
      <xdr:col>5</xdr:col>
      <xdr:colOff>754061</xdr:colOff>
      <xdr:row>58</xdr:row>
      <xdr:rowOff>150812</xdr:rowOff>
    </xdr:to>
    <xdr:graphicFrame macro="">
      <xdr:nvGraphicFramePr>
        <xdr:cNvPr id="10" name="Kaavio 14">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19439</xdr:colOff>
      <xdr:row>2</xdr:row>
      <xdr:rowOff>12700</xdr:rowOff>
    </xdr:from>
    <xdr:to>
      <xdr:col>4</xdr:col>
      <xdr:colOff>444501</xdr:colOff>
      <xdr:row>2</xdr:row>
      <xdr:rowOff>692150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439" y="552450"/>
          <a:ext cx="9791312" cy="679450"/>
        </a:xfrm>
        <a:prstGeom prst="rect">
          <a:avLst/>
        </a:prstGeom>
        <a:solidFill>
          <a:schemeClr val="bg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900" i="0" u="none"/>
            <a:t>Mikäli kehittäminen</a:t>
          </a:r>
          <a:r>
            <a:rPr lang="fi-FI" sz="900" i="0" u="none" baseline="0"/>
            <a:t> koostuu useasta eri projektista tai eri järjestelmien uudistamisesta, eritellään kustannukset kohteittain (alla taulukot kohteille 1-4). Nimeä kohteet. </a:t>
          </a:r>
        </a:p>
        <a:p>
          <a:pPr marL="0" marR="0" lvl="0" indent="0" defTabSz="914400" eaLnBrk="1" fontAlgn="auto" latinLnBrk="0" hangingPunct="1">
            <a:lnSpc>
              <a:spcPct val="100000"/>
            </a:lnSpc>
            <a:spcBef>
              <a:spcPts val="0"/>
            </a:spcBef>
            <a:spcAft>
              <a:spcPts val="0"/>
            </a:spcAft>
            <a:buClrTx/>
            <a:buSzTx/>
            <a:buFontTx/>
            <a:buNone/>
            <a:tabLst/>
            <a:defRPr/>
          </a:pPr>
          <a:r>
            <a:rPr lang="fi-FI" sz="900" i="0" u="none" baseline="0"/>
            <a:t>Alla kussakin taulukossa on mahdollisuus eritellä kustannuksia kolmelle virastolle (esim. omistaja/toteuttaja ja osallistujat). Tarvittaessa voidaan esimerkiksi kumppani- tai asiakasvirastojen osallistumiskustannukset ilmoittaa yhdellä rivillä ja tekstikentässä (sareke B) nimetä toimijat. Kuntien ja kuntayhtymien sekä muiden julkisen hallinnon toimijoiden kustannukset ilmoitetaan yhdellä rivillä, vaikka osallistujaorganisaatioita olisi useita. Tekstikentässä tarkennetaan kohdentumista esim. "kaikki kunnat" tai "100 kuntaa". </a:t>
          </a:r>
        </a:p>
        <a:p>
          <a:pPr marL="0" marR="0" lvl="0" indent="0" defTabSz="914400" eaLnBrk="1" fontAlgn="auto" latinLnBrk="0" hangingPunct="1">
            <a:lnSpc>
              <a:spcPct val="100000"/>
            </a:lnSpc>
            <a:spcBef>
              <a:spcPts val="0"/>
            </a:spcBef>
            <a:spcAft>
              <a:spcPts val="0"/>
            </a:spcAft>
            <a:buClrTx/>
            <a:buSzTx/>
            <a:buFontTx/>
            <a:buNone/>
            <a:tabLst/>
            <a:defRPr/>
          </a:pPr>
          <a:endParaRPr lang="fi-FI" sz="1000" i="0" u="none" baseline="0"/>
        </a:p>
        <a:p>
          <a:pPr marL="0" marR="0" lvl="0" indent="0" defTabSz="914400" eaLnBrk="1" fontAlgn="auto" latinLnBrk="0" hangingPunct="1">
            <a:lnSpc>
              <a:spcPct val="100000"/>
            </a:lnSpc>
            <a:spcBef>
              <a:spcPts val="0"/>
            </a:spcBef>
            <a:spcAft>
              <a:spcPts val="0"/>
            </a:spcAft>
            <a:buClrTx/>
            <a:buSzTx/>
            <a:buFontTx/>
            <a:buNone/>
            <a:tabLst/>
            <a:defRPr/>
          </a:pPr>
          <a:endParaRPr lang="fi-FI" sz="1000" i="0" u="none" baseline="0"/>
        </a:p>
        <a:p>
          <a:pPr marL="0" marR="0" lvl="0" indent="0" defTabSz="914400" eaLnBrk="1" fontAlgn="auto" latinLnBrk="0" hangingPunct="1">
            <a:lnSpc>
              <a:spcPct val="100000"/>
            </a:lnSpc>
            <a:spcBef>
              <a:spcPts val="0"/>
            </a:spcBef>
            <a:spcAft>
              <a:spcPts val="0"/>
            </a:spcAft>
            <a:buClrTx/>
            <a:buSzTx/>
            <a:buFontTx/>
            <a:buNone/>
            <a:tabLst/>
            <a:defRPr/>
          </a:pPr>
          <a:endParaRPr lang="fi-FI" sz="1100" i="0"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38488</xdr:colOff>
      <xdr:row>1</xdr:row>
      <xdr:rowOff>0</xdr:rowOff>
    </xdr:from>
    <xdr:to>
      <xdr:col>4</xdr:col>
      <xdr:colOff>463550</xdr:colOff>
      <xdr:row>1</xdr:row>
      <xdr:rowOff>749300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8488" y="292100"/>
          <a:ext cx="9296012" cy="7493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i-FI" sz="900" i="0">
              <a:solidFill>
                <a:schemeClr val="dk1"/>
              </a:solidFill>
              <a:effectLst/>
              <a:latin typeface="+mn-lt"/>
              <a:ea typeface="+mn-ea"/>
              <a:cs typeface="+mn-cs"/>
            </a:rPr>
            <a:t>Kehittämisen jälkeiset palvelutuotannon</a:t>
          </a:r>
          <a:r>
            <a:rPr lang="fi-FI" sz="900" i="0" baseline="0">
              <a:solidFill>
                <a:schemeClr val="dk1"/>
              </a:solidFill>
              <a:effectLst/>
              <a:latin typeface="+mn-lt"/>
              <a:ea typeface="+mn-ea"/>
              <a:cs typeface="+mn-cs"/>
            </a:rPr>
            <a:t> käyttöönoton ja ylläpidon kustannukset on mahdollista eritellä alla kohteen mukaan (vrt. edellinen välilehti). </a:t>
          </a:r>
          <a:endParaRPr lang="fi-FI" sz="900">
            <a:effectLst/>
          </a:endParaRPr>
        </a:p>
        <a:p>
          <a:pPr eaLnBrk="1" fontAlgn="auto" latinLnBrk="0" hangingPunct="1"/>
          <a:r>
            <a:rPr lang="fi-FI" sz="900" i="0" baseline="0">
              <a:solidFill>
                <a:schemeClr val="dk1"/>
              </a:solidFill>
              <a:effectLst/>
              <a:latin typeface="+mn-lt"/>
              <a:ea typeface="+mn-ea"/>
              <a:cs typeface="+mn-cs"/>
            </a:rPr>
            <a:t>Alla kussakin taulukossa on mahdollisuus eritellä kustannuksia kolmelle virastolle, mikäli palvelutuotannon kustannukset kohdistuvat useammalle kuin yhdelle virastolle. Mikäli palvelutuotanto hajautuu sitä useampaan virastoon, voi tiedot koota yhdelle riville ja tarkentaa jakautumista tekstikentässä (sarake B). Taulukko mahdollistaa palvelutuotannon kustannusten ilmoittamisen myös kuntien ja kuntayhtymien ja muun julkisen hallinnon osalta, mikäli se on tarpeen. Tälle välilehdelle ei ilmoiteta asiakkaiden kustannuksia.</a:t>
          </a:r>
          <a:endParaRPr lang="fi-FI" sz="9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19438</xdr:colOff>
      <xdr:row>1</xdr:row>
      <xdr:rowOff>19050</xdr:rowOff>
    </xdr:from>
    <xdr:to>
      <xdr:col>4</xdr:col>
      <xdr:colOff>495299</xdr:colOff>
      <xdr:row>1</xdr:row>
      <xdr:rowOff>514350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438" y="311150"/>
          <a:ext cx="9321411" cy="4953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900" i="0" u="none"/>
            <a:t>Kuvaa asiakkaiden kustannukset uuden tai uudistetun palvelun</a:t>
          </a:r>
          <a:r>
            <a:rPr lang="fi-FI" sz="900" i="0" u="none" baseline="0"/>
            <a:t>, järjestelmän tai tietovarannon käyttöönoton osalta sekä mahdolliset käytön aikaiset kustannukset.</a:t>
          </a:r>
        </a:p>
        <a:p>
          <a:pPr marL="0" marR="0" lvl="0" indent="0" defTabSz="914400" eaLnBrk="1" fontAlgn="auto" latinLnBrk="0" hangingPunct="1">
            <a:lnSpc>
              <a:spcPct val="100000"/>
            </a:lnSpc>
            <a:spcBef>
              <a:spcPts val="0"/>
            </a:spcBef>
            <a:spcAft>
              <a:spcPts val="0"/>
            </a:spcAft>
            <a:buClrTx/>
            <a:buSzTx/>
            <a:buFontTx/>
            <a:buNone/>
            <a:tabLst/>
            <a:defRPr/>
          </a:pPr>
          <a:r>
            <a:rPr lang="fi-FI" sz="900" i="0" u="none" baseline="0"/>
            <a:t>Kustannukset on mahdollista eritellä kohteen mukaan (vrt. edelliset välilehdet). Kustannukset ilmoitetaan esim. virastojen oslta yhdellä rivillä (käyttöönotto ja käyttö eriteltynä) ja sanallisesti kuvataan, mihin virastoihin kustannus kohdentuu. </a:t>
          </a:r>
          <a:endParaRPr lang="fi-FI" sz="1050" i="0" u="non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50800</xdr:rowOff>
    </xdr:from>
    <xdr:to>
      <xdr:col>4</xdr:col>
      <xdr:colOff>1054100</xdr:colOff>
      <xdr:row>1</xdr:row>
      <xdr:rowOff>609600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9050" y="342900"/>
          <a:ext cx="9975850" cy="5588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00" i="0" u="none"/>
            <a:t>Kuvaa alle kehittämisellä</a:t>
          </a:r>
          <a:r>
            <a:rPr lang="fi-FI" sz="1000" i="0" u="none" baseline="0"/>
            <a:t> tavoiteltavat hyödyt </a:t>
          </a:r>
          <a:r>
            <a:rPr lang="fi-FI" sz="1000" i="0" u="sng" baseline="0"/>
            <a:t>palvelutuonnon näkökulmasta</a:t>
          </a:r>
          <a:r>
            <a:rPr lang="fi-FI" sz="1000" i="0" u="none" baseline="0"/>
            <a:t>. Asiakkaiden ja sidosryhmien  hyödyille on alemapana omat rivit (viherällä värillä).</a:t>
          </a:r>
        </a:p>
        <a:p>
          <a:pPr marL="0" marR="0" lvl="0" indent="0" defTabSz="914400" eaLnBrk="1" fontAlgn="auto" latinLnBrk="0" hangingPunct="1">
            <a:lnSpc>
              <a:spcPct val="100000"/>
            </a:lnSpc>
            <a:spcBef>
              <a:spcPts val="0"/>
            </a:spcBef>
            <a:spcAft>
              <a:spcPts val="0"/>
            </a:spcAft>
            <a:buClrTx/>
            <a:buSzTx/>
            <a:buFontTx/>
            <a:buNone/>
            <a:tabLst/>
            <a:defRPr/>
          </a:pPr>
          <a:r>
            <a:rPr lang="fi-FI" sz="1000" i="0" u="none"/>
            <a:t>Kuvaa hyödyt tarvittaessa</a:t>
          </a:r>
          <a:r>
            <a:rPr lang="fi-FI" sz="1000" i="0" u="none" baseline="0"/>
            <a:t> kohteittain (vrt. edelliset välilehdet). Palvelutuotannon taloudellisia hyötyjä voi kuvata tarpeen mukaan virastoille ja laitoksille, kunnille ja kuntayhtymille ja muulle julkiselle hallinnolle. Arviot hyödyistä voi kunkin kohteen alla ilmoittaa esim. virastojen osalta yhdellä rivillä ja sanallisesti kuvata, kenelle kohdistuu. </a:t>
          </a:r>
          <a:endParaRPr lang="fi-FI" sz="1000" i="0" u="none"/>
        </a:p>
      </xdr:txBody>
    </xdr:sp>
    <xdr:clientData/>
  </xdr:twoCellAnchor>
  <xdr:twoCellAnchor>
    <xdr:from>
      <xdr:col>0</xdr:col>
      <xdr:colOff>25400</xdr:colOff>
      <xdr:row>43</xdr:row>
      <xdr:rowOff>57150</xdr:rowOff>
    </xdr:from>
    <xdr:to>
      <xdr:col>4</xdr:col>
      <xdr:colOff>1536700</xdr:colOff>
      <xdr:row>43</xdr:row>
      <xdr:rowOff>679450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5400" y="7188200"/>
          <a:ext cx="10452100" cy="6223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i-FI" sz="1000" i="0">
              <a:solidFill>
                <a:schemeClr val="dk1"/>
              </a:solidFill>
              <a:effectLst/>
              <a:latin typeface="+mn-lt"/>
              <a:ea typeface="+mn-ea"/>
              <a:cs typeface="+mn-cs"/>
            </a:rPr>
            <a:t>Kuvaa alle kehittämisellä</a:t>
          </a:r>
          <a:r>
            <a:rPr lang="fi-FI" sz="1000" i="0" baseline="0">
              <a:solidFill>
                <a:schemeClr val="dk1"/>
              </a:solidFill>
              <a:effectLst/>
              <a:latin typeface="+mn-lt"/>
              <a:ea typeface="+mn-ea"/>
              <a:cs typeface="+mn-cs"/>
            </a:rPr>
            <a:t> tavoiteltavat hyödyt </a:t>
          </a:r>
          <a:r>
            <a:rPr lang="fi-FI" sz="1000" i="0" u="sng" baseline="0">
              <a:solidFill>
                <a:schemeClr val="dk1"/>
              </a:solidFill>
              <a:effectLst/>
              <a:latin typeface="+mn-lt"/>
              <a:ea typeface="+mn-ea"/>
              <a:cs typeface="+mn-cs"/>
            </a:rPr>
            <a:t>asiakkaiden ja sidosryhmien näkökulmasta</a:t>
          </a:r>
          <a:r>
            <a:rPr lang="fi-FI" sz="1000" i="0" baseline="0">
              <a:solidFill>
                <a:schemeClr val="dk1"/>
              </a:solidFill>
              <a:effectLst/>
              <a:latin typeface="+mn-lt"/>
              <a:ea typeface="+mn-ea"/>
              <a:cs typeface="+mn-cs"/>
            </a:rPr>
            <a:t>. </a:t>
          </a:r>
          <a:r>
            <a:rPr lang="fi-FI" sz="1000" i="0">
              <a:solidFill>
                <a:schemeClr val="dk1"/>
              </a:solidFill>
              <a:effectLst/>
              <a:latin typeface="+mn-lt"/>
              <a:ea typeface="+mn-ea"/>
              <a:cs typeface="+mn-cs"/>
            </a:rPr>
            <a:t>Kuvaa hyödyt tarvittaessa</a:t>
          </a:r>
          <a:r>
            <a:rPr lang="fi-FI" sz="1000" i="0" baseline="0">
              <a:solidFill>
                <a:schemeClr val="dk1"/>
              </a:solidFill>
              <a:effectLst/>
              <a:latin typeface="+mn-lt"/>
              <a:ea typeface="+mn-ea"/>
              <a:cs typeface="+mn-cs"/>
            </a:rPr>
            <a:t> kohteittain (vrt. edelliset välilehdet).</a:t>
          </a:r>
        </a:p>
        <a:p>
          <a:pPr eaLnBrk="1" fontAlgn="auto" latinLnBrk="0" hangingPunct="1"/>
          <a:r>
            <a:rPr lang="fi-FI" sz="1000" i="0" baseline="0">
              <a:solidFill>
                <a:schemeClr val="dk1"/>
              </a:solidFill>
              <a:effectLst/>
              <a:latin typeface="+mn-lt"/>
              <a:ea typeface="+mn-ea"/>
              <a:cs typeface="+mn-cs"/>
            </a:rPr>
            <a:t>Hyödyt jaotellaan virastoille ja laitoksille, kunnille ja kuntayhtymille ja muulle julkiselle hallinnolle sekä hallinnon asiakkaina yrityksille ja yhteisöille tai kansalaisille. </a:t>
          </a:r>
        </a:p>
        <a:p>
          <a:pPr eaLnBrk="1" fontAlgn="auto" latinLnBrk="0" hangingPunct="1"/>
          <a:r>
            <a:rPr lang="fi-FI" sz="1000" i="0" u="none" baseline="0">
              <a:solidFill>
                <a:schemeClr val="dk1"/>
              </a:solidFill>
              <a:effectLst/>
              <a:latin typeface="+mn-lt"/>
              <a:ea typeface="+mn-ea"/>
              <a:cs typeface="+mn-cs"/>
            </a:rPr>
            <a:t>Huomioi myös täytettävät tekstikentät ja solukommenttien ohjeet. </a:t>
          </a:r>
          <a:endParaRPr lang="fi-FI" sz="1000" i="0" u="non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25400</xdr:rowOff>
    </xdr:from>
    <xdr:to>
      <xdr:col>4</xdr:col>
      <xdr:colOff>565150</xdr:colOff>
      <xdr:row>1</xdr:row>
      <xdr:rowOff>711200</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0" y="2781300"/>
          <a:ext cx="8305800" cy="6858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900" i="0" u="none"/>
            <a:t>Kuvaa alle muutoksen</a:t>
          </a:r>
          <a:r>
            <a:rPr lang="fi-FI" sz="900" i="0" u="none" baseline="0"/>
            <a:t> toteutuksen raoitus eriteltynä kehittämiseen ja käyttöönottoon &amp; ylläpitoon. </a:t>
          </a:r>
          <a:r>
            <a:rPr lang="fi-FI" sz="900" i="0" baseline="0">
              <a:solidFill>
                <a:schemeClr val="dk1"/>
              </a:solidFill>
              <a:effectLst/>
              <a:latin typeface="+mn-lt"/>
              <a:ea typeface="+mn-ea"/>
              <a:cs typeface="+mn-cs"/>
            </a:rPr>
            <a:t>Kuvaa rahoitus kehittämisen kohteittain, mikäli kehittäminen koostuu esim. useamman järjestelmän kehitystyöstä.</a:t>
          </a:r>
          <a:r>
            <a:rPr lang="fi-FI" sz="900" i="0" u="none" baseline="0"/>
            <a:t> Taulukkoon nimetään toimijat ja rahoituslähteet. Rahoitusta tulisi tarkastella kehittämiskokonaisuuden näkökulmasta, eikä ainoastaan lausuunnon pyytäjälle kohdistuvien kustannusten tai lisärahoitustarpeiden osalta. Riveittäin ilmoitetaaan vuosittainen kustannus yhteensä (esim. sarake D) ja viereiseen soluun (esim. sarake E) kirjataan mahdollinen kokonaiskustannukseen sisältyvä lisärahoitustarve.</a:t>
          </a:r>
          <a:endParaRPr lang="fi-FI" sz="900" i="0" u="non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260351</xdr:colOff>
      <xdr:row>4</xdr:row>
      <xdr:rowOff>66676</xdr:rowOff>
    </xdr:from>
    <xdr:to>
      <xdr:col>10</xdr:col>
      <xdr:colOff>171451</xdr:colOff>
      <xdr:row>4</xdr:row>
      <xdr:rowOff>1809750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0351" y="1120776"/>
          <a:ext cx="10648950" cy="1743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Hallinnollisen taakan keventyminen: </a:t>
          </a:r>
          <a:r>
            <a:rPr lang="fi-FI" sz="900" b="0" i="0" u="none" strike="noStrike">
              <a:solidFill>
                <a:schemeClr val="dk1"/>
              </a:solidFill>
              <a:effectLst/>
              <a:latin typeface="+mn-lt"/>
              <a:ea typeface="+mn-ea"/>
              <a:cs typeface="+mn-cs"/>
            </a:rPr>
            <a:t>Miten hanke keventää </a:t>
          </a:r>
          <a:r>
            <a:rPr lang="fi-FI" sz="900" b="0" i="0" u="none" strike="noStrike">
              <a:solidFill>
                <a:sysClr val="windowText" lastClr="000000"/>
              </a:solidFill>
              <a:effectLst/>
              <a:latin typeface="+mn-lt"/>
              <a:ea typeface="+mn-ea"/>
              <a:cs typeface="+mn-cs"/>
            </a:rPr>
            <a:t>asiakkaan tai muiden sidosryhmien hallinnollista </a:t>
          </a:r>
          <a:r>
            <a:rPr lang="fi-FI" sz="900" b="0" i="0" u="none" strike="noStrike">
              <a:solidFill>
                <a:schemeClr val="dk1"/>
              </a:solidFill>
              <a:effectLst/>
              <a:latin typeface="+mn-lt"/>
              <a:ea typeface="+mn-ea"/>
              <a:cs typeface="+mn-cs"/>
            </a:rPr>
            <a:t>taakkaa (esim. vähentää ajankäyttöä asioinnissa tai poistaa kokonaan turhaa asiointia)?</a:t>
          </a:r>
          <a:r>
            <a:rPr lang="fi-FI" sz="900"/>
            <a:t> </a:t>
          </a:r>
          <a:endParaRPr lang="fi-FI" sz="900" b="1" i="0" u="none" strike="noStrike">
            <a:solidFill>
              <a:schemeClr val="dk1"/>
            </a:solidFill>
            <a:effectLst/>
            <a:latin typeface="+mn-lt"/>
            <a:ea typeface="+mn-ea"/>
            <a:cs typeface="+mn-cs"/>
          </a:endParaRP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Palveluiden parantuminen: </a:t>
          </a:r>
          <a:r>
            <a:rPr lang="fi-FI" sz="900" b="0" i="0" u="none" strike="noStrike">
              <a:solidFill>
                <a:schemeClr val="dk1"/>
              </a:solidFill>
              <a:effectLst/>
              <a:latin typeface="+mn-lt"/>
              <a:ea typeface="+mn-ea"/>
              <a:cs typeface="+mn-cs"/>
            </a:rPr>
            <a:t>Miten hanke parantaa palveluita asiakkaan näkökulmasta (esim. nopeuttaa vasteaikoja, parantaa luotettavuutta, parantaa monikanavaisuutta, helpottaa saatavuutta ja asiointia, edistää yhden luukun asiointia)?</a:t>
          </a:r>
          <a:r>
            <a:rPr lang="fi-FI" sz="900"/>
            <a:t> </a:t>
          </a: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Kansalaisten hyvinvoinnin edistäminen: </a:t>
          </a:r>
          <a:r>
            <a:rPr lang="fi-FI" sz="900" b="0" i="0" u="none" strike="noStrike">
              <a:solidFill>
                <a:schemeClr val="dk1"/>
              </a:solidFill>
              <a:effectLst/>
              <a:latin typeface="+mn-lt"/>
              <a:ea typeface="+mn-ea"/>
              <a:cs typeface="+mn-cs"/>
            </a:rPr>
            <a:t>Miten hanke edistää kansalaisten hyvinvointia ja tukee asiakkaan eri elämäntapahtumia?</a:t>
          </a:r>
          <a:r>
            <a:rPr lang="fi-FI" sz="900"/>
            <a:t> </a:t>
          </a:r>
          <a:endParaRPr lang="fi-FI" sz="900" b="1" i="0" u="none" strike="noStrike">
            <a:solidFill>
              <a:sysClr val="windowText" lastClr="000000"/>
            </a:solidFill>
            <a:effectLst/>
            <a:latin typeface="+mn-lt"/>
            <a:ea typeface="+mn-ea"/>
            <a:cs typeface="+mn-cs"/>
          </a:endParaRPr>
        </a:p>
        <a:p>
          <a:endParaRPr lang="fi-FI" sz="300" b="1" i="0" u="none" strike="noStrike">
            <a:solidFill>
              <a:sysClr val="windowText" lastClr="000000"/>
            </a:solidFill>
            <a:effectLst/>
            <a:latin typeface="+mn-lt"/>
            <a:ea typeface="+mn-ea"/>
            <a:cs typeface="+mn-cs"/>
          </a:endParaRPr>
        </a:p>
        <a:p>
          <a:r>
            <a:rPr lang="fi-FI" sz="900" b="1" i="0" u="none" strike="noStrike">
              <a:solidFill>
                <a:sysClr val="windowText" lastClr="000000"/>
              </a:solidFill>
              <a:effectLst/>
              <a:latin typeface="+mn-lt"/>
              <a:ea typeface="+mn-ea"/>
              <a:cs typeface="+mn-cs"/>
            </a:rPr>
            <a:t>Rahalliset hyödyt asiakkaalle: </a:t>
          </a:r>
          <a:r>
            <a:rPr lang="fi-FI" sz="900" b="0" i="0" u="none" strike="noStrike">
              <a:solidFill>
                <a:sysClr val="windowText" lastClr="000000"/>
              </a:solidFill>
              <a:effectLst/>
              <a:latin typeface="+mn-lt"/>
              <a:ea typeface="+mn-ea"/>
              <a:cs typeface="+mn-cs"/>
            </a:rPr>
            <a:t>Miten hanke vähentää asiakkaan palvelujen hankkimiseen liittyviä välillisiä kustannuksia tai mahdollistaa asiakkaalle uutta liiketoimintaa?</a:t>
          </a:r>
          <a:endParaRPr lang="fi-FI" sz="900" b="0" i="0" u="none" strike="noStrike">
            <a:solidFill>
              <a:schemeClr val="dk1"/>
            </a:solidFill>
            <a:effectLst/>
            <a:latin typeface="+mn-lt"/>
            <a:ea typeface="+mn-ea"/>
            <a:cs typeface="+mn-cs"/>
          </a:endParaRP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Päätöksenteon ja demokratian parantuminen: </a:t>
          </a:r>
          <a:r>
            <a:rPr lang="fi-FI" sz="900" b="0" i="0" u="none" strike="noStrike">
              <a:solidFill>
                <a:schemeClr val="dk1"/>
              </a:solidFill>
              <a:effectLst/>
              <a:latin typeface="+mn-lt"/>
              <a:ea typeface="+mn-ea"/>
              <a:cs typeface="+mn-cs"/>
            </a:rPr>
            <a:t>Miten hanke parantaa asiakkaan vaikutusmahdollisuuksia päätöksentekoon, parantaa palvelujen tasavertaisuutta tai parantaa läpinäkyvyyttä ja tiedonsaantia asiakkaille?</a:t>
          </a: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Yritysten toimintaedellytysten parantuminen: </a:t>
          </a:r>
          <a:r>
            <a:rPr lang="fi-FI" sz="900" b="0" i="0" u="none" strike="noStrike">
              <a:solidFill>
                <a:schemeClr val="dk1"/>
              </a:solidFill>
              <a:effectLst/>
              <a:latin typeface="+mn-lt"/>
              <a:ea typeface="+mn-ea"/>
              <a:cs typeface="+mn-cs"/>
            </a:rPr>
            <a:t>Miten hanke parantaa yritysten toimintaedellytyksiä?</a:t>
          </a:r>
          <a:r>
            <a:rPr lang="fi-FI" sz="900"/>
            <a:t> </a:t>
          </a:r>
          <a:endParaRPr lang="fi-FI" sz="900" b="1" i="0" u="none" strike="noStrike">
            <a:solidFill>
              <a:schemeClr val="dk1"/>
            </a:solidFill>
            <a:effectLst/>
            <a:latin typeface="+mn-lt"/>
            <a:ea typeface="+mn-ea"/>
            <a:cs typeface="+mn-cs"/>
          </a:endParaRP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Ekosysteemisyys: </a:t>
          </a:r>
          <a:r>
            <a:rPr lang="fi-FI" sz="900" b="0" i="0" u="none" strike="noStrike">
              <a:solidFill>
                <a:schemeClr val="dk1"/>
              </a:solidFill>
              <a:effectLst/>
              <a:latin typeface="+mn-lt"/>
              <a:ea typeface="+mn-ea"/>
              <a:cs typeface="+mn-cs"/>
            </a:rPr>
            <a:t>Miten hanke edistää ekosysteemistä lähestymistapaa, jossa eri toimijat (esim. yritykset, tutkimuslaitokset) hyötyvät toisistaan verkostossa?</a:t>
          </a: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Muut yhteiskunnalliset hyödyt: </a:t>
          </a:r>
          <a:r>
            <a:rPr lang="fi-FI" sz="900" b="0" i="0" u="none" strike="noStrike">
              <a:solidFill>
                <a:schemeClr val="dk1"/>
              </a:solidFill>
              <a:effectLst/>
              <a:latin typeface="+mn-lt"/>
              <a:ea typeface="+mn-ea"/>
              <a:cs typeface="+mn-cs"/>
            </a:rPr>
            <a:t>Miten hanke tuo muita kuin yllä mainittuja yhteiskunnallisia hyötyjä (esim. kestävä kehitys)?</a:t>
          </a:r>
          <a:r>
            <a:rPr lang="fi-FI" sz="900"/>
            <a:t> </a:t>
          </a:r>
        </a:p>
      </xdr:txBody>
    </xdr:sp>
    <xdr:clientData/>
  </xdr:twoCellAnchor>
  <xdr:twoCellAnchor>
    <xdr:from>
      <xdr:col>1</xdr:col>
      <xdr:colOff>0</xdr:colOff>
      <xdr:row>23</xdr:row>
      <xdr:rowOff>38100</xdr:rowOff>
    </xdr:from>
    <xdr:to>
      <xdr:col>10</xdr:col>
      <xdr:colOff>165100</xdr:colOff>
      <xdr:row>23</xdr:row>
      <xdr:rowOff>1365250</xdr:rowOff>
    </xdr:to>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273050" y="10820400"/>
          <a:ext cx="10629900" cy="1327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Toimintatapojen muutos: </a:t>
          </a:r>
          <a:r>
            <a:rPr lang="fi-FI" sz="900" b="0" i="0" u="none" strike="noStrike">
              <a:solidFill>
                <a:schemeClr val="dk1"/>
              </a:solidFill>
              <a:effectLst/>
              <a:latin typeface="+mn-lt"/>
              <a:ea typeface="+mn-ea"/>
              <a:cs typeface="+mn-cs"/>
            </a:rPr>
            <a:t>Miten hanke edistää uudenlaisia toimintatapoja ja prosesseja (esim. ei vain sähköistämistä)?</a:t>
          </a:r>
          <a:r>
            <a:rPr lang="fi-FI" sz="900"/>
            <a:t> </a:t>
          </a:r>
        </a:p>
        <a:p>
          <a:endParaRPr lang="fi-FI" sz="900"/>
        </a:p>
        <a:p>
          <a:r>
            <a:rPr lang="fi-FI" sz="900" b="1" i="0" u="none" strike="noStrike">
              <a:solidFill>
                <a:schemeClr val="dk1"/>
              </a:solidFill>
              <a:effectLst/>
              <a:latin typeface="+mn-lt"/>
              <a:ea typeface="+mn-ea"/>
              <a:cs typeface="+mn-cs"/>
            </a:rPr>
            <a:t>Tuottavuuden parantuminen:</a:t>
          </a:r>
          <a:r>
            <a:rPr lang="fi-FI" sz="900" b="1" i="0" u="none" strike="noStrike" baseline="0">
              <a:solidFill>
                <a:schemeClr val="dk1"/>
              </a:solidFill>
              <a:effectLst/>
              <a:latin typeface="+mn-lt"/>
              <a:ea typeface="+mn-ea"/>
              <a:cs typeface="+mn-cs"/>
            </a:rPr>
            <a:t> </a:t>
          </a:r>
          <a:r>
            <a:rPr lang="fi-FI" sz="900" b="0" i="0" u="none" strike="noStrike">
              <a:solidFill>
                <a:schemeClr val="dk1"/>
              </a:solidFill>
              <a:effectLst/>
              <a:latin typeface="+mn-lt"/>
              <a:ea typeface="+mn-ea"/>
              <a:cs typeface="+mn-cs"/>
            </a:rPr>
            <a:t>Miten hanke edistää tuottavuuden parantumista (esim. prosessien tehostuminen tai automatisointi, tuotantoajan lyhentyminen, henkilöstön aikaansaannoskyky)?</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Laadun parantuminen: </a:t>
          </a:r>
          <a:r>
            <a:rPr lang="fi-FI" sz="900" b="0" i="0" u="none" strike="noStrike">
              <a:solidFill>
                <a:schemeClr val="dk1"/>
              </a:solidFill>
              <a:effectLst/>
              <a:latin typeface="+mn-lt"/>
              <a:ea typeface="+mn-ea"/>
              <a:cs typeface="+mn-cs"/>
            </a:rPr>
            <a:t>Miten hanke edistää palvelujen ja prosessien laadun parantumista (esim. virheiden vähentyminen, seurattavuuden ja ohjattavuuden parantuminen)?</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Uusien palvelujen mahdollistaminen: </a:t>
          </a:r>
          <a:r>
            <a:rPr lang="fi-FI" sz="900" b="0" i="0" u="none" strike="noStrike">
              <a:solidFill>
                <a:schemeClr val="dk1"/>
              </a:solidFill>
              <a:effectLst/>
              <a:latin typeface="+mn-lt"/>
              <a:ea typeface="+mn-ea"/>
              <a:cs typeface="+mn-cs"/>
            </a:rPr>
            <a:t>Miten hanke mahdollistaa uusien palveluiden ja prosessien luomisen tai nykyisen palveluiden tarjoamisen kokonaan uudella tavalla?</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Poikkihallinnollisuuden parantuminen: </a:t>
          </a:r>
          <a:r>
            <a:rPr lang="fi-FI" sz="900" b="0" i="0" u="none" strike="noStrike">
              <a:solidFill>
                <a:schemeClr val="dk1"/>
              </a:solidFill>
              <a:effectLst/>
              <a:latin typeface="+mn-lt"/>
              <a:ea typeface="+mn-ea"/>
              <a:cs typeface="+mn-cs"/>
            </a:rPr>
            <a:t>Miten hanke edistää poikkihallinnollisuutta ja läpinäkyvyyttä tai edistää hallinnon prosessien yhteensovittamista?</a:t>
          </a:r>
          <a:r>
            <a:rPr lang="fi-FI" sz="900"/>
            <a:t> </a:t>
          </a:r>
        </a:p>
      </xdr:txBody>
    </xdr:sp>
    <xdr:clientData/>
  </xdr:twoCellAnchor>
  <xdr:twoCellAnchor>
    <xdr:from>
      <xdr:col>1</xdr:col>
      <xdr:colOff>0</xdr:colOff>
      <xdr:row>35</xdr:row>
      <xdr:rowOff>0</xdr:rowOff>
    </xdr:from>
    <xdr:to>
      <xdr:col>11</xdr:col>
      <xdr:colOff>6350</xdr:colOff>
      <xdr:row>35</xdr:row>
      <xdr:rowOff>1143000</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273050" y="14211300"/>
          <a:ext cx="106680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Päällekkäisten ratkaisujen vähentäminen:</a:t>
          </a:r>
          <a:r>
            <a:rPr lang="fi-FI" sz="900" b="0" i="0" u="none" strike="noStrike">
              <a:solidFill>
                <a:schemeClr val="dk1"/>
              </a:solidFill>
              <a:effectLst/>
              <a:latin typeface="+mn-lt"/>
              <a:ea typeface="+mn-ea"/>
              <a:cs typeface="+mn-cs"/>
            </a:rPr>
            <a:t> Miten hanke vähentää päällekkäisiä teknologiaratkaisuja ja vahvistaa arkkitehtuuria?</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Uusien ratkaisujen mahdollistaminen:</a:t>
          </a:r>
          <a:r>
            <a:rPr lang="fi-FI" sz="900" b="0" i="0" u="none" strike="noStrike">
              <a:solidFill>
                <a:schemeClr val="dk1"/>
              </a:solidFill>
              <a:effectLst/>
              <a:latin typeface="+mn-lt"/>
              <a:ea typeface="+mn-ea"/>
              <a:cs typeface="+mn-cs"/>
            </a:rPr>
            <a:t>  Miten hanke mahdollistaa uudenlaisia teknologisia ratkaisuja (esim. alustat uusille palveluille)?</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Tietoturvallisuuden ja varautumisen parantaminen:</a:t>
          </a:r>
          <a:r>
            <a:rPr lang="fi-FI" sz="900" b="0" i="0" u="none" strike="noStrike">
              <a:solidFill>
                <a:schemeClr val="dk1"/>
              </a:solidFill>
              <a:effectLst/>
              <a:latin typeface="+mn-lt"/>
              <a:ea typeface="+mn-ea"/>
              <a:cs typeface="+mn-cs"/>
            </a:rPr>
            <a:t> Miten hanke edistää tietoturvallisuutta ja varautumista (palvelu myös häiriötilanteissa)?</a:t>
          </a:r>
        </a:p>
        <a:p>
          <a:endParaRPr lang="fi-FI" sz="900" b="0"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Uusien teknologioiden hyödyntäminen:</a:t>
          </a:r>
          <a:r>
            <a:rPr lang="fi-FI" sz="900" b="0" i="0" u="none" strike="noStrike">
              <a:solidFill>
                <a:schemeClr val="dk1"/>
              </a:solidFill>
              <a:effectLst/>
              <a:latin typeface="+mn-lt"/>
              <a:ea typeface="+mn-ea"/>
              <a:cs typeface="+mn-cs"/>
            </a:rPr>
            <a:t> Miten hyvin hanke hyötyntää uusia digitaalisia teknologioita (esim. robotiikka, tekoäly, analytiikka, big data, pilvipalvelut, esineiden internet, virtuaali- ja lisätty todellisuus, lohkoketju)?</a:t>
          </a:r>
          <a:r>
            <a:rPr lang="fi-FI" sz="900"/>
            <a:t> </a:t>
          </a:r>
        </a:p>
      </xdr:txBody>
    </xdr:sp>
    <xdr:clientData/>
  </xdr:twoCellAnchor>
  <xdr:twoCellAnchor>
    <xdr:from>
      <xdr:col>1</xdr:col>
      <xdr:colOff>6350</xdr:colOff>
      <xdr:row>47</xdr:row>
      <xdr:rowOff>12700</xdr:rowOff>
    </xdr:from>
    <xdr:to>
      <xdr:col>11</xdr:col>
      <xdr:colOff>0</xdr:colOff>
      <xdr:row>47</xdr:row>
      <xdr:rowOff>1352550</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279400" y="17367250"/>
          <a:ext cx="10655300" cy="133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Hallinnon yhteinen tieto:</a:t>
          </a:r>
          <a:r>
            <a:rPr lang="fi-FI" sz="900" i="0"/>
            <a:t> </a:t>
          </a:r>
          <a:r>
            <a:rPr lang="fi-FI" sz="900" b="0" i="0" u="none" strike="noStrike">
              <a:solidFill>
                <a:schemeClr val="dk1"/>
              </a:solidFill>
              <a:effectLst/>
              <a:latin typeface="+mn-lt"/>
              <a:ea typeface="+mn-ea"/>
              <a:cs typeface="+mn-cs"/>
            </a:rPr>
            <a:t>Miten hanke edistää julkisen hallinnon yhteisten tietovarantojen luomista tai laadun parantamista sekä tietojen vaihtoa eri organisaatioiden välillä?</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Tiedon hyödyntäminen:</a:t>
          </a:r>
          <a:r>
            <a:rPr lang="fi-FI" sz="900" i="0"/>
            <a:t> </a:t>
          </a:r>
          <a:r>
            <a:rPr lang="fi-FI" sz="900" b="0" i="0" u="none" strike="noStrike">
              <a:solidFill>
                <a:schemeClr val="dk1"/>
              </a:solidFill>
              <a:effectLst/>
              <a:latin typeface="+mn-lt"/>
              <a:ea typeface="+mn-ea"/>
              <a:cs typeface="+mn-cs"/>
            </a:rPr>
            <a:t>Miten hanke edistää tiedon hyödyntämistä hallinnossa (esim. päätöksenteko, asiakaskokemuksen parantaminen, tietovarantojen hyödyntäminen, tiedon pyytäminen vain kerran)?</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Tiedon laatu:</a:t>
          </a:r>
          <a:r>
            <a:rPr lang="fi-FI" sz="900" i="0"/>
            <a:t> </a:t>
          </a:r>
          <a:r>
            <a:rPr lang="fi-FI" sz="900" b="0" i="0" u="none" strike="noStrike">
              <a:solidFill>
                <a:schemeClr val="dk1"/>
              </a:solidFill>
              <a:effectLst/>
              <a:latin typeface="+mn-lt"/>
              <a:ea typeface="+mn-ea"/>
              <a:cs typeface="+mn-cs"/>
            </a:rPr>
            <a:t>Miten hanke edistää tiedon laadun ja luotettavuuden parantumista?</a:t>
          </a:r>
        </a:p>
        <a:p>
          <a:endParaRPr lang="fi-FI" sz="900" b="0"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Avoin tieto:</a:t>
          </a:r>
          <a:r>
            <a:rPr lang="fi-FI" sz="900" i="0"/>
            <a:t> </a:t>
          </a:r>
          <a:r>
            <a:rPr lang="fi-FI" sz="900" b="0" i="0" u="none" strike="noStrike">
              <a:solidFill>
                <a:schemeClr val="dk1"/>
              </a:solidFill>
              <a:effectLst/>
              <a:latin typeface="+mn-lt"/>
              <a:ea typeface="+mn-ea"/>
              <a:cs typeface="+mn-cs"/>
            </a:rPr>
            <a:t>Miten hanke edistää tiedon avaamista tai avoimen tiedon parempaa käytettävyyttä?</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Omadata ja tietosuoja:</a:t>
          </a:r>
          <a:r>
            <a:rPr lang="fi-FI" sz="900" i="0"/>
            <a:t> </a:t>
          </a:r>
          <a:r>
            <a:rPr lang="fi-FI" sz="900" b="0" i="0" u="none" strike="noStrike">
              <a:solidFill>
                <a:schemeClr val="dk1"/>
              </a:solidFill>
              <a:effectLst/>
              <a:latin typeface="+mn-lt"/>
              <a:ea typeface="+mn-ea"/>
              <a:cs typeface="+mn-cs"/>
            </a:rPr>
            <a:t>Miten hanke edistää tietosuojaa ja kansalaisen tai organisaation oikeutta omiin tietoihin (omadata)?</a:t>
          </a:r>
          <a:r>
            <a:rPr lang="fi-FI" sz="900" i="0"/>
            <a:t> </a:t>
          </a:r>
        </a:p>
      </xdr:txBody>
    </xdr:sp>
    <xdr:clientData/>
  </xdr:twoCellAnchor>
  <xdr:twoCellAnchor>
    <xdr:from>
      <xdr:col>0</xdr:col>
      <xdr:colOff>266700</xdr:colOff>
      <xdr:row>58</xdr:row>
      <xdr:rowOff>152401</xdr:rowOff>
    </xdr:from>
    <xdr:to>
      <xdr:col>11</xdr:col>
      <xdr:colOff>6350</xdr:colOff>
      <xdr:row>59</xdr:row>
      <xdr:rowOff>793750</xdr:rowOff>
    </xdr:to>
    <xdr:sp macro="" textlink="">
      <xdr:nvSpPr>
        <xdr:cNvPr id="12" name="TextBox 11">
          <a:extLst>
            <a:ext uri="{FF2B5EF4-FFF2-40B4-BE49-F238E27FC236}">
              <a16:creationId xmlns:a16="http://schemas.microsoft.com/office/drawing/2014/main" id="{00000000-0008-0000-0700-00000C000000}"/>
            </a:ext>
          </a:extLst>
        </xdr:cNvPr>
        <xdr:cNvSpPr txBox="1"/>
      </xdr:nvSpPr>
      <xdr:spPr>
        <a:xfrm>
          <a:off x="266700" y="20732751"/>
          <a:ext cx="10674350" cy="806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Työtyytyväisyys</a:t>
          </a:r>
          <a:r>
            <a:rPr lang="fi-FI" sz="900" i="0"/>
            <a:t> </a:t>
          </a:r>
          <a:r>
            <a:rPr lang="fi-FI" sz="900" b="0" i="0" u="none" strike="noStrike">
              <a:solidFill>
                <a:schemeClr val="dk1"/>
              </a:solidFill>
              <a:effectLst/>
              <a:latin typeface="+mn-lt"/>
              <a:ea typeface="+mn-ea"/>
              <a:cs typeface="+mn-cs"/>
            </a:rPr>
            <a:t>Miten hanke edistää henkilöstön työtyytyväisyyttä ja työn mielekkyyden parantumista?</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Työn mielekkyys</a:t>
          </a:r>
          <a:r>
            <a:rPr lang="fi-FI" sz="900" i="0"/>
            <a:t> </a:t>
          </a:r>
          <a:r>
            <a:rPr lang="fi-FI" sz="900" b="0" i="0" u="none" strike="noStrike">
              <a:solidFill>
                <a:schemeClr val="dk1"/>
              </a:solidFill>
              <a:effectLst/>
              <a:latin typeface="+mn-lt"/>
              <a:ea typeface="+mn-ea"/>
              <a:cs typeface="+mn-cs"/>
            </a:rPr>
            <a:t>Miten hanke edistää henkilöstön työn mielekkäämpää sisältöä ja resurssien parempaa kohdistamista enemmän lisäarvoa tuottaviin tehtäviin?</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Osaaminen</a:t>
          </a:r>
          <a:r>
            <a:rPr lang="fi-FI" sz="900" i="0"/>
            <a:t> </a:t>
          </a:r>
          <a:r>
            <a:rPr lang="fi-FI" sz="900" b="0" i="0" u="none" strike="noStrike">
              <a:solidFill>
                <a:schemeClr val="dk1"/>
              </a:solidFill>
              <a:effectLst/>
              <a:latin typeface="+mn-lt"/>
              <a:ea typeface="+mn-ea"/>
              <a:cs typeface="+mn-cs"/>
            </a:rPr>
            <a:t>Miten hanke edistää henkilöstön osaamisen kehittymistä?</a:t>
          </a:r>
          <a:r>
            <a:rPr lang="fi-FI" sz="900" i="0"/>
            <a:t> </a:t>
          </a:r>
        </a:p>
      </xdr:txBody>
    </xdr:sp>
    <xdr:clientData/>
  </xdr:twoCellAnchor>
</xdr:wsDr>
</file>

<file path=xl/theme/theme1.xml><?xml version="1.0" encoding="utf-8"?>
<a:theme xmlns:a="http://schemas.openxmlformats.org/drawingml/2006/main" name="Office Theme">
  <a:themeElements>
    <a:clrScheme name="VM">
      <a:dk1>
        <a:sysClr val="windowText" lastClr="000000"/>
      </a:dk1>
      <a:lt1>
        <a:sysClr val="window" lastClr="FFFFFF"/>
      </a:lt1>
      <a:dk2>
        <a:srgbClr val="304E88"/>
      </a:dk2>
      <a:lt2>
        <a:srgbClr val="EEECE1"/>
      </a:lt2>
      <a:accent1>
        <a:srgbClr val="304E88"/>
      </a:accent1>
      <a:accent2>
        <a:srgbClr val="A34E96"/>
      </a:accent2>
      <a:accent3>
        <a:srgbClr val="5AB5EC"/>
      </a:accent3>
      <a:accent4>
        <a:srgbClr val="A0CD3D"/>
      </a:accent4>
      <a:accent5>
        <a:srgbClr val="DDDDDD"/>
      </a:accent5>
      <a:accent6>
        <a:srgbClr val="ED2939"/>
      </a:accent6>
      <a:hlink>
        <a:srgbClr val="0563C1"/>
      </a:hlink>
      <a:folHlink>
        <a:srgbClr val="954F72"/>
      </a:folHlink>
    </a:clrScheme>
    <a:fontScheme name="V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B1:Q51"/>
  <sheetViews>
    <sheetView showGridLines="0" tabSelected="1" zoomScale="60" zoomScaleNormal="60" workbookViewId="0">
      <selection activeCell="A2" sqref="A2"/>
    </sheetView>
  </sheetViews>
  <sheetFormatPr defaultColWidth="8.83203125" defaultRowHeight="12.5" x14ac:dyDescent="0.25"/>
  <cols>
    <col min="1" max="1" width="3.58203125" style="22" customWidth="1"/>
    <col min="2" max="2" width="25.75" style="22" customWidth="1"/>
    <col min="3" max="3" width="93.6640625" style="22" customWidth="1"/>
    <col min="4" max="4" width="4.75" style="22" customWidth="1"/>
    <col min="5" max="16384" width="8.83203125" style="22"/>
  </cols>
  <sheetData>
    <row r="1" spans="2:5" ht="7" customHeight="1" x14ac:dyDescent="0.25"/>
    <row r="2" spans="2:5" ht="19.5" customHeight="1" x14ac:dyDescent="0.25">
      <c r="B2" s="269" t="s">
        <v>219</v>
      </c>
      <c r="C2" s="269"/>
    </row>
    <row r="3" spans="2:5" ht="63" customHeight="1" x14ac:dyDescent="0.25">
      <c r="B3" s="267" t="s">
        <v>244</v>
      </c>
      <c r="C3" s="268"/>
      <c r="E3" s="212"/>
    </row>
    <row r="4" spans="2:5" ht="26" customHeight="1" x14ac:dyDescent="0.25">
      <c r="B4" s="270" t="s">
        <v>245</v>
      </c>
      <c r="C4" s="271"/>
    </row>
    <row r="5" spans="2:5" ht="11.5" customHeight="1" x14ac:dyDescent="0.25">
      <c r="B5" s="215"/>
      <c r="C5" s="216"/>
      <c r="E5" s="45"/>
    </row>
    <row r="6" spans="2:5" ht="99.5" customHeight="1" x14ac:dyDescent="0.25">
      <c r="B6" s="274" t="s">
        <v>246</v>
      </c>
      <c r="C6" s="275"/>
      <c r="E6" s="213"/>
    </row>
    <row r="7" spans="2:5" ht="7.5" customHeight="1" x14ac:dyDescent="0.25"/>
    <row r="8" spans="2:5" ht="13" x14ac:dyDescent="0.3">
      <c r="B8" s="207" t="s">
        <v>247</v>
      </c>
    </row>
    <row r="9" spans="2:5" ht="5.5" customHeight="1" x14ac:dyDescent="0.25"/>
    <row r="10" spans="2:5" ht="25" customHeight="1" x14ac:dyDescent="0.25">
      <c r="B10" s="276" t="s">
        <v>249</v>
      </c>
      <c r="C10" s="217" t="s">
        <v>250</v>
      </c>
    </row>
    <row r="11" spans="2:5" s="54" customFormat="1" ht="61.5" customHeight="1" x14ac:dyDescent="0.3">
      <c r="B11" s="277"/>
      <c r="C11" s="218" t="s">
        <v>248</v>
      </c>
      <c r="E11" s="210"/>
    </row>
    <row r="12" spans="2:5" s="54" customFormat="1" ht="27.5" customHeight="1" x14ac:dyDescent="0.3">
      <c r="B12" s="278" t="s">
        <v>223</v>
      </c>
      <c r="C12" s="272" t="s">
        <v>233</v>
      </c>
    </row>
    <row r="13" spans="2:5" s="54" customFormat="1" ht="124" customHeight="1" x14ac:dyDescent="0.3">
      <c r="B13" s="279"/>
      <c r="C13" s="273"/>
    </row>
    <row r="14" spans="2:5" s="54" customFormat="1" ht="141" customHeight="1" x14ac:dyDescent="0.3">
      <c r="B14" s="219" t="s">
        <v>222</v>
      </c>
      <c r="C14" s="220" t="s">
        <v>234</v>
      </c>
      <c r="E14" s="210"/>
    </row>
    <row r="15" spans="2:5" s="54" customFormat="1" ht="121.5" customHeight="1" x14ac:dyDescent="0.3">
      <c r="B15" s="221" t="s">
        <v>224</v>
      </c>
      <c r="C15" s="220" t="s">
        <v>225</v>
      </c>
      <c r="E15" s="211"/>
    </row>
    <row r="16" spans="2:5" s="54" customFormat="1" ht="168.5" customHeight="1" x14ac:dyDescent="0.3">
      <c r="B16" s="221" t="s">
        <v>226</v>
      </c>
      <c r="C16" s="220" t="s">
        <v>251</v>
      </c>
      <c r="E16" s="211"/>
    </row>
    <row r="17" spans="2:17" s="54" customFormat="1" ht="114.5" customHeight="1" x14ac:dyDescent="0.3">
      <c r="B17" s="221" t="s">
        <v>227</v>
      </c>
      <c r="C17" s="220" t="s">
        <v>254</v>
      </c>
      <c r="E17" s="211"/>
      <c r="G17" s="52"/>
    </row>
    <row r="18" spans="2:17" s="54" customFormat="1" ht="93" customHeight="1" x14ac:dyDescent="0.3">
      <c r="B18" s="221" t="s">
        <v>228</v>
      </c>
      <c r="C18" s="220" t="s">
        <v>229</v>
      </c>
      <c r="E18" s="211"/>
      <c r="G18" s="52"/>
    </row>
    <row r="19" spans="2:17" s="54" customFormat="1" ht="16" customHeight="1" x14ac:dyDescent="0.3">
      <c r="B19" s="209"/>
      <c r="C19" s="208"/>
      <c r="E19" s="211"/>
      <c r="G19" s="52"/>
    </row>
    <row r="20" spans="2:17" ht="13" x14ac:dyDescent="0.3">
      <c r="B20" s="239" t="s">
        <v>240</v>
      </c>
      <c r="E20" s="264" t="s">
        <v>235</v>
      </c>
      <c r="F20" s="264"/>
      <c r="G20" s="264"/>
      <c r="H20" s="261">
        <v>2020</v>
      </c>
      <c r="I20" s="261">
        <f t="shared" ref="I20:Q20" si="0">H20+1</f>
        <v>2021</v>
      </c>
      <c r="J20" s="261">
        <f t="shared" si="0"/>
        <v>2022</v>
      </c>
      <c r="K20" s="261">
        <f t="shared" si="0"/>
        <v>2023</v>
      </c>
      <c r="L20" s="261">
        <f t="shared" si="0"/>
        <v>2024</v>
      </c>
      <c r="M20" s="261">
        <f t="shared" si="0"/>
        <v>2025</v>
      </c>
      <c r="N20" s="261">
        <f t="shared" si="0"/>
        <v>2026</v>
      </c>
      <c r="O20" s="261">
        <f t="shared" si="0"/>
        <v>2027</v>
      </c>
      <c r="P20" s="261">
        <f t="shared" si="0"/>
        <v>2028</v>
      </c>
      <c r="Q20" s="261">
        <f t="shared" si="0"/>
        <v>2029</v>
      </c>
    </row>
    <row r="21" spans="2:17" x14ac:dyDescent="0.25">
      <c r="E21" s="264"/>
      <c r="F21" s="264"/>
      <c r="G21" s="264"/>
      <c r="H21" s="262"/>
      <c r="I21" s="262"/>
      <c r="J21" s="262"/>
      <c r="K21" s="262"/>
      <c r="L21" s="262"/>
      <c r="M21" s="262"/>
      <c r="N21" s="262"/>
      <c r="O21" s="262"/>
      <c r="P21" s="262"/>
      <c r="Q21" s="262"/>
    </row>
    <row r="22" spans="2:17" s="54" customFormat="1" x14ac:dyDescent="0.25">
      <c r="B22" s="240" t="s">
        <v>241</v>
      </c>
      <c r="C22" s="53"/>
      <c r="E22" s="263" t="s">
        <v>242</v>
      </c>
      <c r="F22" s="263"/>
      <c r="G22" s="263"/>
      <c r="H22" s="222"/>
      <c r="I22" s="222"/>
      <c r="J22" s="222"/>
      <c r="K22" s="222"/>
      <c r="L22" s="222"/>
      <c r="M22" s="222"/>
      <c r="N22" s="222"/>
      <c r="O22" s="222"/>
      <c r="P22" s="222"/>
      <c r="Q22" s="222"/>
    </row>
    <row r="23" spans="2:17" s="54" customFormat="1" ht="11" customHeight="1" x14ac:dyDescent="0.25">
      <c r="B23" s="52"/>
      <c r="C23" s="53"/>
      <c r="E23" s="263" t="s">
        <v>242</v>
      </c>
      <c r="F23" s="263"/>
      <c r="G23" s="263"/>
      <c r="H23" s="222"/>
      <c r="I23" s="222"/>
      <c r="J23" s="222"/>
      <c r="K23" s="222"/>
      <c r="L23" s="222"/>
      <c r="M23" s="222"/>
      <c r="N23" s="222"/>
      <c r="O23" s="222"/>
      <c r="P23" s="222"/>
      <c r="Q23" s="222"/>
    </row>
    <row r="24" spans="2:17" s="54" customFormat="1" ht="12.5" customHeight="1" x14ac:dyDescent="0.25">
      <c r="B24" s="240"/>
      <c r="C24" s="53"/>
      <c r="E24" s="263" t="s">
        <v>242</v>
      </c>
      <c r="F24" s="263"/>
      <c r="G24" s="263"/>
      <c r="H24" s="222"/>
      <c r="I24" s="222"/>
      <c r="J24" s="222"/>
      <c r="K24" s="222"/>
      <c r="L24" s="222"/>
      <c r="M24" s="222"/>
      <c r="N24" s="222"/>
      <c r="O24" s="222"/>
      <c r="P24" s="222"/>
      <c r="Q24" s="222"/>
    </row>
    <row r="25" spans="2:17" s="54" customFormat="1" ht="13" thickBot="1" x14ac:dyDescent="0.3">
      <c r="B25" s="240"/>
      <c r="C25" s="53"/>
      <c r="E25" s="263" t="s">
        <v>242</v>
      </c>
      <c r="F25" s="263"/>
      <c r="G25" s="263"/>
      <c r="H25" s="223"/>
      <c r="I25" s="223"/>
      <c r="J25" s="223"/>
      <c r="K25" s="223"/>
      <c r="L25" s="223"/>
      <c r="M25" s="223"/>
      <c r="N25" s="223"/>
      <c r="O25" s="223"/>
      <c r="P25" s="223"/>
      <c r="Q25" s="223"/>
    </row>
    <row r="26" spans="2:17" s="54" customFormat="1" ht="14.5" thickTop="1" x14ac:dyDescent="0.3">
      <c r="B26" s="52"/>
      <c r="C26" s="53"/>
      <c r="E26" s="265" t="s">
        <v>236</v>
      </c>
      <c r="F26" s="266"/>
      <c r="G26" s="266"/>
      <c r="H26" s="224">
        <f>SUM(H22:H25)</f>
        <v>0</v>
      </c>
      <c r="I26" s="224">
        <f t="shared" ref="I26:Q26" si="1">SUM(I22:I25)</f>
        <v>0</v>
      </c>
      <c r="J26" s="224">
        <f t="shared" si="1"/>
        <v>0</v>
      </c>
      <c r="K26" s="224">
        <f t="shared" si="1"/>
        <v>0</v>
      </c>
      <c r="L26" s="224">
        <f t="shared" si="1"/>
        <v>0</v>
      </c>
      <c r="M26" s="224">
        <f t="shared" si="1"/>
        <v>0</v>
      </c>
      <c r="N26" s="224">
        <f t="shared" si="1"/>
        <v>0</v>
      </c>
      <c r="O26" s="224">
        <f t="shared" si="1"/>
        <v>0</v>
      </c>
      <c r="P26" s="224">
        <f t="shared" si="1"/>
        <v>0</v>
      </c>
      <c r="Q26" s="224">
        <f t="shared" si="1"/>
        <v>0</v>
      </c>
    </row>
    <row r="27" spans="2:17" s="54" customFormat="1" ht="13" customHeight="1" x14ac:dyDescent="0.3">
      <c r="B27" s="240"/>
      <c r="C27" s="53"/>
      <c r="E27" s="225"/>
      <c r="F27" s="226"/>
      <c r="G27" s="226"/>
      <c r="H27" s="226"/>
      <c r="I27" s="226"/>
      <c r="J27" s="226"/>
      <c r="K27" s="226"/>
      <c r="L27" s="226"/>
      <c r="M27" s="226"/>
      <c r="N27" s="226"/>
      <c r="O27" s="226"/>
      <c r="P27" s="226"/>
      <c r="Q27" s="227"/>
    </row>
    <row r="28" spans="2:17" ht="14" x14ac:dyDescent="0.3">
      <c r="B28" s="45"/>
      <c r="E28" s="228"/>
      <c r="F28" s="229" t="s">
        <v>237</v>
      </c>
      <c r="G28" s="230"/>
      <c r="H28" s="231" t="s">
        <v>238</v>
      </c>
      <c r="I28" s="231"/>
      <c r="J28" s="231"/>
      <c r="K28" s="231"/>
      <c r="L28" s="231"/>
      <c r="M28" s="231"/>
      <c r="N28" s="231"/>
      <c r="O28" s="231"/>
      <c r="P28" s="231"/>
      <c r="Q28" s="232"/>
    </row>
    <row r="29" spans="2:17" ht="14.5" thickBot="1" x14ac:dyDescent="0.35">
      <c r="B29" s="47"/>
      <c r="E29" s="228"/>
      <c r="F29" s="231"/>
      <c r="G29" s="231"/>
      <c r="H29" s="233"/>
      <c r="I29" s="233"/>
      <c r="J29" s="233"/>
      <c r="K29" s="233"/>
      <c r="L29" s="233"/>
      <c r="M29" s="233"/>
      <c r="N29" s="233"/>
      <c r="O29" s="233"/>
      <c r="P29" s="233"/>
      <c r="Q29" s="234"/>
    </row>
    <row r="30" spans="2:17" ht="14.5" thickTop="1" x14ac:dyDescent="0.3">
      <c r="B30" s="46"/>
      <c r="E30" s="235"/>
      <c r="F30" s="236"/>
      <c r="G30" s="237" t="s">
        <v>239</v>
      </c>
      <c r="H30" s="238">
        <f>H26*$G$28</f>
        <v>0</v>
      </c>
      <c r="I30" s="238">
        <f t="shared" ref="I30:Q30" si="2">I26*$G$28</f>
        <v>0</v>
      </c>
      <c r="J30" s="238">
        <f t="shared" si="2"/>
        <v>0</v>
      </c>
      <c r="K30" s="238">
        <f t="shared" si="2"/>
        <v>0</v>
      </c>
      <c r="L30" s="238">
        <f t="shared" si="2"/>
        <v>0</v>
      </c>
      <c r="M30" s="238">
        <f t="shared" si="2"/>
        <v>0</v>
      </c>
      <c r="N30" s="238">
        <f t="shared" si="2"/>
        <v>0</v>
      </c>
      <c r="O30" s="238">
        <f t="shared" si="2"/>
        <v>0</v>
      </c>
      <c r="P30" s="238">
        <f t="shared" si="2"/>
        <v>0</v>
      </c>
      <c r="Q30" s="238">
        <f t="shared" si="2"/>
        <v>0</v>
      </c>
    </row>
    <row r="31" spans="2:17" x14ac:dyDescent="0.25">
      <c r="B31" s="45"/>
    </row>
    <row r="37" spans="2:2" ht="13" x14ac:dyDescent="0.3">
      <c r="B37" s="25"/>
    </row>
    <row r="44" spans="2:2" ht="13" x14ac:dyDescent="0.3">
      <c r="B44" s="25"/>
    </row>
    <row r="51" spans="2:2" ht="13" x14ac:dyDescent="0.3">
      <c r="B51" s="25"/>
    </row>
  </sheetData>
  <mergeCells count="23">
    <mergeCell ref="E25:G25"/>
    <mergeCell ref="E26:G26"/>
    <mergeCell ref="B3:C3"/>
    <mergeCell ref="B2:C2"/>
    <mergeCell ref="B4:C4"/>
    <mergeCell ref="C12:C13"/>
    <mergeCell ref="B6:C6"/>
    <mergeCell ref="B10:B11"/>
    <mergeCell ref="B12:B13"/>
    <mergeCell ref="P20:P21"/>
    <mergeCell ref="Q20:Q21"/>
    <mergeCell ref="E22:G22"/>
    <mergeCell ref="E23:G23"/>
    <mergeCell ref="E24:G24"/>
    <mergeCell ref="K20:K21"/>
    <mergeCell ref="L20:L21"/>
    <mergeCell ref="M20:M21"/>
    <mergeCell ref="N20:N21"/>
    <mergeCell ref="O20:O21"/>
    <mergeCell ref="E20:G21"/>
    <mergeCell ref="H20:H21"/>
    <mergeCell ref="I20:I21"/>
    <mergeCell ref="J20:J21"/>
  </mergeCells>
  <pageMargins left="0.25" right="0.25" top="0.75" bottom="0.75" header="0.3" footer="0.3"/>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2"/>
  <sheetViews>
    <sheetView showGridLines="0" zoomScale="70" zoomScaleNormal="70" workbookViewId="0"/>
  </sheetViews>
  <sheetFormatPr defaultRowHeight="13" x14ac:dyDescent="0.3"/>
  <cols>
    <col min="1" max="1" width="6.1640625" style="1" customWidth="1"/>
    <col min="2" max="2" width="28.1640625" style="1" customWidth="1"/>
    <col min="3" max="3" width="23.1640625" style="1" customWidth="1"/>
    <col min="4" max="13" width="11.75" style="1" customWidth="1"/>
    <col min="14" max="14" width="10.4140625" style="2" customWidth="1"/>
    <col min="15" max="15" width="9.83203125" style="1" customWidth="1"/>
    <col min="16" max="16384" width="8.6640625" style="1"/>
  </cols>
  <sheetData>
    <row r="1" spans="1:15" ht="35.5" customHeight="1" x14ac:dyDescent="0.3">
      <c r="B1" s="248" t="s">
        <v>92</v>
      </c>
    </row>
    <row r="2" spans="1:15" ht="11.5" customHeight="1" x14ac:dyDescent="0.3">
      <c r="B2" s="248"/>
    </row>
    <row r="3" spans="1:15" x14ac:dyDescent="0.3">
      <c r="B3" s="204" t="s">
        <v>69</v>
      </c>
      <c r="C3" s="249">
        <f>Kehittämiskust.!B2</f>
        <v>0</v>
      </c>
      <c r="G3" s="250" t="s">
        <v>243</v>
      </c>
      <c r="H3" s="251">
        <f>Kehittämiskust.!E2</f>
        <v>0</v>
      </c>
    </row>
    <row r="4" spans="1:15" x14ac:dyDescent="0.3">
      <c r="B4" s="248"/>
    </row>
    <row r="5" spans="1:15" ht="18.5" customHeight="1" x14ac:dyDescent="0.3">
      <c r="B5" s="252" t="s">
        <v>70</v>
      </c>
    </row>
    <row r="6" spans="1:15" ht="13.5" thickBot="1" x14ac:dyDescent="0.35">
      <c r="A6" s="28"/>
      <c r="B6" s="49" t="s">
        <v>76</v>
      </c>
      <c r="C6" s="49" t="s">
        <v>63</v>
      </c>
      <c r="D6" s="49">
        <v>2021</v>
      </c>
      <c r="E6" s="49">
        <v>2022</v>
      </c>
      <c r="F6" s="49">
        <v>2023</v>
      </c>
      <c r="G6" s="49">
        <v>2024</v>
      </c>
      <c r="H6" s="49">
        <v>2025</v>
      </c>
      <c r="I6" s="49">
        <v>2026</v>
      </c>
      <c r="J6" s="49">
        <v>2027</v>
      </c>
      <c r="K6" s="49">
        <v>2028</v>
      </c>
      <c r="L6" s="49">
        <v>2029</v>
      </c>
      <c r="M6" s="49">
        <v>2030</v>
      </c>
      <c r="N6" s="282" t="s">
        <v>14</v>
      </c>
      <c r="O6" s="283"/>
    </row>
    <row r="7" spans="1:15" s="51" customFormat="1" ht="12.5" customHeight="1" x14ac:dyDescent="0.3">
      <c r="A7" s="290" t="s">
        <v>200</v>
      </c>
      <c r="B7" s="164" t="s">
        <v>95</v>
      </c>
      <c r="C7" s="165"/>
      <c r="D7" s="166">
        <f>TaloudellisetHyödyt!F$11+TaloudellisetHyödyt!F$21+TaloudellisetHyödyt!F$31+TaloudellisetHyödyt!F$41</f>
        <v>0</v>
      </c>
      <c r="E7" s="166">
        <f>TaloudellisetHyödyt!G$11+TaloudellisetHyödyt!G$21+TaloudellisetHyödyt!G$31+TaloudellisetHyödyt!G$41</f>
        <v>0</v>
      </c>
      <c r="F7" s="166">
        <f>TaloudellisetHyödyt!H$11+TaloudellisetHyödyt!H$21+TaloudellisetHyödyt!H$31+TaloudellisetHyödyt!H$41</f>
        <v>0</v>
      </c>
      <c r="G7" s="166">
        <f>TaloudellisetHyödyt!I$11+TaloudellisetHyödyt!I$21+TaloudellisetHyödyt!I$31+TaloudellisetHyödyt!I$41</f>
        <v>0</v>
      </c>
      <c r="H7" s="166">
        <f>TaloudellisetHyödyt!J$11+TaloudellisetHyödyt!J$21+TaloudellisetHyödyt!J$31+TaloudellisetHyödyt!J$41</f>
        <v>0</v>
      </c>
      <c r="I7" s="166">
        <f>TaloudellisetHyödyt!K$11+TaloudellisetHyödyt!K$21+TaloudellisetHyödyt!K$31+TaloudellisetHyödyt!K$41</f>
        <v>0</v>
      </c>
      <c r="J7" s="166">
        <f>TaloudellisetHyödyt!L$11+TaloudellisetHyödyt!L$21+TaloudellisetHyödyt!L$31+TaloudellisetHyödyt!L$41</f>
        <v>0</v>
      </c>
      <c r="K7" s="166">
        <f>TaloudellisetHyödyt!M$11+TaloudellisetHyödyt!M$21+TaloudellisetHyödyt!M$31+TaloudellisetHyödyt!M$41</f>
        <v>0</v>
      </c>
      <c r="L7" s="166">
        <f>TaloudellisetHyödyt!N$11+TaloudellisetHyödyt!N$21+TaloudellisetHyödyt!N$31+TaloudellisetHyödyt!N$41</f>
        <v>0</v>
      </c>
      <c r="M7" s="166">
        <f>TaloudellisetHyödyt!O$11+TaloudellisetHyödyt!O$21+TaloudellisetHyödyt!O$31+TaloudellisetHyödyt!O$41</f>
        <v>0</v>
      </c>
      <c r="N7" s="284">
        <f>SUM(D7:M7)</f>
        <v>0</v>
      </c>
      <c r="O7" s="285"/>
    </row>
    <row r="8" spans="1:15" s="51" customFormat="1" x14ac:dyDescent="0.3">
      <c r="A8" s="290"/>
      <c r="B8" s="167" t="s">
        <v>83</v>
      </c>
      <c r="C8" s="168"/>
      <c r="D8" s="169">
        <f>TaloudellisetHyödyt!F51</f>
        <v>0</v>
      </c>
      <c r="E8" s="169">
        <f>TaloudellisetHyödyt!G51</f>
        <v>0</v>
      </c>
      <c r="F8" s="169">
        <f>TaloudellisetHyödyt!H51</f>
        <v>0</v>
      </c>
      <c r="G8" s="169">
        <f>TaloudellisetHyödyt!I51</f>
        <v>0</v>
      </c>
      <c r="H8" s="169">
        <f>TaloudellisetHyödyt!J51</f>
        <v>0</v>
      </c>
      <c r="I8" s="169">
        <f>TaloudellisetHyödyt!K51</f>
        <v>0</v>
      </c>
      <c r="J8" s="169">
        <f>TaloudellisetHyödyt!L51</f>
        <v>0</v>
      </c>
      <c r="K8" s="169">
        <f>TaloudellisetHyödyt!M51</f>
        <v>0</v>
      </c>
      <c r="L8" s="169">
        <f>TaloudellisetHyödyt!N51</f>
        <v>0</v>
      </c>
      <c r="M8" s="169">
        <f>TaloudellisetHyödyt!O51</f>
        <v>0</v>
      </c>
      <c r="N8" s="286">
        <f t="shared" ref="N8:N12" si="0">SUM(D8:M8)</f>
        <v>0</v>
      </c>
      <c r="O8" s="286"/>
    </row>
    <row r="9" spans="1:15" s="51" customFormat="1" x14ac:dyDescent="0.3">
      <c r="A9" s="290"/>
      <c r="B9" s="167" t="s">
        <v>71</v>
      </c>
      <c r="C9" s="168"/>
      <c r="D9" s="170">
        <f>TaloudellisetHyödyt!F59</f>
        <v>0</v>
      </c>
      <c r="E9" s="170">
        <f>TaloudellisetHyödyt!G59</f>
        <v>0</v>
      </c>
      <c r="F9" s="170">
        <f>TaloudellisetHyödyt!H59</f>
        <v>0</v>
      </c>
      <c r="G9" s="170">
        <f>TaloudellisetHyödyt!I59</f>
        <v>0</v>
      </c>
      <c r="H9" s="170">
        <f>TaloudellisetHyödyt!J59</f>
        <v>0</v>
      </c>
      <c r="I9" s="170">
        <f>TaloudellisetHyödyt!K59</f>
        <v>0</v>
      </c>
      <c r="J9" s="170">
        <f>TaloudellisetHyödyt!L59</f>
        <v>0</v>
      </c>
      <c r="K9" s="170">
        <f>TaloudellisetHyödyt!M59</f>
        <v>0</v>
      </c>
      <c r="L9" s="170">
        <f>TaloudellisetHyödyt!N59</f>
        <v>0</v>
      </c>
      <c r="M9" s="170">
        <f>TaloudellisetHyödyt!O59</f>
        <v>0</v>
      </c>
      <c r="N9" s="286">
        <f t="shared" si="0"/>
        <v>0</v>
      </c>
      <c r="O9" s="286"/>
    </row>
    <row r="10" spans="1:15" s="51" customFormat="1" x14ac:dyDescent="0.3">
      <c r="A10" s="290"/>
      <c r="B10" s="167" t="s">
        <v>84</v>
      </c>
      <c r="C10" s="168"/>
      <c r="D10" s="170">
        <f>TaloudellisetHyödyt!F67</f>
        <v>0</v>
      </c>
      <c r="E10" s="170">
        <f>TaloudellisetHyödyt!G67</f>
        <v>0</v>
      </c>
      <c r="F10" s="170">
        <f>TaloudellisetHyödyt!H67</f>
        <v>0</v>
      </c>
      <c r="G10" s="170">
        <f>TaloudellisetHyödyt!I67</f>
        <v>0</v>
      </c>
      <c r="H10" s="170">
        <f>TaloudellisetHyödyt!J67</f>
        <v>0</v>
      </c>
      <c r="I10" s="170">
        <f>TaloudellisetHyödyt!K67</f>
        <v>0</v>
      </c>
      <c r="J10" s="170">
        <f>TaloudellisetHyödyt!L67</f>
        <v>0</v>
      </c>
      <c r="K10" s="170">
        <f>TaloudellisetHyödyt!M67</f>
        <v>0</v>
      </c>
      <c r="L10" s="170">
        <f>TaloudellisetHyödyt!N67</f>
        <v>0</v>
      </c>
      <c r="M10" s="170">
        <f>TaloudellisetHyödyt!O67</f>
        <v>0</v>
      </c>
      <c r="N10" s="286">
        <f t="shared" si="0"/>
        <v>0</v>
      </c>
      <c r="O10" s="286"/>
    </row>
    <row r="11" spans="1:15" s="51" customFormat="1" x14ac:dyDescent="0.3">
      <c r="A11" s="290"/>
      <c r="B11" s="167" t="s">
        <v>72</v>
      </c>
      <c r="C11" s="168"/>
      <c r="D11" s="170">
        <f>TaloudellisetHyödyt!F75</f>
        <v>0</v>
      </c>
      <c r="E11" s="170">
        <f>TaloudellisetHyödyt!G75</f>
        <v>0</v>
      </c>
      <c r="F11" s="170">
        <f>TaloudellisetHyödyt!H75</f>
        <v>0</v>
      </c>
      <c r="G11" s="170">
        <f>TaloudellisetHyödyt!I75</f>
        <v>0</v>
      </c>
      <c r="H11" s="170">
        <f>TaloudellisetHyödyt!J75</f>
        <v>0</v>
      </c>
      <c r="I11" s="170">
        <f>TaloudellisetHyödyt!K75</f>
        <v>0</v>
      </c>
      <c r="J11" s="170">
        <f>TaloudellisetHyödyt!L75</f>
        <v>0</v>
      </c>
      <c r="K11" s="170">
        <f>TaloudellisetHyödyt!M75</f>
        <v>0</v>
      </c>
      <c r="L11" s="170">
        <f>TaloudellisetHyödyt!N75</f>
        <v>0</v>
      </c>
      <c r="M11" s="170">
        <f>TaloudellisetHyödyt!O75</f>
        <v>0</v>
      </c>
      <c r="N11" s="286">
        <f t="shared" si="0"/>
        <v>0</v>
      </c>
      <c r="O11" s="286"/>
    </row>
    <row r="12" spans="1:15" s="51" customFormat="1" ht="13.5" thickBot="1" x14ac:dyDescent="0.35">
      <c r="A12" s="291"/>
      <c r="B12" s="171" t="s">
        <v>73</v>
      </c>
      <c r="C12" s="172"/>
      <c r="D12" s="173">
        <f>TaloudellisetHyödyt!F83</f>
        <v>0</v>
      </c>
      <c r="E12" s="173">
        <f>TaloudellisetHyödyt!G83</f>
        <v>0</v>
      </c>
      <c r="F12" s="173">
        <f>TaloudellisetHyödyt!H83</f>
        <v>0</v>
      </c>
      <c r="G12" s="173">
        <f>TaloudellisetHyödyt!I83</f>
        <v>0</v>
      </c>
      <c r="H12" s="173">
        <f>TaloudellisetHyödyt!J83</f>
        <v>0</v>
      </c>
      <c r="I12" s="173">
        <f>TaloudellisetHyödyt!K83</f>
        <v>0</v>
      </c>
      <c r="J12" s="173">
        <f>TaloudellisetHyödyt!L83</f>
        <v>0</v>
      </c>
      <c r="K12" s="173">
        <f>TaloudellisetHyödyt!M83</f>
        <v>0</v>
      </c>
      <c r="L12" s="173">
        <f>TaloudellisetHyödyt!N83</f>
        <v>0</v>
      </c>
      <c r="M12" s="173">
        <f>TaloudellisetHyödyt!O83</f>
        <v>0</v>
      </c>
      <c r="N12" s="287">
        <f t="shared" si="0"/>
        <v>0</v>
      </c>
      <c r="O12" s="288"/>
    </row>
    <row r="13" spans="1:15" s="51" customFormat="1" ht="13" customHeight="1" thickTop="1" x14ac:dyDescent="0.3">
      <c r="A13" s="298" t="s">
        <v>201</v>
      </c>
      <c r="B13" s="305" t="s">
        <v>94</v>
      </c>
      <c r="C13" s="174" t="s">
        <v>61</v>
      </c>
      <c r="D13" s="162">
        <f>Kehittämiskust.!D91</f>
        <v>0</v>
      </c>
      <c r="E13" s="162">
        <f>Kehittämiskust.!F91</f>
        <v>0</v>
      </c>
      <c r="F13" s="162">
        <f>Kehittämiskust.!H91</f>
        <v>0</v>
      </c>
      <c r="G13" s="162">
        <f>Kehittämiskust.!J91</f>
        <v>0</v>
      </c>
      <c r="H13" s="162">
        <f>Kehittämiskust.!L91</f>
        <v>0</v>
      </c>
      <c r="I13" s="162">
        <f>Kehittämiskust.!N91</f>
        <v>0</v>
      </c>
      <c r="J13" s="162">
        <f>Kehittämiskust.!P91</f>
        <v>0</v>
      </c>
      <c r="K13" s="162">
        <f>Kehittämiskust.!R91</f>
        <v>0</v>
      </c>
      <c r="L13" s="162">
        <f>Kehittämiskust.!T91</f>
        <v>0</v>
      </c>
      <c r="M13" s="162">
        <f>Kehittämiskust.!V91</f>
        <v>0</v>
      </c>
      <c r="N13" s="191">
        <f>SUM(D13:M13)</f>
        <v>0</v>
      </c>
      <c r="O13" s="289">
        <f>SUM(N13:N14)</f>
        <v>0</v>
      </c>
    </row>
    <row r="14" spans="1:15" s="51" customFormat="1" ht="12.5" customHeight="1" x14ac:dyDescent="0.3">
      <c r="A14" s="299"/>
      <c r="B14" s="302"/>
      <c r="C14" s="175" t="s">
        <v>62</v>
      </c>
      <c r="D14" s="176">
        <f>Kehittämiskust.!D92</f>
        <v>0</v>
      </c>
      <c r="E14" s="176">
        <f>Kehittämiskust.!F92</f>
        <v>0</v>
      </c>
      <c r="F14" s="163">
        <f>Kehittämiskust.!H92</f>
        <v>0</v>
      </c>
      <c r="G14" s="163">
        <f>Kehittämiskust.!J92</f>
        <v>0</v>
      </c>
      <c r="H14" s="163">
        <f>Kehittämiskust.!L92</f>
        <v>0</v>
      </c>
      <c r="I14" s="163">
        <f>Kehittämiskust.!N92</f>
        <v>0</v>
      </c>
      <c r="J14" s="163">
        <f>Kehittämiskust.!P92</f>
        <v>0</v>
      </c>
      <c r="K14" s="163">
        <f>Kehittämiskust.!R92</f>
        <v>0</v>
      </c>
      <c r="L14" s="163">
        <f>Kehittämiskust.!T92</f>
        <v>0</v>
      </c>
      <c r="M14" s="163">
        <f>Kehittämiskust.!V92</f>
        <v>0</v>
      </c>
      <c r="N14" s="192">
        <f t="shared" ref="N14:N26" si="1">SUM(D14:M14)</f>
        <v>0</v>
      </c>
      <c r="O14" s="280"/>
    </row>
    <row r="15" spans="1:15" s="51" customFormat="1" ht="12.5" customHeight="1" x14ac:dyDescent="0.3">
      <c r="A15" s="299"/>
      <c r="B15" s="301" t="s">
        <v>95</v>
      </c>
      <c r="C15" s="177" t="s">
        <v>57</v>
      </c>
      <c r="D15" s="178">
        <f>Palvelutuotantokust.!D90</f>
        <v>0</v>
      </c>
      <c r="E15" s="178">
        <f>Palvelutuotantokust.!F90</f>
        <v>0</v>
      </c>
      <c r="F15" s="178">
        <f>Palvelutuotantokust.!H90</f>
        <v>0</v>
      </c>
      <c r="G15" s="178">
        <f>Palvelutuotantokust.!J90</f>
        <v>0</v>
      </c>
      <c r="H15" s="178">
        <f>Palvelutuotantokust.!L90</f>
        <v>0</v>
      </c>
      <c r="I15" s="178">
        <f>Palvelutuotantokust.!N90</f>
        <v>0</v>
      </c>
      <c r="J15" s="178">
        <f>Palvelutuotantokust.!P90</f>
        <v>0</v>
      </c>
      <c r="K15" s="178">
        <f>Palvelutuotantokust.!R90</f>
        <v>0</v>
      </c>
      <c r="L15" s="178">
        <f>Palvelutuotantokust.!T90</f>
        <v>0</v>
      </c>
      <c r="M15" s="178">
        <f>Palvelutuotantokust.!V90</f>
        <v>0</v>
      </c>
      <c r="N15" s="193">
        <f t="shared" si="1"/>
        <v>0</v>
      </c>
      <c r="O15" s="280">
        <f>SUM(N15:N16)</f>
        <v>0</v>
      </c>
    </row>
    <row r="16" spans="1:15" s="51" customFormat="1" ht="12.5" customHeight="1" x14ac:dyDescent="0.3">
      <c r="A16" s="299"/>
      <c r="B16" s="302"/>
      <c r="C16" s="175" t="s">
        <v>58</v>
      </c>
      <c r="D16" s="176">
        <f>Palvelutuotantokust.!D91</f>
        <v>0</v>
      </c>
      <c r="E16" s="176">
        <f>Palvelutuotantokust.!F91</f>
        <v>0</v>
      </c>
      <c r="F16" s="176">
        <f>Palvelutuotantokust.!H91</f>
        <v>0</v>
      </c>
      <c r="G16" s="176">
        <f>Palvelutuotantokust.!J91</f>
        <v>0</v>
      </c>
      <c r="H16" s="176">
        <f>Palvelutuotantokust.!L91</f>
        <v>0</v>
      </c>
      <c r="I16" s="176">
        <f>Palvelutuotantokust.!N91</f>
        <v>0</v>
      </c>
      <c r="J16" s="176">
        <f>Palvelutuotantokust.!P91</f>
        <v>0</v>
      </c>
      <c r="K16" s="176">
        <f>Palvelutuotantokust.!R91</f>
        <v>0</v>
      </c>
      <c r="L16" s="176">
        <f>Palvelutuotantokust.!T91</f>
        <v>0</v>
      </c>
      <c r="M16" s="176">
        <f>Palvelutuotantokust.!V91</f>
        <v>0</v>
      </c>
      <c r="N16" s="192">
        <f t="shared" si="1"/>
        <v>0</v>
      </c>
      <c r="O16" s="280"/>
    </row>
    <row r="17" spans="1:16" s="51" customFormat="1" ht="12.5" customHeight="1" x14ac:dyDescent="0.3">
      <c r="A17" s="299"/>
      <c r="B17" s="306" t="s">
        <v>83</v>
      </c>
      <c r="C17" s="177" t="s">
        <v>57</v>
      </c>
      <c r="D17" s="178">
        <f>Käyttökust.!D81</f>
        <v>0</v>
      </c>
      <c r="E17" s="178">
        <f>Käyttökust.!E81</f>
        <v>0</v>
      </c>
      <c r="F17" s="178">
        <f>Käyttökust.!F81</f>
        <v>0</v>
      </c>
      <c r="G17" s="178">
        <f>Käyttökust.!G81</f>
        <v>0</v>
      </c>
      <c r="H17" s="178">
        <f>Käyttökust.!H81</f>
        <v>0</v>
      </c>
      <c r="I17" s="178">
        <f>Käyttökust.!I81</f>
        <v>0</v>
      </c>
      <c r="J17" s="178">
        <f>Käyttökust.!J81</f>
        <v>0</v>
      </c>
      <c r="K17" s="178">
        <f>Käyttökust.!K81</f>
        <v>0</v>
      </c>
      <c r="L17" s="178">
        <f>Käyttökust.!L81</f>
        <v>0</v>
      </c>
      <c r="M17" s="178">
        <f>Käyttökust.!M81</f>
        <v>0</v>
      </c>
      <c r="N17" s="193">
        <f t="shared" si="1"/>
        <v>0</v>
      </c>
      <c r="O17" s="280">
        <f>SUM(N17:N18)</f>
        <v>0</v>
      </c>
    </row>
    <row r="18" spans="1:16" s="51" customFormat="1" ht="12.5" customHeight="1" x14ac:dyDescent="0.3">
      <c r="A18" s="299"/>
      <c r="B18" s="307"/>
      <c r="C18" s="175" t="s">
        <v>59</v>
      </c>
      <c r="D18" s="176">
        <f>Käyttökust.!D82</f>
        <v>0</v>
      </c>
      <c r="E18" s="176">
        <f>Käyttökust.!E82</f>
        <v>0</v>
      </c>
      <c r="F18" s="176">
        <f>Käyttökust.!F82</f>
        <v>0</v>
      </c>
      <c r="G18" s="176">
        <f>Käyttökust.!G82</f>
        <v>0</v>
      </c>
      <c r="H18" s="176">
        <f>Käyttökust.!H82</f>
        <v>0</v>
      </c>
      <c r="I18" s="176">
        <f>Käyttökust.!I82</f>
        <v>0</v>
      </c>
      <c r="J18" s="176">
        <f>Käyttökust.!J82</f>
        <v>0</v>
      </c>
      <c r="K18" s="176">
        <f>Käyttökust.!K82</f>
        <v>0</v>
      </c>
      <c r="L18" s="176">
        <f>Käyttökust.!L82</f>
        <v>0</v>
      </c>
      <c r="M18" s="176">
        <f>Käyttökust.!M82</f>
        <v>0</v>
      </c>
      <c r="N18" s="192">
        <f t="shared" si="1"/>
        <v>0</v>
      </c>
      <c r="O18" s="280"/>
    </row>
    <row r="19" spans="1:16" s="51" customFormat="1" ht="12.5" customHeight="1" x14ac:dyDescent="0.3">
      <c r="A19" s="299"/>
      <c r="B19" s="306" t="s">
        <v>71</v>
      </c>
      <c r="C19" s="177" t="s">
        <v>57</v>
      </c>
      <c r="D19" s="163">
        <f>Käyttökust.!D83</f>
        <v>0</v>
      </c>
      <c r="E19" s="178">
        <f>Käyttökust.!E83</f>
        <v>0</v>
      </c>
      <c r="F19" s="178">
        <f>Käyttökust.!F83</f>
        <v>0</v>
      </c>
      <c r="G19" s="178">
        <f>Käyttökust.!G83</f>
        <v>0</v>
      </c>
      <c r="H19" s="178">
        <f>Käyttökust.!H83</f>
        <v>0</v>
      </c>
      <c r="I19" s="178">
        <f>Käyttökust.!I83</f>
        <v>0</v>
      </c>
      <c r="J19" s="178">
        <f>Käyttökust.!J83</f>
        <v>0</v>
      </c>
      <c r="K19" s="178">
        <f>Käyttökust.!K83</f>
        <v>0</v>
      </c>
      <c r="L19" s="178">
        <f>Käyttökust.!L83</f>
        <v>0</v>
      </c>
      <c r="M19" s="178">
        <f>Käyttökust.!M83</f>
        <v>0</v>
      </c>
      <c r="N19" s="193">
        <f t="shared" si="1"/>
        <v>0</v>
      </c>
      <c r="O19" s="280">
        <f>SUM(N19:N20)</f>
        <v>0</v>
      </c>
    </row>
    <row r="20" spans="1:16" s="51" customFormat="1" ht="12.5" customHeight="1" x14ac:dyDescent="0.3">
      <c r="A20" s="299"/>
      <c r="B20" s="307"/>
      <c r="C20" s="175" t="s">
        <v>59</v>
      </c>
      <c r="D20" s="176">
        <f>Käyttökust.!D84</f>
        <v>0</v>
      </c>
      <c r="E20" s="176">
        <f>Käyttökust.!E84</f>
        <v>0</v>
      </c>
      <c r="F20" s="176">
        <f>Käyttökust.!F84</f>
        <v>0</v>
      </c>
      <c r="G20" s="176">
        <f>Käyttökust.!G84</f>
        <v>0</v>
      </c>
      <c r="H20" s="176">
        <f>Käyttökust.!H84</f>
        <v>0</v>
      </c>
      <c r="I20" s="176">
        <f>Käyttökust.!I84</f>
        <v>0</v>
      </c>
      <c r="J20" s="176">
        <f>Käyttökust.!J84</f>
        <v>0</v>
      </c>
      <c r="K20" s="176">
        <f>Käyttökust.!K84</f>
        <v>0</v>
      </c>
      <c r="L20" s="176">
        <f>Käyttökust.!L84</f>
        <v>0</v>
      </c>
      <c r="M20" s="176">
        <f>Käyttökust.!M84</f>
        <v>0</v>
      </c>
      <c r="N20" s="192">
        <f t="shared" si="1"/>
        <v>0</v>
      </c>
      <c r="O20" s="280"/>
    </row>
    <row r="21" spans="1:16" s="51" customFormat="1" ht="13" customHeight="1" x14ac:dyDescent="0.3">
      <c r="A21" s="299"/>
      <c r="B21" s="301" t="s">
        <v>84</v>
      </c>
      <c r="C21" s="177" t="s">
        <v>57</v>
      </c>
      <c r="D21" s="163">
        <f>Käyttökust.!D85</f>
        <v>0</v>
      </c>
      <c r="E21" s="178">
        <f>Käyttökust.!E85</f>
        <v>0</v>
      </c>
      <c r="F21" s="178">
        <f>Käyttökust.!F85</f>
        <v>0</v>
      </c>
      <c r="G21" s="178">
        <f>Käyttökust.!G85</f>
        <v>0</v>
      </c>
      <c r="H21" s="178">
        <f>Käyttökust.!H85</f>
        <v>0</v>
      </c>
      <c r="I21" s="178">
        <f>Käyttökust.!I85</f>
        <v>0</v>
      </c>
      <c r="J21" s="178">
        <f>Käyttökust.!J85</f>
        <v>0</v>
      </c>
      <c r="K21" s="178">
        <f>Käyttökust.!K85</f>
        <v>0</v>
      </c>
      <c r="L21" s="178">
        <f>Käyttökust.!L85</f>
        <v>0</v>
      </c>
      <c r="M21" s="178">
        <f>Käyttökust.!M85</f>
        <v>0</v>
      </c>
      <c r="N21" s="193">
        <f t="shared" si="1"/>
        <v>0</v>
      </c>
      <c r="O21" s="280">
        <f>SUM(N21:N22)</f>
        <v>0</v>
      </c>
    </row>
    <row r="22" spans="1:16" s="51" customFormat="1" ht="13" customHeight="1" x14ac:dyDescent="0.3">
      <c r="A22" s="299"/>
      <c r="B22" s="302"/>
      <c r="C22" s="175" t="s">
        <v>59</v>
      </c>
      <c r="D22" s="176">
        <f>Käyttökust.!D86</f>
        <v>0</v>
      </c>
      <c r="E22" s="176">
        <f>Käyttökust.!E86</f>
        <v>0</v>
      </c>
      <c r="F22" s="176">
        <f>Käyttökust.!F86</f>
        <v>0</v>
      </c>
      <c r="G22" s="176">
        <f>Käyttökust.!G86</f>
        <v>0</v>
      </c>
      <c r="H22" s="176">
        <f>Käyttökust.!H86</f>
        <v>0</v>
      </c>
      <c r="I22" s="176">
        <f>Käyttökust.!I86</f>
        <v>0</v>
      </c>
      <c r="J22" s="176">
        <f>Käyttökust.!J86</f>
        <v>0</v>
      </c>
      <c r="K22" s="176">
        <f>Käyttökust.!K86</f>
        <v>0</v>
      </c>
      <c r="L22" s="176">
        <f>Käyttökust.!L86</f>
        <v>0</v>
      </c>
      <c r="M22" s="176">
        <f>Käyttökust.!M86</f>
        <v>0</v>
      </c>
      <c r="N22" s="192">
        <f t="shared" si="1"/>
        <v>0</v>
      </c>
      <c r="O22" s="280"/>
    </row>
    <row r="23" spans="1:16" s="51" customFormat="1" ht="14" customHeight="1" x14ac:dyDescent="0.3">
      <c r="A23" s="299"/>
      <c r="B23" s="301" t="s">
        <v>72</v>
      </c>
      <c r="C23" s="177" t="s">
        <v>57</v>
      </c>
      <c r="D23" s="163">
        <f>Käyttökust.!D87</f>
        <v>0</v>
      </c>
      <c r="E23" s="178">
        <f>Käyttökust.!E87</f>
        <v>0</v>
      </c>
      <c r="F23" s="178">
        <f>Käyttökust.!F87</f>
        <v>0</v>
      </c>
      <c r="G23" s="178">
        <f>Käyttökust.!G87</f>
        <v>0</v>
      </c>
      <c r="H23" s="178">
        <f>Käyttökust.!H87</f>
        <v>0</v>
      </c>
      <c r="I23" s="178">
        <f>Käyttökust.!I87</f>
        <v>0</v>
      </c>
      <c r="J23" s="178">
        <f>Käyttökust.!J87</f>
        <v>0</v>
      </c>
      <c r="K23" s="178">
        <f>Käyttökust.!K87</f>
        <v>0</v>
      </c>
      <c r="L23" s="178">
        <f>Käyttökust.!L87</f>
        <v>0</v>
      </c>
      <c r="M23" s="178">
        <f>Käyttökust.!M87</f>
        <v>0</v>
      </c>
      <c r="N23" s="194">
        <f t="shared" si="1"/>
        <v>0</v>
      </c>
      <c r="O23" s="280">
        <f>SUM(N23:N24)</f>
        <v>0</v>
      </c>
    </row>
    <row r="24" spans="1:16" s="51" customFormat="1" x14ac:dyDescent="0.3">
      <c r="A24" s="299"/>
      <c r="B24" s="302"/>
      <c r="C24" s="175" t="s">
        <v>59</v>
      </c>
      <c r="D24" s="176">
        <f>Käyttökust.!D88</f>
        <v>0</v>
      </c>
      <c r="E24" s="176">
        <f>Käyttökust.!E88</f>
        <v>0</v>
      </c>
      <c r="F24" s="176">
        <f>Käyttökust.!F88</f>
        <v>0</v>
      </c>
      <c r="G24" s="176">
        <f>Käyttökust.!G88</f>
        <v>0</v>
      </c>
      <c r="H24" s="176">
        <f>Käyttökust.!H88</f>
        <v>0</v>
      </c>
      <c r="I24" s="176">
        <f>Käyttökust.!I88</f>
        <v>0</v>
      </c>
      <c r="J24" s="176">
        <f>Käyttökust.!J88</f>
        <v>0</v>
      </c>
      <c r="K24" s="176">
        <f>Käyttökust.!K88</f>
        <v>0</v>
      </c>
      <c r="L24" s="176">
        <f>Käyttökust.!L88</f>
        <v>0</v>
      </c>
      <c r="M24" s="176">
        <f>Käyttökust.!M88</f>
        <v>0</v>
      </c>
      <c r="N24" s="192">
        <f t="shared" si="1"/>
        <v>0</v>
      </c>
      <c r="O24" s="280"/>
    </row>
    <row r="25" spans="1:16" s="51" customFormat="1" ht="14" customHeight="1" x14ac:dyDescent="0.3">
      <c r="A25" s="299"/>
      <c r="B25" s="303" t="s">
        <v>73</v>
      </c>
      <c r="C25" s="179" t="s">
        <v>57</v>
      </c>
      <c r="D25" s="163">
        <f>Käyttökust.!D89</f>
        <v>0</v>
      </c>
      <c r="E25" s="178">
        <f>Käyttökust.!E89</f>
        <v>0</v>
      </c>
      <c r="F25" s="178">
        <f>Käyttökust.!F89</f>
        <v>0</v>
      </c>
      <c r="G25" s="178">
        <f>Käyttökust.!G89</f>
        <v>0</v>
      </c>
      <c r="H25" s="178">
        <f>Käyttökust.!H89</f>
        <v>0</v>
      </c>
      <c r="I25" s="178">
        <f>Käyttökust.!I89</f>
        <v>0</v>
      </c>
      <c r="J25" s="178">
        <f>Käyttökust.!J89</f>
        <v>0</v>
      </c>
      <c r="K25" s="178">
        <f>Käyttökust.!K89</f>
        <v>0</v>
      </c>
      <c r="L25" s="178">
        <f>Käyttökust.!L89</f>
        <v>0</v>
      </c>
      <c r="M25" s="178">
        <f>Käyttökust.!M89</f>
        <v>0</v>
      </c>
      <c r="N25" s="194">
        <f t="shared" si="1"/>
        <v>0</v>
      </c>
      <c r="O25" s="280">
        <f>SUM(N25:N26)</f>
        <v>0</v>
      </c>
    </row>
    <row r="26" spans="1:16" s="51" customFormat="1" ht="13" customHeight="1" thickBot="1" x14ac:dyDescent="0.35">
      <c r="A26" s="300"/>
      <c r="B26" s="304"/>
      <c r="C26" s="180" t="s">
        <v>59</v>
      </c>
      <c r="D26" s="181">
        <f>Käyttökust.!D90</f>
        <v>0</v>
      </c>
      <c r="E26" s="181">
        <f>Käyttökust.!E90</f>
        <v>0</v>
      </c>
      <c r="F26" s="181">
        <f>Käyttökust.!F90</f>
        <v>0</v>
      </c>
      <c r="G26" s="181">
        <f>Käyttökust.!G90</f>
        <v>0</v>
      </c>
      <c r="H26" s="181">
        <f>Käyttökust.!H90</f>
        <v>0</v>
      </c>
      <c r="I26" s="181">
        <f>Käyttökust.!I90</f>
        <v>0</v>
      </c>
      <c r="J26" s="181">
        <f>Käyttökust.!J90</f>
        <v>0</v>
      </c>
      <c r="K26" s="181">
        <f>Käyttökust.!K90</f>
        <v>0</v>
      </c>
      <c r="L26" s="181">
        <f>Käyttökust.!L90</f>
        <v>0</v>
      </c>
      <c r="M26" s="181">
        <f>Käyttökust.!M90</f>
        <v>0</v>
      </c>
      <c r="N26" s="195">
        <f t="shared" si="1"/>
        <v>0</v>
      </c>
      <c r="O26" s="281"/>
    </row>
    <row r="27" spans="1:16" ht="13.5" customHeight="1" thickTop="1" x14ac:dyDescent="0.3">
      <c r="A27" s="50"/>
      <c r="B27" s="19"/>
      <c r="C27" s="19"/>
    </row>
    <row r="28" spans="1:16" x14ac:dyDescent="0.3">
      <c r="A28" s="50"/>
      <c r="B28" s="94" t="s">
        <v>111</v>
      </c>
      <c r="C28" s="95"/>
      <c r="D28" s="182">
        <f>Kehittämiskust.!D75+Palvelutuotantokust.!D90+Käyttökust.!D79</f>
        <v>0</v>
      </c>
      <c r="E28" s="182">
        <f>Kehittämiskust.!F75+Palvelutuotantokust.!F90+Käyttökust.!E79</f>
        <v>0</v>
      </c>
      <c r="F28" s="182">
        <f>Kehittämiskust.!H75+Palvelutuotantokust.!H90+Käyttökust.!F79</f>
        <v>0</v>
      </c>
      <c r="G28" s="182">
        <f>Kehittämiskust.!J75+Palvelutuotantokust.!J90+Käyttökust.!G79</f>
        <v>0</v>
      </c>
      <c r="H28" s="182">
        <f>Kehittämiskust.!L75+Palvelutuotantokust.!L90+Käyttökust.!H79</f>
        <v>0</v>
      </c>
      <c r="I28" s="182">
        <f>Kehittämiskust.!N75+Palvelutuotantokust.!N90+Käyttökust.!I79</f>
        <v>0</v>
      </c>
      <c r="J28" s="182">
        <f>Kehittämiskust.!P75+Palvelutuotantokust.!P90+Käyttökust.!J79</f>
        <v>0</v>
      </c>
      <c r="K28" s="182">
        <f>Kehittämiskust.!R75+Palvelutuotantokust.!R90+Käyttökust.!K79</f>
        <v>0</v>
      </c>
      <c r="L28" s="182">
        <f>Kehittämiskust.!T75+Palvelutuotantokust.!T90+Käyttökust.!L79</f>
        <v>0</v>
      </c>
      <c r="M28" s="182">
        <f>Kehittämiskust.!V75+Palvelutuotantokust.!V90+Käyttökust.!M79</f>
        <v>0</v>
      </c>
      <c r="N28" s="182">
        <f>SUM(D28:M28)</f>
        <v>0</v>
      </c>
    </row>
    <row r="29" spans="1:16" ht="8" customHeight="1" x14ac:dyDescent="0.25">
      <c r="A29" s="50"/>
      <c r="B29" s="50"/>
      <c r="C29" s="50"/>
      <c r="D29" s="50"/>
      <c r="E29" s="50"/>
      <c r="F29" s="50"/>
      <c r="G29" s="50"/>
      <c r="H29" s="50"/>
      <c r="I29" s="50"/>
      <c r="J29" s="50"/>
      <c r="K29" s="50"/>
      <c r="L29" s="50"/>
      <c r="M29" s="50"/>
      <c r="N29" s="50"/>
      <c r="O29" s="50"/>
      <c r="P29" s="50"/>
    </row>
    <row r="30" spans="1:16" x14ac:dyDescent="0.3">
      <c r="A30" s="50"/>
      <c r="B30" s="294" t="s">
        <v>194</v>
      </c>
      <c r="C30" s="295"/>
      <c r="D30" s="184">
        <f>SUM(D7:D10)</f>
        <v>0</v>
      </c>
      <c r="E30" s="184">
        <f t="shared" ref="E30:M30" si="2">SUM(E7:E10)</f>
        <v>0</v>
      </c>
      <c r="F30" s="184">
        <f t="shared" si="2"/>
        <v>0</v>
      </c>
      <c r="G30" s="184">
        <f t="shared" si="2"/>
        <v>0</v>
      </c>
      <c r="H30" s="184">
        <f t="shared" si="2"/>
        <v>0</v>
      </c>
      <c r="I30" s="184">
        <f t="shared" si="2"/>
        <v>0</v>
      </c>
      <c r="J30" s="184">
        <f t="shared" si="2"/>
        <v>0</v>
      </c>
      <c r="K30" s="184">
        <f t="shared" si="2"/>
        <v>0</v>
      </c>
      <c r="L30" s="184">
        <f t="shared" si="2"/>
        <v>0</v>
      </c>
      <c r="M30" s="184">
        <f t="shared" si="2"/>
        <v>0</v>
      </c>
      <c r="N30" s="185">
        <f>SUM(D30:M30)</f>
        <v>0</v>
      </c>
    </row>
    <row r="31" spans="1:16" x14ac:dyDescent="0.3">
      <c r="A31" s="50"/>
      <c r="B31" s="296" t="s">
        <v>195</v>
      </c>
      <c r="C31" s="297"/>
      <c r="D31" s="186">
        <f>SUM(D13:D22)</f>
        <v>0</v>
      </c>
      <c r="E31" s="186">
        <f t="shared" ref="E31:M31" si="3">SUM(E13:E22)</f>
        <v>0</v>
      </c>
      <c r="F31" s="186">
        <f t="shared" si="3"/>
        <v>0</v>
      </c>
      <c r="G31" s="186">
        <f t="shared" si="3"/>
        <v>0</v>
      </c>
      <c r="H31" s="186">
        <f t="shared" si="3"/>
        <v>0</v>
      </c>
      <c r="I31" s="186">
        <f t="shared" si="3"/>
        <v>0</v>
      </c>
      <c r="J31" s="186">
        <f t="shared" si="3"/>
        <v>0</v>
      </c>
      <c r="K31" s="186">
        <f t="shared" si="3"/>
        <v>0</v>
      </c>
      <c r="L31" s="186">
        <f t="shared" si="3"/>
        <v>0</v>
      </c>
      <c r="M31" s="186">
        <f t="shared" si="3"/>
        <v>0</v>
      </c>
      <c r="N31" s="187">
        <f>SUM(D31:M31)</f>
        <v>0</v>
      </c>
    </row>
    <row r="32" spans="1:16" x14ac:dyDescent="0.3">
      <c r="A32" s="50"/>
      <c r="B32" s="188" t="s">
        <v>196</v>
      </c>
      <c r="C32" s="241"/>
      <c r="D32" s="189">
        <f>D30-D31</f>
        <v>0</v>
      </c>
      <c r="E32" s="189">
        <f t="shared" ref="E32:N32" si="4">E30-E31</f>
        <v>0</v>
      </c>
      <c r="F32" s="189">
        <f t="shared" si="4"/>
        <v>0</v>
      </c>
      <c r="G32" s="189">
        <f t="shared" si="4"/>
        <v>0</v>
      </c>
      <c r="H32" s="189">
        <f t="shared" si="4"/>
        <v>0</v>
      </c>
      <c r="I32" s="189">
        <f t="shared" si="4"/>
        <v>0</v>
      </c>
      <c r="J32" s="189">
        <f t="shared" si="4"/>
        <v>0</v>
      </c>
      <c r="K32" s="189">
        <f t="shared" si="4"/>
        <v>0</v>
      </c>
      <c r="L32" s="189">
        <f t="shared" si="4"/>
        <v>0</v>
      </c>
      <c r="M32" s="189">
        <f t="shared" si="4"/>
        <v>0</v>
      </c>
      <c r="N32" s="190">
        <f t="shared" si="4"/>
        <v>0</v>
      </c>
    </row>
    <row r="33" spans="1:15" ht="8" customHeight="1" x14ac:dyDescent="0.3">
      <c r="A33" s="50"/>
      <c r="B33" s="147"/>
      <c r="C33" s="147"/>
      <c r="D33" s="18"/>
      <c r="E33" s="18"/>
      <c r="F33" s="18"/>
      <c r="G33" s="18"/>
      <c r="H33" s="18"/>
      <c r="I33" s="18"/>
      <c r="J33" s="18"/>
      <c r="K33" s="18"/>
      <c r="L33" s="18"/>
      <c r="M33" s="18"/>
      <c r="N33" s="183"/>
    </row>
    <row r="34" spans="1:15" x14ac:dyDescent="0.3">
      <c r="B34" s="294" t="s">
        <v>64</v>
      </c>
      <c r="C34" s="295"/>
      <c r="D34" s="184">
        <f t="shared" ref="D34:M34" si="5">SUM(D7:D12)</f>
        <v>0</v>
      </c>
      <c r="E34" s="184">
        <f t="shared" si="5"/>
        <v>0</v>
      </c>
      <c r="F34" s="184">
        <f t="shared" si="5"/>
        <v>0</v>
      </c>
      <c r="G34" s="184">
        <f t="shared" si="5"/>
        <v>0</v>
      </c>
      <c r="H34" s="184">
        <f t="shared" si="5"/>
        <v>0</v>
      </c>
      <c r="I34" s="184">
        <f t="shared" si="5"/>
        <v>0</v>
      </c>
      <c r="J34" s="184">
        <f t="shared" si="5"/>
        <v>0</v>
      </c>
      <c r="K34" s="184">
        <f t="shared" si="5"/>
        <v>0</v>
      </c>
      <c r="L34" s="184">
        <f t="shared" si="5"/>
        <v>0</v>
      </c>
      <c r="M34" s="184">
        <f t="shared" si="5"/>
        <v>0</v>
      </c>
      <c r="N34" s="185">
        <f t="shared" ref="N34:N36" si="6">SUM(D34:M34)</f>
        <v>0</v>
      </c>
    </row>
    <row r="35" spans="1:15" x14ac:dyDescent="0.3">
      <c r="B35" s="296" t="s">
        <v>65</v>
      </c>
      <c r="C35" s="297"/>
      <c r="D35" s="186">
        <f t="shared" ref="D35:M35" si="7">SUM(D13:D26)</f>
        <v>0</v>
      </c>
      <c r="E35" s="186">
        <f t="shared" si="7"/>
        <v>0</v>
      </c>
      <c r="F35" s="186">
        <f t="shared" si="7"/>
        <v>0</v>
      </c>
      <c r="G35" s="186">
        <f t="shared" si="7"/>
        <v>0</v>
      </c>
      <c r="H35" s="186">
        <f t="shared" si="7"/>
        <v>0</v>
      </c>
      <c r="I35" s="186">
        <f t="shared" si="7"/>
        <v>0</v>
      </c>
      <c r="J35" s="186">
        <f t="shared" si="7"/>
        <v>0</v>
      </c>
      <c r="K35" s="186">
        <f t="shared" si="7"/>
        <v>0</v>
      </c>
      <c r="L35" s="186">
        <f t="shared" si="7"/>
        <v>0</v>
      </c>
      <c r="M35" s="186">
        <f t="shared" si="7"/>
        <v>0</v>
      </c>
      <c r="N35" s="187">
        <f t="shared" si="6"/>
        <v>0</v>
      </c>
    </row>
    <row r="36" spans="1:15" x14ac:dyDescent="0.3">
      <c r="B36" s="292" t="s">
        <v>66</v>
      </c>
      <c r="C36" s="293"/>
      <c r="D36" s="189">
        <f>D34-D35</f>
        <v>0</v>
      </c>
      <c r="E36" s="189">
        <f t="shared" ref="E36:M36" si="8">E34-E35</f>
        <v>0</v>
      </c>
      <c r="F36" s="189">
        <f t="shared" si="8"/>
        <v>0</v>
      </c>
      <c r="G36" s="189">
        <f t="shared" si="8"/>
        <v>0</v>
      </c>
      <c r="H36" s="189">
        <f t="shared" si="8"/>
        <v>0</v>
      </c>
      <c r="I36" s="189">
        <f t="shared" si="8"/>
        <v>0</v>
      </c>
      <c r="J36" s="189">
        <f t="shared" si="8"/>
        <v>0</v>
      </c>
      <c r="K36" s="189">
        <f t="shared" si="8"/>
        <v>0</v>
      </c>
      <c r="L36" s="189">
        <f t="shared" si="8"/>
        <v>0</v>
      </c>
      <c r="M36" s="189">
        <f t="shared" si="8"/>
        <v>0</v>
      </c>
      <c r="N36" s="190">
        <f t="shared" si="6"/>
        <v>0</v>
      </c>
    </row>
    <row r="37" spans="1:15" ht="20" customHeight="1" x14ac:dyDescent="0.3"/>
    <row r="40" spans="1:15" x14ac:dyDescent="0.3">
      <c r="O40" s="51"/>
    </row>
    <row r="63" spans="1:8" x14ac:dyDescent="0.3">
      <c r="B63" s="51"/>
    </row>
    <row r="64" spans="1:8" x14ac:dyDescent="0.3">
      <c r="A64" s="51"/>
      <c r="C64" s="253"/>
      <c r="D64" s="254" t="s">
        <v>198</v>
      </c>
      <c r="E64" s="254" t="s">
        <v>83</v>
      </c>
      <c r="F64" s="254" t="s">
        <v>71</v>
      </c>
      <c r="G64" s="254" t="s">
        <v>72</v>
      </c>
      <c r="H64" s="254" t="s">
        <v>73</v>
      </c>
    </row>
    <row r="65" spans="1:13" x14ac:dyDescent="0.3">
      <c r="C65" s="254" t="s">
        <v>197</v>
      </c>
      <c r="D65" s="255">
        <f>N7</f>
        <v>0</v>
      </c>
      <c r="E65" s="255">
        <f>N8</f>
        <v>0</v>
      </c>
      <c r="F65" s="255">
        <f>N9</f>
        <v>0</v>
      </c>
      <c r="G65" s="255">
        <f>N11</f>
        <v>0</v>
      </c>
      <c r="H65" s="255">
        <f>N12</f>
        <v>0</v>
      </c>
    </row>
    <row r="66" spans="1:13" x14ac:dyDescent="0.3">
      <c r="C66" s="254" t="s">
        <v>91</v>
      </c>
      <c r="D66" s="255">
        <f>-(O13+O15)</f>
        <v>0</v>
      </c>
      <c r="E66" s="255">
        <f>-(O17)</f>
        <v>0</v>
      </c>
      <c r="F66" s="255">
        <f>-(O19)</f>
        <v>0</v>
      </c>
      <c r="G66" s="255">
        <f>-(O23)</f>
        <v>0</v>
      </c>
      <c r="H66" s="255">
        <f>-(O25)</f>
        <v>0</v>
      </c>
    </row>
    <row r="67" spans="1:13" x14ac:dyDescent="0.3">
      <c r="C67" s="256"/>
    </row>
    <row r="68" spans="1:13" x14ac:dyDescent="0.3">
      <c r="A68" s="51"/>
      <c r="B68" s="257"/>
      <c r="C68" s="253"/>
      <c r="D68" s="258">
        <f t="shared" ref="D68:M68" si="9">D6</f>
        <v>2021</v>
      </c>
      <c r="E68" s="258">
        <f t="shared" si="9"/>
        <v>2022</v>
      </c>
      <c r="F68" s="258">
        <f t="shared" si="9"/>
        <v>2023</v>
      </c>
      <c r="G68" s="258">
        <f t="shared" si="9"/>
        <v>2024</v>
      </c>
      <c r="H68" s="258">
        <f t="shared" si="9"/>
        <v>2025</v>
      </c>
      <c r="I68" s="258">
        <f t="shared" si="9"/>
        <v>2026</v>
      </c>
      <c r="J68" s="258">
        <f t="shared" si="9"/>
        <v>2027</v>
      </c>
      <c r="K68" s="258">
        <f t="shared" si="9"/>
        <v>2028</v>
      </c>
      <c r="L68" s="258">
        <f t="shared" si="9"/>
        <v>2029</v>
      </c>
      <c r="M68" s="258">
        <f t="shared" si="9"/>
        <v>2030</v>
      </c>
    </row>
    <row r="69" spans="1:13" x14ac:dyDescent="0.3">
      <c r="B69" s="259" t="s">
        <v>81</v>
      </c>
      <c r="C69" s="254"/>
      <c r="D69" s="255">
        <f>D30</f>
        <v>0</v>
      </c>
      <c r="E69" s="255">
        <f t="shared" ref="E69:M69" si="10">D69+E30</f>
        <v>0</v>
      </c>
      <c r="F69" s="255">
        <f t="shared" si="10"/>
        <v>0</v>
      </c>
      <c r="G69" s="255">
        <f t="shared" si="10"/>
        <v>0</v>
      </c>
      <c r="H69" s="255">
        <f t="shared" si="10"/>
        <v>0</v>
      </c>
      <c r="I69" s="255">
        <f t="shared" si="10"/>
        <v>0</v>
      </c>
      <c r="J69" s="255">
        <f t="shared" si="10"/>
        <v>0</v>
      </c>
      <c r="K69" s="255">
        <f t="shared" si="10"/>
        <v>0</v>
      </c>
      <c r="L69" s="255">
        <f t="shared" si="10"/>
        <v>0</v>
      </c>
      <c r="M69" s="255">
        <f t="shared" si="10"/>
        <v>0</v>
      </c>
    </row>
    <row r="70" spans="1:13" x14ac:dyDescent="0.3">
      <c r="B70" s="260" t="s">
        <v>80</v>
      </c>
      <c r="C70" s="254"/>
      <c r="D70" s="255">
        <f>D31</f>
        <v>0</v>
      </c>
      <c r="E70" s="255">
        <f t="shared" ref="E70:M70" si="11">D70+E31</f>
        <v>0</v>
      </c>
      <c r="F70" s="255">
        <f t="shared" si="11"/>
        <v>0</v>
      </c>
      <c r="G70" s="255">
        <f t="shared" si="11"/>
        <v>0</v>
      </c>
      <c r="H70" s="255">
        <f t="shared" si="11"/>
        <v>0</v>
      </c>
      <c r="I70" s="255">
        <f t="shared" si="11"/>
        <v>0</v>
      </c>
      <c r="J70" s="255">
        <f t="shared" si="11"/>
        <v>0</v>
      </c>
      <c r="K70" s="255">
        <f t="shared" si="11"/>
        <v>0</v>
      </c>
      <c r="L70" s="255">
        <f t="shared" si="11"/>
        <v>0</v>
      </c>
      <c r="M70" s="255">
        <f t="shared" si="11"/>
        <v>0</v>
      </c>
    </row>
    <row r="72" spans="1:13" x14ac:dyDescent="0.3">
      <c r="B72" s="40"/>
      <c r="C72" s="40"/>
      <c r="D72" s="40"/>
      <c r="E72" s="40"/>
      <c r="F72" s="40"/>
    </row>
  </sheetData>
  <sheetProtection sheet="1" objects="1" scenarios="1"/>
  <mergeCells count="28">
    <mergeCell ref="A7:A12"/>
    <mergeCell ref="B36:C36"/>
    <mergeCell ref="B34:C34"/>
    <mergeCell ref="B35:C35"/>
    <mergeCell ref="A13:A26"/>
    <mergeCell ref="B23:B24"/>
    <mergeCell ref="B25:B26"/>
    <mergeCell ref="B13:B14"/>
    <mergeCell ref="B15:B16"/>
    <mergeCell ref="B17:B18"/>
    <mergeCell ref="B19:B20"/>
    <mergeCell ref="B21:B22"/>
    <mergeCell ref="B30:C30"/>
    <mergeCell ref="B31:C31"/>
    <mergeCell ref="O21:O22"/>
    <mergeCell ref="O23:O24"/>
    <mergeCell ref="O25:O26"/>
    <mergeCell ref="N6:O6"/>
    <mergeCell ref="N7:O7"/>
    <mergeCell ref="N8:O8"/>
    <mergeCell ref="N9:O9"/>
    <mergeCell ref="N10:O10"/>
    <mergeCell ref="N11:O11"/>
    <mergeCell ref="N12:O12"/>
    <mergeCell ref="O13:O14"/>
    <mergeCell ref="O15:O16"/>
    <mergeCell ref="O17:O18"/>
    <mergeCell ref="O19:O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pageSetUpPr fitToPage="1"/>
  </sheetPr>
  <dimension ref="A1:Y92"/>
  <sheetViews>
    <sheetView showGridLines="0" zoomScale="60" zoomScaleNormal="60" workbookViewId="0">
      <pane xSplit="1" topLeftCell="B1" activePane="topRight" state="frozen"/>
      <selection pane="topRight" activeCell="A17" sqref="A17:C18"/>
    </sheetView>
  </sheetViews>
  <sheetFormatPr defaultColWidth="8.83203125" defaultRowHeight="12.5" x14ac:dyDescent="0.25"/>
  <cols>
    <col min="1" max="1" width="37.25" style="23" customWidth="1"/>
    <col min="2" max="2" width="32.25" style="23" customWidth="1"/>
    <col min="3" max="3" width="42.5" style="3" customWidth="1"/>
    <col min="4" max="23" width="10.9140625" style="1" customWidth="1"/>
    <col min="24" max="24" width="12.58203125" style="1" customWidth="1"/>
    <col min="25" max="25" width="2.58203125" style="1" customWidth="1"/>
    <col min="26" max="16384" width="8.83203125" style="1"/>
  </cols>
  <sheetData>
    <row r="1" spans="1:25" ht="23" customHeight="1" thickBot="1" x14ac:dyDescent="0.45">
      <c r="A1" s="323" t="s">
        <v>220</v>
      </c>
      <c r="B1" s="323"/>
      <c r="C1" s="323"/>
      <c r="D1" s="323"/>
      <c r="E1" s="89"/>
      <c r="F1" s="92"/>
    </row>
    <row r="2" spans="1:25" s="40" customFormat="1" ht="19.5" customHeight="1" thickBot="1" x14ac:dyDescent="0.3">
      <c r="A2" s="242" t="s">
        <v>69</v>
      </c>
      <c r="B2" s="324"/>
      <c r="C2" s="325"/>
      <c r="D2" s="242" t="s">
        <v>243</v>
      </c>
      <c r="E2" s="243"/>
    </row>
    <row r="3" spans="1:25" ht="56.5" customHeight="1" thickBot="1" x14ac:dyDescent="0.3">
      <c r="A3" s="326"/>
      <c r="B3" s="326"/>
      <c r="C3" s="326"/>
      <c r="D3" s="117"/>
      <c r="E3" s="117"/>
      <c r="F3" s="117"/>
      <c r="G3" s="117"/>
      <c r="H3" s="117"/>
      <c r="I3" s="117"/>
      <c r="J3" s="117"/>
      <c r="K3" s="117"/>
      <c r="L3" s="117"/>
      <c r="M3" s="117"/>
      <c r="N3" s="117"/>
      <c r="O3" s="117"/>
      <c r="P3" s="117"/>
      <c r="Q3" s="117"/>
      <c r="R3" s="117"/>
      <c r="S3" s="117"/>
      <c r="T3" s="117"/>
      <c r="U3" s="117"/>
      <c r="V3" s="117"/>
      <c r="W3" s="117"/>
      <c r="X3" s="117"/>
    </row>
    <row r="4" spans="1:25" ht="13" thickBot="1" x14ac:dyDescent="0.3">
      <c r="A4" s="108"/>
      <c r="B4" s="108"/>
      <c r="C4" s="109"/>
      <c r="D4" s="107" t="s">
        <v>121</v>
      </c>
      <c r="E4" s="110"/>
      <c r="F4" s="110"/>
      <c r="G4" s="110"/>
      <c r="H4" s="110"/>
      <c r="I4" s="111"/>
      <c r="J4" s="110"/>
      <c r="K4" s="111"/>
      <c r="L4" s="111"/>
      <c r="M4" s="111"/>
      <c r="N4" s="111"/>
      <c r="O4" s="111"/>
      <c r="P4" s="110"/>
      <c r="Q4" s="110"/>
      <c r="R4" s="110"/>
      <c r="S4" s="110"/>
      <c r="T4" s="110"/>
      <c r="U4" s="110"/>
      <c r="V4" s="110"/>
      <c r="W4" s="110"/>
      <c r="X4" s="110"/>
    </row>
    <row r="5" spans="1:25" s="101" customFormat="1" ht="14.5" thickBot="1" x14ac:dyDescent="0.35">
      <c r="A5" s="116" t="s">
        <v>114</v>
      </c>
      <c r="B5" s="315"/>
      <c r="C5" s="316"/>
      <c r="D5" s="317">
        <f>Yhteenveto!D6</f>
        <v>2021</v>
      </c>
      <c r="E5" s="317"/>
      <c r="F5" s="317">
        <f>Yhteenveto!E6</f>
        <v>2022</v>
      </c>
      <c r="G5" s="317"/>
      <c r="H5" s="317">
        <f>Yhteenveto!F6</f>
        <v>2023</v>
      </c>
      <c r="I5" s="317"/>
      <c r="J5" s="317">
        <f>Yhteenveto!G6</f>
        <v>2024</v>
      </c>
      <c r="K5" s="317"/>
      <c r="L5" s="317">
        <f>Yhteenveto!H6</f>
        <v>2025</v>
      </c>
      <c r="M5" s="317"/>
      <c r="N5" s="317">
        <f>Yhteenveto!I6</f>
        <v>2026</v>
      </c>
      <c r="O5" s="317"/>
      <c r="P5" s="317">
        <f>Yhteenveto!J6</f>
        <v>2027</v>
      </c>
      <c r="Q5" s="317"/>
      <c r="R5" s="317">
        <f>Yhteenveto!K6</f>
        <v>2028</v>
      </c>
      <c r="S5" s="317"/>
      <c r="T5" s="317">
        <f>Yhteenveto!L6</f>
        <v>2029</v>
      </c>
      <c r="U5" s="317"/>
      <c r="V5" s="317">
        <f>Yhteenveto!M6</f>
        <v>2030</v>
      </c>
      <c r="W5" s="317"/>
      <c r="X5" s="112" t="str">
        <f>Yhteenveto!N6</f>
        <v>Yhteensä</v>
      </c>
      <c r="Y5" s="1"/>
    </row>
    <row r="6" spans="1:25" s="91" customFormat="1" ht="29" customHeight="1" thickBot="1" x14ac:dyDescent="0.3">
      <c r="A6" s="90"/>
      <c r="B6" s="85" t="s">
        <v>100</v>
      </c>
      <c r="C6" s="85" t="s">
        <v>221</v>
      </c>
      <c r="D6" s="114" t="s">
        <v>120</v>
      </c>
      <c r="E6" s="115" t="s">
        <v>98</v>
      </c>
      <c r="F6" s="114" t="s">
        <v>120</v>
      </c>
      <c r="G6" s="115" t="s">
        <v>98</v>
      </c>
      <c r="H6" s="114" t="s">
        <v>120</v>
      </c>
      <c r="I6" s="115" t="s">
        <v>98</v>
      </c>
      <c r="J6" s="114" t="s">
        <v>120</v>
      </c>
      <c r="K6" s="115" t="s">
        <v>98</v>
      </c>
      <c r="L6" s="114" t="s">
        <v>120</v>
      </c>
      <c r="M6" s="115" t="s">
        <v>98</v>
      </c>
      <c r="N6" s="114" t="s">
        <v>120</v>
      </c>
      <c r="O6" s="115" t="s">
        <v>98</v>
      </c>
      <c r="P6" s="104" t="s">
        <v>120</v>
      </c>
      <c r="Q6" s="105" t="s">
        <v>98</v>
      </c>
      <c r="R6" s="104" t="s">
        <v>120</v>
      </c>
      <c r="S6" s="105" t="s">
        <v>98</v>
      </c>
      <c r="T6" s="114" t="s">
        <v>120</v>
      </c>
      <c r="U6" s="115" t="s">
        <v>98</v>
      </c>
      <c r="V6" s="114" t="s">
        <v>120</v>
      </c>
      <c r="W6" s="115" t="s">
        <v>98</v>
      </c>
      <c r="X6" s="118"/>
      <c r="Y6" s="51"/>
    </row>
    <row r="7" spans="1:25" s="19" customFormat="1" ht="13" x14ac:dyDescent="0.3">
      <c r="A7" s="65" t="s">
        <v>130</v>
      </c>
      <c r="B7" s="81"/>
      <c r="C7" s="86"/>
      <c r="D7" s="102"/>
      <c r="E7" s="102"/>
      <c r="F7" s="102"/>
      <c r="G7" s="102"/>
      <c r="H7" s="102"/>
      <c r="I7" s="102"/>
      <c r="J7" s="102"/>
      <c r="K7" s="102"/>
      <c r="L7" s="102"/>
      <c r="M7" s="102"/>
      <c r="N7" s="102"/>
      <c r="O7" s="102"/>
      <c r="P7" s="102"/>
      <c r="Q7" s="102"/>
      <c r="R7" s="102"/>
      <c r="S7" s="102"/>
      <c r="T7" s="102"/>
      <c r="U7" s="102"/>
      <c r="V7" s="102"/>
      <c r="W7" s="102"/>
      <c r="X7" s="244">
        <f t="shared" ref="X7:X16" si="0">SUM(D7:W7)</f>
        <v>0</v>
      </c>
    </row>
    <row r="8" spans="1:25" s="19" customFormat="1" ht="13" x14ac:dyDescent="0.3">
      <c r="A8" s="65" t="s">
        <v>131</v>
      </c>
      <c r="B8" s="81"/>
      <c r="C8" s="86"/>
      <c r="D8" s="20"/>
      <c r="E8" s="20"/>
      <c r="F8" s="20"/>
      <c r="G8" s="20"/>
      <c r="H8" s="20"/>
      <c r="I8" s="20"/>
      <c r="J8" s="20"/>
      <c r="K8" s="20"/>
      <c r="L8" s="20"/>
      <c r="M8" s="20"/>
      <c r="N8" s="20"/>
      <c r="O8" s="20"/>
      <c r="P8" s="20"/>
      <c r="Q8" s="20"/>
      <c r="R8" s="20"/>
      <c r="S8" s="20"/>
      <c r="T8" s="20"/>
      <c r="U8" s="20"/>
      <c r="V8" s="20"/>
      <c r="W8" s="20"/>
      <c r="X8" s="244">
        <f t="shared" si="0"/>
        <v>0</v>
      </c>
    </row>
    <row r="9" spans="1:25" s="19" customFormat="1" ht="13" x14ac:dyDescent="0.3">
      <c r="A9" s="65" t="s">
        <v>130</v>
      </c>
      <c r="B9" s="81"/>
      <c r="C9" s="86"/>
      <c r="D9" s="20"/>
      <c r="E9" s="20"/>
      <c r="F9" s="20"/>
      <c r="G9" s="20"/>
      <c r="H9" s="20"/>
      <c r="I9" s="20"/>
      <c r="J9" s="20"/>
      <c r="K9" s="20"/>
      <c r="L9" s="20"/>
      <c r="M9" s="20"/>
      <c r="N9" s="20"/>
      <c r="O9" s="20"/>
      <c r="P9" s="20"/>
      <c r="Q9" s="20"/>
      <c r="R9" s="20"/>
      <c r="S9" s="20"/>
      <c r="T9" s="20"/>
      <c r="U9" s="20"/>
      <c r="V9" s="20"/>
      <c r="W9" s="20"/>
      <c r="X9" s="244">
        <f t="shared" si="0"/>
        <v>0</v>
      </c>
    </row>
    <row r="10" spans="1:25" s="19" customFormat="1" ht="13" x14ac:dyDescent="0.3">
      <c r="A10" s="65" t="s">
        <v>131</v>
      </c>
      <c r="B10" s="81"/>
      <c r="C10" s="86"/>
      <c r="D10" s="20"/>
      <c r="E10" s="20"/>
      <c r="F10" s="20"/>
      <c r="G10" s="20"/>
      <c r="H10" s="20"/>
      <c r="I10" s="20"/>
      <c r="J10" s="20"/>
      <c r="K10" s="20"/>
      <c r="L10" s="20"/>
      <c r="M10" s="20"/>
      <c r="N10" s="20"/>
      <c r="O10" s="20"/>
      <c r="P10" s="20"/>
      <c r="Q10" s="20"/>
      <c r="R10" s="20"/>
      <c r="S10" s="20"/>
      <c r="T10" s="20"/>
      <c r="U10" s="20"/>
      <c r="V10" s="20"/>
      <c r="W10" s="20"/>
      <c r="X10" s="244">
        <f t="shared" si="0"/>
        <v>0</v>
      </c>
    </row>
    <row r="11" spans="1:25" s="19" customFormat="1" ht="13" x14ac:dyDescent="0.3">
      <c r="A11" s="65" t="s">
        <v>130</v>
      </c>
      <c r="B11" s="81"/>
      <c r="C11" s="86"/>
      <c r="D11" s="20"/>
      <c r="E11" s="20"/>
      <c r="F11" s="20"/>
      <c r="G11" s="20"/>
      <c r="H11" s="20"/>
      <c r="I11" s="20"/>
      <c r="J11" s="20"/>
      <c r="K11" s="20"/>
      <c r="L11" s="20"/>
      <c r="M11" s="20"/>
      <c r="N11" s="20"/>
      <c r="O11" s="20"/>
      <c r="P11" s="20"/>
      <c r="Q11" s="20"/>
      <c r="R11" s="20"/>
      <c r="S11" s="20"/>
      <c r="T11" s="20"/>
      <c r="U11" s="20"/>
      <c r="V11" s="20"/>
      <c r="W11" s="20"/>
      <c r="X11" s="244">
        <f t="shared" si="0"/>
        <v>0</v>
      </c>
    </row>
    <row r="12" spans="1:25" s="19" customFormat="1" ht="13" x14ac:dyDescent="0.3">
      <c r="A12" s="65" t="s">
        <v>131</v>
      </c>
      <c r="B12" s="81"/>
      <c r="C12" s="86"/>
      <c r="D12" s="20"/>
      <c r="E12" s="20"/>
      <c r="F12" s="20"/>
      <c r="G12" s="20"/>
      <c r="H12" s="20"/>
      <c r="I12" s="20"/>
      <c r="J12" s="20"/>
      <c r="K12" s="20"/>
      <c r="L12" s="20"/>
      <c r="M12" s="20"/>
      <c r="N12" s="20"/>
      <c r="O12" s="20"/>
      <c r="P12" s="20"/>
      <c r="Q12" s="20"/>
      <c r="R12" s="20"/>
      <c r="S12" s="20"/>
      <c r="T12" s="20"/>
      <c r="U12" s="20"/>
      <c r="V12" s="20"/>
      <c r="W12" s="20"/>
      <c r="X12" s="244">
        <f t="shared" si="0"/>
        <v>0</v>
      </c>
    </row>
    <row r="13" spans="1:25" s="19" customFormat="1" ht="13" x14ac:dyDescent="0.3">
      <c r="A13" s="88" t="s">
        <v>132</v>
      </c>
      <c r="B13" s="81"/>
      <c r="C13" s="86"/>
      <c r="D13" s="20"/>
      <c r="E13" s="20"/>
      <c r="F13" s="20"/>
      <c r="G13" s="20"/>
      <c r="H13" s="20"/>
      <c r="I13" s="20"/>
      <c r="J13" s="20"/>
      <c r="K13" s="20"/>
      <c r="L13" s="20"/>
      <c r="M13" s="20"/>
      <c r="N13" s="20"/>
      <c r="O13" s="20"/>
      <c r="P13" s="20"/>
      <c r="Q13" s="20"/>
      <c r="R13" s="20"/>
      <c r="S13" s="20"/>
      <c r="T13" s="20"/>
      <c r="U13" s="20"/>
      <c r="V13" s="20"/>
      <c r="W13" s="20"/>
      <c r="X13" s="244">
        <f t="shared" si="0"/>
        <v>0</v>
      </c>
    </row>
    <row r="14" spans="1:25" s="19" customFormat="1" ht="13" x14ac:dyDescent="0.3">
      <c r="A14" s="88" t="s">
        <v>133</v>
      </c>
      <c r="B14" s="81"/>
      <c r="C14" s="86"/>
      <c r="D14" s="20"/>
      <c r="E14" s="20"/>
      <c r="F14" s="20"/>
      <c r="G14" s="20"/>
      <c r="H14" s="20"/>
      <c r="I14" s="20"/>
      <c r="J14" s="20"/>
      <c r="K14" s="20"/>
      <c r="L14" s="20"/>
      <c r="M14" s="20"/>
      <c r="N14" s="20"/>
      <c r="O14" s="20"/>
      <c r="P14" s="20"/>
      <c r="Q14" s="20"/>
      <c r="R14" s="20"/>
      <c r="S14" s="20"/>
      <c r="T14" s="20"/>
      <c r="U14" s="20"/>
      <c r="V14" s="20"/>
      <c r="W14" s="20"/>
      <c r="X14" s="244">
        <f t="shared" si="0"/>
        <v>0</v>
      </c>
    </row>
    <row r="15" spans="1:25" ht="13" x14ac:dyDescent="0.3">
      <c r="A15" s="88" t="s">
        <v>96</v>
      </c>
      <c r="B15" s="81"/>
      <c r="C15" s="86"/>
      <c r="D15" s="20"/>
      <c r="E15" s="20"/>
      <c r="F15" s="20"/>
      <c r="G15" s="20"/>
      <c r="H15" s="20"/>
      <c r="I15" s="20"/>
      <c r="J15" s="20"/>
      <c r="K15" s="20"/>
      <c r="L15" s="20"/>
      <c r="M15" s="20"/>
      <c r="N15" s="20"/>
      <c r="O15" s="20"/>
      <c r="P15" s="20"/>
      <c r="Q15" s="20"/>
      <c r="R15" s="20"/>
      <c r="S15" s="20"/>
      <c r="T15" s="20"/>
      <c r="U15" s="20"/>
      <c r="V15" s="20"/>
      <c r="W15" s="20"/>
      <c r="X15" s="244">
        <f t="shared" si="0"/>
        <v>0</v>
      </c>
    </row>
    <row r="16" spans="1:25" ht="13" x14ac:dyDescent="0.3">
      <c r="A16" s="88" t="s">
        <v>97</v>
      </c>
      <c r="B16" s="81"/>
      <c r="C16" s="81"/>
      <c r="D16" s="20"/>
      <c r="E16" s="20"/>
      <c r="F16" s="20"/>
      <c r="G16" s="20"/>
      <c r="H16" s="20"/>
      <c r="I16" s="20"/>
      <c r="J16" s="20"/>
      <c r="K16" s="20"/>
      <c r="L16" s="20"/>
      <c r="M16" s="20"/>
      <c r="N16" s="20"/>
      <c r="O16" s="20"/>
      <c r="P16" s="20"/>
      <c r="Q16" s="20"/>
      <c r="R16" s="20"/>
      <c r="S16" s="20"/>
      <c r="T16" s="20"/>
      <c r="U16" s="20"/>
      <c r="V16" s="20"/>
      <c r="W16" s="20"/>
      <c r="X16" s="244">
        <f t="shared" si="0"/>
        <v>0</v>
      </c>
    </row>
    <row r="17" spans="1:25" ht="13" x14ac:dyDescent="0.3">
      <c r="A17" s="320" t="s">
        <v>14</v>
      </c>
      <c r="B17" s="320"/>
      <c r="C17" s="329"/>
      <c r="D17" s="21">
        <f>SUM(D7:D16)</f>
        <v>0</v>
      </c>
      <c r="E17" s="21">
        <f>SUM(E7:E16)</f>
        <v>0</v>
      </c>
      <c r="F17" s="21">
        <f t="shared" ref="F17:X17" si="1">SUM(F7:F16)</f>
        <v>0</v>
      </c>
      <c r="G17" s="21">
        <f t="shared" si="1"/>
        <v>0</v>
      </c>
      <c r="H17" s="21">
        <f t="shared" si="1"/>
        <v>0</v>
      </c>
      <c r="I17" s="21">
        <f t="shared" si="1"/>
        <v>0</v>
      </c>
      <c r="J17" s="21">
        <f t="shared" si="1"/>
        <v>0</v>
      </c>
      <c r="K17" s="21">
        <f t="shared" si="1"/>
        <v>0</v>
      </c>
      <c r="L17" s="21">
        <f t="shared" si="1"/>
        <v>0</v>
      </c>
      <c r="M17" s="21">
        <f t="shared" si="1"/>
        <v>0</v>
      </c>
      <c r="N17" s="21">
        <f t="shared" si="1"/>
        <v>0</v>
      </c>
      <c r="O17" s="21">
        <f t="shared" si="1"/>
        <v>0</v>
      </c>
      <c r="P17" s="21">
        <f t="shared" si="1"/>
        <v>0</v>
      </c>
      <c r="Q17" s="21">
        <f t="shared" si="1"/>
        <v>0</v>
      </c>
      <c r="R17" s="21">
        <f t="shared" si="1"/>
        <v>0</v>
      </c>
      <c r="S17" s="21">
        <f t="shared" si="1"/>
        <v>0</v>
      </c>
      <c r="T17" s="21">
        <f t="shared" si="1"/>
        <v>0</v>
      </c>
      <c r="U17" s="21">
        <f t="shared" si="1"/>
        <v>0</v>
      </c>
      <c r="V17" s="21">
        <f t="shared" si="1"/>
        <v>0</v>
      </c>
      <c r="W17" s="21">
        <f t="shared" si="1"/>
        <v>0</v>
      </c>
      <c r="X17" s="21">
        <f t="shared" si="1"/>
        <v>0</v>
      </c>
    </row>
    <row r="18" spans="1:25" ht="13" customHeight="1" thickBot="1" x14ac:dyDescent="0.35">
      <c r="A18" s="330"/>
      <c r="B18" s="330"/>
      <c r="C18" s="331"/>
      <c r="D18" s="322">
        <f>D17+E17</f>
        <v>0</v>
      </c>
      <c r="E18" s="322"/>
      <c r="F18" s="322">
        <f t="shared" ref="F18" si="2">F17+G17</f>
        <v>0</v>
      </c>
      <c r="G18" s="322"/>
      <c r="H18" s="322">
        <f t="shared" ref="H18" si="3">H17+I17</f>
        <v>0</v>
      </c>
      <c r="I18" s="322"/>
      <c r="J18" s="322">
        <f t="shared" ref="J18" si="4">J17+K17</f>
        <v>0</v>
      </c>
      <c r="K18" s="322"/>
      <c r="L18" s="322">
        <f t="shared" ref="L18" si="5">L17+M17</f>
        <v>0</v>
      </c>
      <c r="M18" s="322"/>
      <c r="N18" s="322">
        <f t="shared" ref="N18" si="6">N17+O17</f>
        <v>0</v>
      </c>
      <c r="O18" s="322"/>
      <c r="P18" s="322">
        <f t="shared" ref="P18" si="7">P17+Q17</f>
        <v>0</v>
      </c>
      <c r="Q18" s="322"/>
      <c r="R18" s="322">
        <f t="shared" ref="R18" si="8">R17+S17</f>
        <v>0</v>
      </c>
      <c r="S18" s="322"/>
      <c r="T18" s="322">
        <f t="shared" ref="T18" si="9">T17+U17</f>
        <v>0</v>
      </c>
      <c r="U18" s="322"/>
      <c r="V18" s="322">
        <f t="shared" ref="V18" si="10">V17+W17</f>
        <v>0</v>
      </c>
      <c r="W18" s="322"/>
    </row>
    <row r="19" spans="1:25" s="67" customFormat="1" ht="14.5" customHeight="1" thickBot="1" x14ac:dyDescent="0.35">
      <c r="A19" s="161" t="s">
        <v>101</v>
      </c>
      <c r="B19" s="327"/>
      <c r="C19" s="328"/>
      <c r="D19" s="69"/>
      <c r="E19" s="69"/>
      <c r="F19" s="69"/>
      <c r="G19" s="69"/>
      <c r="H19" s="69"/>
      <c r="I19" s="69"/>
      <c r="J19" s="69"/>
      <c r="K19" s="69"/>
      <c r="L19" s="69"/>
      <c r="M19" s="69"/>
      <c r="N19" s="69"/>
      <c r="O19" s="69"/>
      <c r="P19" s="69"/>
      <c r="Q19" s="69"/>
      <c r="R19" s="69"/>
      <c r="S19" s="69"/>
      <c r="T19" s="69"/>
      <c r="U19" s="69"/>
      <c r="V19" s="69"/>
      <c r="W19" s="69"/>
      <c r="X19" s="69"/>
      <c r="Y19" s="70"/>
    </row>
    <row r="20" spans="1:25" s="67" customFormat="1" ht="13" x14ac:dyDescent="0.3">
      <c r="A20" s="68"/>
      <c r="B20" s="68"/>
      <c r="C20" s="68"/>
      <c r="D20" s="69"/>
      <c r="E20" s="69"/>
      <c r="F20" s="69"/>
      <c r="G20" s="69"/>
      <c r="H20" s="69"/>
      <c r="I20" s="69"/>
      <c r="J20" s="69"/>
      <c r="K20" s="69"/>
      <c r="L20" s="69"/>
      <c r="M20" s="69"/>
      <c r="N20" s="69"/>
      <c r="O20" s="69"/>
      <c r="P20" s="69"/>
      <c r="Q20" s="69"/>
      <c r="R20" s="69"/>
      <c r="S20" s="69"/>
      <c r="T20" s="69"/>
      <c r="U20" s="69"/>
      <c r="V20" s="69"/>
      <c r="W20" s="69"/>
      <c r="X20" s="69"/>
      <c r="Y20" s="70"/>
    </row>
    <row r="21" spans="1:25" ht="13" thickBot="1" x14ac:dyDescent="0.3">
      <c r="A21" s="108"/>
      <c r="B21" s="108"/>
      <c r="C21" s="109"/>
      <c r="D21" s="120" t="s">
        <v>121</v>
      </c>
      <c r="E21" s="111"/>
      <c r="F21" s="111"/>
      <c r="G21" s="111"/>
      <c r="H21" s="111"/>
      <c r="I21" s="111"/>
      <c r="J21" s="111"/>
      <c r="K21" s="111"/>
      <c r="L21" s="111"/>
      <c r="M21" s="111"/>
      <c r="N21" s="111"/>
      <c r="O21" s="111"/>
      <c r="P21" s="111"/>
      <c r="Q21" s="111"/>
      <c r="R21" s="111"/>
      <c r="S21" s="111"/>
      <c r="T21" s="111"/>
      <c r="U21" s="111"/>
      <c r="V21" s="111"/>
      <c r="W21" s="111"/>
      <c r="X21" s="111"/>
    </row>
    <row r="22" spans="1:25" s="101" customFormat="1" ht="14.5" thickBot="1" x14ac:dyDescent="0.35">
      <c r="A22" s="116" t="s">
        <v>122</v>
      </c>
      <c r="B22" s="315"/>
      <c r="C22" s="316"/>
      <c r="D22" s="317">
        <f>Yhteenveto!D6</f>
        <v>2021</v>
      </c>
      <c r="E22" s="317"/>
      <c r="F22" s="317">
        <f>Yhteenveto!E6</f>
        <v>2022</v>
      </c>
      <c r="G22" s="317"/>
      <c r="H22" s="317">
        <f>Yhteenveto!F6</f>
        <v>2023</v>
      </c>
      <c r="I22" s="317"/>
      <c r="J22" s="317">
        <f>Yhteenveto!G6</f>
        <v>2024</v>
      </c>
      <c r="K22" s="317"/>
      <c r="L22" s="317">
        <f>Yhteenveto!H6</f>
        <v>2025</v>
      </c>
      <c r="M22" s="317"/>
      <c r="N22" s="317">
        <f>Yhteenveto!I6</f>
        <v>2026</v>
      </c>
      <c r="O22" s="317"/>
      <c r="P22" s="317">
        <f>Yhteenveto!J6</f>
        <v>2027</v>
      </c>
      <c r="Q22" s="317"/>
      <c r="R22" s="317">
        <f>Yhteenveto!K6</f>
        <v>2028</v>
      </c>
      <c r="S22" s="317"/>
      <c r="T22" s="317">
        <f>Yhteenveto!L6</f>
        <v>2029</v>
      </c>
      <c r="U22" s="317"/>
      <c r="V22" s="317">
        <f>Yhteenveto!M6</f>
        <v>2030</v>
      </c>
      <c r="W22" s="317"/>
      <c r="X22" s="112" t="str">
        <f>Yhteenveto!N6</f>
        <v>Yhteensä</v>
      </c>
      <c r="Y22" s="113"/>
    </row>
    <row r="23" spans="1:25" s="91" customFormat="1" ht="28.5" customHeight="1" thickBot="1" x14ac:dyDescent="0.3">
      <c r="A23" s="119"/>
      <c r="B23" s="85" t="s">
        <v>100</v>
      </c>
      <c r="C23" s="85" t="s">
        <v>221</v>
      </c>
      <c r="D23" s="114" t="s">
        <v>120</v>
      </c>
      <c r="E23" s="115" t="s">
        <v>98</v>
      </c>
      <c r="F23" s="114" t="s">
        <v>120</v>
      </c>
      <c r="G23" s="115" t="s">
        <v>98</v>
      </c>
      <c r="H23" s="114" t="s">
        <v>120</v>
      </c>
      <c r="I23" s="115" t="s">
        <v>98</v>
      </c>
      <c r="J23" s="114" t="s">
        <v>120</v>
      </c>
      <c r="K23" s="115" t="s">
        <v>98</v>
      </c>
      <c r="L23" s="114" t="s">
        <v>120</v>
      </c>
      <c r="M23" s="115" t="s">
        <v>98</v>
      </c>
      <c r="N23" s="114" t="s">
        <v>120</v>
      </c>
      <c r="O23" s="115" t="s">
        <v>98</v>
      </c>
      <c r="P23" s="104" t="s">
        <v>120</v>
      </c>
      <c r="Q23" s="105" t="s">
        <v>98</v>
      </c>
      <c r="R23" s="104" t="s">
        <v>120</v>
      </c>
      <c r="S23" s="105" t="s">
        <v>98</v>
      </c>
      <c r="T23" s="114" t="s">
        <v>120</v>
      </c>
      <c r="U23" s="115" t="s">
        <v>98</v>
      </c>
      <c r="V23" s="114" t="s">
        <v>120</v>
      </c>
      <c r="W23" s="115" t="s">
        <v>98</v>
      </c>
      <c r="X23" s="118"/>
    </row>
    <row r="24" spans="1:25" s="19" customFormat="1" ht="13" x14ac:dyDescent="0.3">
      <c r="A24" s="65" t="s">
        <v>130</v>
      </c>
      <c r="B24" s="81"/>
      <c r="C24" s="86"/>
      <c r="D24" s="102"/>
      <c r="E24" s="102"/>
      <c r="F24" s="102"/>
      <c r="G24" s="102"/>
      <c r="H24" s="102"/>
      <c r="I24" s="102"/>
      <c r="J24" s="102"/>
      <c r="K24" s="102"/>
      <c r="L24" s="102"/>
      <c r="M24" s="102"/>
      <c r="N24" s="102"/>
      <c r="O24" s="102"/>
      <c r="P24" s="102"/>
      <c r="Q24" s="102"/>
      <c r="R24" s="102"/>
      <c r="S24" s="102"/>
      <c r="T24" s="102"/>
      <c r="U24" s="102"/>
      <c r="V24" s="102"/>
      <c r="W24" s="102"/>
      <c r="X24" s="244">
        <f t="shared" ref="X24:X30" si="11">SUM(D24:W24)</f>
        <v>0</v>
      </c>
    </row>
    <row r="25" spans="1:25" s="19" customFormat="1" ht="13" x14ac:dyDescent="0.3">
      <c r="A25" s="65" t="s">
        <v>131</v>
      </c>
      <c r="B25" s="81"/>
      <c r="C25" s="86"/>
      <c r="D25" s="20"/>
      <c r="E25" s="20"/>
      <c r="F25" s="20"/>
      <c r="G25" s="20"/>
      <c r="H25" s="20"/>
      <c r="I25" s="20"/>
      <c r="J25" s="20"/>
      <c r="K25" s="20"/>
      <c r="L25" s="20"/>
      <c r="M25" s="20"/>
      <c r="N25" s="20"/>
      <c r="O25" s="20"/>
      <c r="P25" s="20"/>
      <c r="Q25" s="20"/>
      <c r="R25" s="20"/>
      <c r="S25" s="20"/>
      <c r="T25" s="20"/>
      <c r="U25" s="20"/>
      <c r="V25" s="20"/>
      <c r="W25" s="20"/>
      <c r="X25" s="244">
        <f t="shared" si="11"/>
        <v>0</v>
      </c>
    </row>
    <row r="26" spans="1:25" s="19" customFormat="1" ht="13" x14ac:dyDescent="0.3">
      <c r="A26" s="65" t="s">
        <v>130</v>
      </c>
      <c r="B26" s="81"/>
      <c r="C26" s="86"/>
      <c r="D26" s="20"/>
      <c r="E26" s="20"/>
      <c r="F26" s="20"/>
      <c r="G26" s="20"/>
      <c r="H26" s="20"/>
      <c r="I26" s="20"/>
      <c r="J26" s="20"/>
      <c r="K26" s="20"/>
      <c r="L26" s="20"/>
      <c r="M26" s="20"/>
      <c r="N26" s="20"/>
      <c r="O26" s="20"/>
      <c r="P26" s="20"/>
      <c r="Q26" s="20"/>
      <c r="R26" s="20"/>
      <c r="S26" s="20"/>
      <c r="T26" s="20"/>
      <c r="U26" s="20"/>
      <c r="V26" s="20"/>
      <c r="W26" s="20"/>
      <c r="X26" s="244">
        <f t="shared" si="11"/>
        <v>0</v>
      </c>
    </row>
    <row r="27" spans="1:25" s="19" customFormat="1" ht="13" x14ac:dyDescent="0.3">
      <c r="A27" s="65" t="s">
        <v>131</v>
      </c>
      <c r="B27" s="81"/>
      <c r="C27" s="86"/>
      <c r="D27" s="20"/>
      <c r="E27" s="20"/>
      <c r="F27" s="20"/>
      <c r="G27" s="20"/>
      <c r="H27" s="20"/>
      <c r="I27" s="20"/>
      <c r="J27" s="20"/>
      <c r="K27" s="20"/>
      <c r="L27" s="20"/>
      <c r="M27" s="20"/>
      <c r="N27" s="20"/>
      <c r="O27" s="20"/>
      <c r="P27" s="20"/>
      <c r="Q27" s="20"/>
      <c r="R27" s="20"/>
      <c r="S27" s="20"/>
      <c r="T27" s="20"/>
      <c r="U27" s="20"/>
      <c r="V27" s="20"/>
      <c r="W27" s="20"/>
      <c r="X27" s="244">
        <f t="shared" si="11"/>
        <v>0</v>
      </c>
    </row>
    <row r="28" spans="1:25" s="19" customFormat="1" ht="13" x14ac:dyDescent="0.3">
      <c r="A28" s="65" t="s">
        <v>130</v>
      </c>
      <c r="B28" s="81"/>
      <c r="C28" s="86"/>
      <c r="D28" s="20"/>
      <c r="E28" s="20"/>
      <c r="F28" s="20"/>
      <c r="G28" s="20"/>
      <c r="H28" s="20"/>
      <c r="I28" s="20"/>
      <c r="J28" s="20"/>
      <c r="K28" s="20"/>
      <c r="L28" s="20"/>
      <c r="M28" s="20"/>
      <c r="N28" s="20"/>
      <c r="O28" s="20"/>
      <c r="P28" s="20"/>
      <c r="Q28" s="20"/>
      <c r="R28" s="20"/>
      <c r="S28" s="20"/>
      <c r="T28" s="20"/>
      <c r="U28" s="20"/>
      <c r="V28" s="20"/>
      <c r="W28" s="20"/>
      <c r="X28" s="244">
        <f t="shared" si="11"/>
        <v>0</v>
      </c>
    </row>
    <row r="29" spans="1:25" s="19" customFormat="1" ht="13" x14ac:dyDescent="0.3">
      <c r="A29" s="65" t="s">
        <v>131</v>
      </c>
      <c r="B29" s="81"/>
      <c r="C29" s="86"/>
      <c r="D29" s="20"/>
      <c r="E29" s="20"/>
      <c r="F29" s="20"/>
      <c r="G29" s="20"/>
      <c r="H29" s="20"/>
      <c r="I29" s="20"/>
      <c r="J29" s="20"/>
      <c r="K29" s="20"/>
      <c r="L29" s="20"/>
      <c r="M29" s="20"/>
      <c r="N29" s="20"/>
      <c r="O29" s="20"/>
      <c r="P29" s="20"/>
      <c r="Q29" s="20"/>
      <c r="R29" s="20"/>
      <c r="S29" s="20"/>
      <c r="T29" s="20"/>
      <c r="U29" s="20"/>
      <c r="V29" s="20"/>
      <c r="W29" s="20"/>
      <c r="X29" s="244">
        <f t="shared" si="11"/>
        <v>0</v>
      </c>
    </row>
    <row r="30" spans="1:25" s="19" customFormat="1" ht="13" x14ac:dyDescent="0.3">
      <c r="A30" s="88" t="s">
        <v>132</v>
      </c>
      <c r="B30" s="81"/>
      <c r="C30" s="86"/>
      <c r="D30" s="20"/>
      <c r="E30" s="20"/>
      <c r="F30" s="20"/>
      <c r="G30" s="20"/>
      <c r="H30" s="20"/>
      <c r="I30" s="20"/>
      <c r="J30" s="20"/>
      <c r="K30" s="20"/>
      <c r="L30" s="20"/>
      <c r="M30" s="20"/>
      <c r="N30" s="20"/>
      <c r="O30" s="20"/>
      <c r="P30" s="20"/>
      <c r="Q30" s="20"/>
      <c r="R30" s="20"/>
      <c r="S30" s="20"/>
      <c r="T30" s="20"/>
      <c r="U30" s="20"/>
      <c r="V30" s="20"/>
      <c r="W30" s="20"/>
      <c r="X30" s="244">
        <f t="shared" si="11"/>
        <v>0</v>
      </c>
    </row>
    <row r="31" spans="1:25" s="19" customFormat="1" ht="13" x14ac:dyDescent="0.3">
      <c r="A31" s="88" t="s">
        <v>133</v>
      </c>
      <c r="B31" s="81"/>
      <c r="C31" s="86"/>
      <c r="D31" s="20"/>
      <c r="E31" s="20"/>
      <c r="F31" s="20"/>
      <c r="G31" s="20"/>
      <c r="H31" s="20"/>
      <c r="I31" s="20"/>
      <c r="J31" s="20"/>
      <c r="K31" s="20"/>
      <c r="L31" s="20"/>
      <c r="M31" s="20"/>
      <c r="N31" s="20"/>
      <c r="O31" s="20"/>
      <c r="P31" s="20"/>
      <c r="Q31" s="20"/>
      <c r="R31" s="20"/>
      <c r="S31" s="20"/>
      <c r="T31" s="20"/>
      <c r="U31" s="20"/>
      <c r="V31" s="20"/>
      <c r="W31" s="20"/>
      <c r="X31" s="244">
        <f t="shared" ref="X31:X33" si="12">SUM(D31:W31)</f>
        <v>0</v>
      </c>
    </row>
    <row r="32" spans="1:25" ht="13" x14ac:dyDescent="0.3">
      <c r="A32" s="88" t="s">
        <v>96</v>
      </c>
      <c r="B32" s="81"/>
      <c r="C32" s="86"/>
      <c r="D32" s="20"/>
      <c r="E32" s="20"/>
      <c r="F32" s="20"/>
      <c r="G32" s="20"/>
      <c r="H32" s="20"/>
      <c r="I32" s="20"/>
      <c r="J32" s="20"/>
      <c r="K32" s="20"/>
      <c r="L32" s="20"/>
      <c r="M32" s="20"/>
      <c r="N32" s="20"/>
      <c r="O32" s="20"/>
      <c r="P32" s="20"/>
      <c r="Q32" s="20"/>
      <c r="R32" s="20"/>
      <c r="S32" s="20"/>
      <c r="T32" s="20"/>
      <c r="U32" s="20"/>
      <c r="V32" s="20"/>
      <c r="W32" s="20"/>
      <c r="X32" s="244">
        <f t="shared" si="12"/>
        <v>0</v>
      </c>
    </row>
    <row r="33" spans="1:25" ht="13" x14ac:dyDescent="0.3">
      <c r="A33" s="88" t="s">
        <v>97</v>
      </c>
      <c r="B33" s="81"/>
      <c r="C33" s="81"/>
      <c r="D33" s="20"/>
      <c r="E33" s="20"/>
      <c r="F33" s="20"/>
      <c r="G33" s="20"/>
      <c r="H33" s="20"/>
      <c r="I33" s="20"/>
      <c r="J33" s="20"/>
      <c r="K33" s="20"/>
      <c r="L33" s="20"/>
      <c r="M33" s="20"/>
      <c r="N33" s="20"/>
      <c r="O33" s="20"/>
      <c r="P33" s="20"/>
      <c r="Q33" s="20"/>
      <c r="R33" s="20"/>
      <c r="S33" s="20"/>
      <c r="T33" s="20"/>
      <c r="U33" s="20"/>
      <c r="V33" s="20"/>
      <c r="W33" s="20"/>
      <c r="X33" s="244">
        <f t="shared" si="12"/>
        <v>0</v>
      </c>
    </row>
    <row r="34" spans="1:25" ht="14" customHeight="1" x14ac:dyDescent="0.3">
      <c r="A34" s="320" t="s">
        <v>14</v>
      </c>
      <c r="B34" s="320"/>
      <c r="C34" s="320"/>
      <c r="D34" s="21">
        <f>SUM(D24:D33)</f>
        <v>0</v>
      </c>
      <c r="E34" s="21">
        <f t="shared" ref="E34:X34" si="13">SUM(E24:E33)</f>
        <v>0</v>
      </c>
      <c r="F34" s="21">
        <f t="shared" si="13"/>
        <v>0</v>
      </c>
      <c r="G34" s="21">
        <f t="shared" si="13"/>
        <v>0</v>
      </c>
      <c r="H34" s="21">
        <f t="shared" si="13"/>
        <v>0</v>
      </c>
      <c r="I34" s="21">
        <f t="shared" si="13"/>
        <v>0</v>
      </c>
      <c r="J34" s="21">
        <f t="shared" si="13"/>
        <v>0</v>
      </c>
      <c r="K34" s="21">
        <f t="shared" si="13"/>
        <v>0</v>
      </c>
      <c r="L34" s="21">
        <f t="shared" si="13"/>
        <v>0</v>
      </c>
      <c r="M34" s="21">
        <f t="shared" si="13"/>
        <v>0</v>
      </c>
      <c r="N34" s="21">
        <f t="shared" si="13"/>
        <v>0</v>
      </c>
      <c r="O34" s="21">
        <f t="shared" si="13"/>
        <v>0</v>
      </c>
      <c r="P34" s="21">
        <f t="shared" si="13"/>
        <v>0</v>
      </c>
      <c r="Q34" s="21">
        <f t="shared" si="13"/>
        <v>0</v>
      </c>
      <c r="R34" s="21">
        <f t="shared" si="13"/>
        <v>0</v>
      </c>
      <c r="S34" s="21">
        <f t="shared" si="13"/>
        <v>0</v>
      </c>
      <c r="T34" s="21">
        <f t="shared" si="13"/>
        <v>0</v>
      </c>
      <c r="U34" s="21">
        <f t="shared" si="13"/>
        <v>0</v>
      </c>
      <c r="V34" s="21">
        <f t="shared" si="13"/>
        <v>0</v>
      </c>
      <c r="W34" s="21">
        <f t="shared" si="13"/>
        <v>0</v>
      </c>
      <c r="X34" s="21">
        <f t="shared" si="13"/>
        <v>0</v>
      </c>
    </row>
    <row r="35" spans="1:25" s="67" customFormat="1" ht="14.5" customHeight="1" thickBot="1" x14ac:dyDescent="0.35">
      <c r="A35" s="321"/>
      <c r="B35" s="321"/>
      <c r="C35" s="321"/>
      <c r="D35" s="322">
        <f>D34+E34</f>
        <v>0</v>
      </c>
      <c r="E35" s="322"/>
      <c r="F35" s="322">
        <f t="shared" ref="F35" si="14">F34+G34</f>
        <v>0</v>
      </c>
      <c r="G35" s="322"/>
      <c r="H35" s="322">
        <f t="shared" ref="H35" si="15">H34+I34</f>
        <v>0</v>
      </c>
      <c r="I35" s="322"/>
      <c r="J35" s="322">
        <f t="shared" ref="J35" si="16">J34+K34</f>
        <v>0</v>
      </c>
      <c r="K35" s="322"/>
      <c r="L35" s="322">
        <f t="shared" ref="L35" si="17">L34+M34</f>
        <v>0</v>
      </c>
      <c r="M35" s="322"/>
      <c r="N35" s="322">
        <f t="shared" ref="N35" si="18">N34+O34</f>
        <v>0</v>
      </c>
      <c r="O35" s="322"/>
      <c r="P35" s="322">
        <f t="shared" ref="P35" si="19">P34+Q34</f>
        <v>0</v>
      </c>
      <c r="Q35" s="322"/>
      <c r="R35" s="322">
        <f t="shared" ref="R35" si="20">R34+S34</f>
        <v>0</v>
      </c>
      <c r="S35" s="322"/>
      <c r="T35" s="322">
        <f t="shared" ref="T35" si="21">T34+U34</f>
        <v>0</v>
      </c>
      <c r="U35" s="322"/>
      <c r="V35" s="322">
        <f t="shared" ref="V35" si="22">V34+W34</f>
        <v>0</v>
      </c>
      <c r="W35" s="322"/>
      <c r="X35" s="69"/>
      <c r="Y35" s="70"/>
    </row>
    <row r="36" spans="1:25" s="67" customFormat="1" ht="14.5" customHeight="1" thickBot="1" x14ac:dyDescent="0.35">
      <c r="A36" s="161" t="s">
        <v>101</v>
      </c>
      <c r="B36" s="313"/>
      <c r="C36" s="314"/>
      <c r="D36" s="69"/>
      <c r="E36" s="69"/>
      <c r="F36" s="69"/>
      <c r="G36" s="69"/>
      <c r="H36" s="69"/>
      <c r="I36" s="69"/>
      <c r="J36" s="69"/>
      <c r="K36" s="69"/>
      <c r="L36" s="69"/>
      <c r="M36" s="69"/>
      <c r="N36" s="69"/>
      <c r="O36" s="69"/>
      <c r="P36" s="69"/>
      <c r="Q36" s="69"/>
      <c r="R36" s="69"/>
      <c r="S36" s="69"/>
      <c r="T36" s="69"/>
      <c r="U36" s="69"/>
      <c r="V36" s="69"/>
      <c r="W36" s="69"/>
      <c r="X36" s="69"/>
      <c r="Y36" s="70"/>
    </row>
    <row r="38" spans="1:25" ht="13" thickBot="1" x14ac:dyDescent="0.3">
      <c r="A38" s="108"/>
      <c r="B38" s="108"/>
      <c r="C38" s="109"/>
      <c r="D38" s="120" t="s">
        <v>121</v>
      </c>
      <c r="E38" s="111"/>
      <c r="F38" s="111"/>
      <c r="G38" s="111"/>
      <c r="H38" s="111"/>
      <c r="I38" s="111"/>
      <c r="J38" s="111"/>
      <c r="K38" s="111"/>
      <c r="L38" s="111"/>
      <c r="M38" s="111"/>
      <c r="N38" s="111"/>
      <c r="O38" s="111"/>
      <c r="P38" s="111"/>
      <c r="Q38" s="111"/>
      <c r="R38" s="111"/>
      <c r="S38" s="111"/>
      <c r="T38" s="111"/>
      <c r="U38" s="111"/>
      <c r="V38" s="111"/>
      <c r="W38" s="111"/>
      <c r="X38" s="111"/>
    </row>
    <row r="39" spans="1:25" s="101" customFormat="1" ht="14.5" thickBot="1" x14ac:dyDescent="0.35">
      <c r="A39" s="116" t="s">
        <v>123</v>
      </c>
      <c r="B39" s="315"/>
      <c r="C39" s="316"/>
      <c r="D39" s="317">
        <f>Yhteenveto!D6</f>
        <v>2021</v>
      </c>
      <c r="E39" s="317"/>
      <c r="F39" s="317">
        <f>Yhteenveto!E6</f>
        <v>2022</v>
      </c>
      <c r="G39" s="317"/>
      <c r="H39" s="317">
        <f>Yhteenveto!F6</f>
        <v>2023</v>
      </c>
      <c r="I39" s="317"/>
      <c r="J39" s="317">
        <f>Yhteenveto!G6</f>
        <v>2024</v>
      </c>
      <c r="K39" s="317"/>
      <c r="L39" s="317">
        <f>Yhteenveto!H6</f>
        <v>2025</v>
      </c>
      <c r="M39" s="317"/>
      <c r="N39" s="317">
        <f>Yhteenveto!I6</f>
        <v>2026</v>
      </c>
      <c r="O39" s="317"/>
      <c r="P39" s="317">
        <f>Yhteenveto!J6</f>
        <v>2027</v>
      </c>
      <c r="Q39" s="317"/>
      <c r="R39" s="317">
        <f>Yhteenveto!K6</f>
        <v>2028</v>
      </c>
      <c r="S39" s="317"/>
      <c r="T39" s="317">
        <f>Yhteenveto!L6</f>
        <v>2029</v>
      </c>
      <c r="U39" s="317"/>
      <c r="V39" s="317">
        <f>Yhteenveto!M6</f>
        <v>2030</v>
      </c>
      <c r="W39" s="317"/>
      <c r="X39" s="112" t="str">
        <f>Yhteenveto!N6</f>
        <v>Yhteensä</v>
      </c>
      <c r="Y39" s="113"/>
    </row>
    <row r="40" spans="1:25" s="91" customFormat="1" ht="29.5" customHeight="1" thickBot="1" x14ac:dyDescent="0.3">
      <c r="A40" s="119"/>
      <c r="B40" s="85" t="s">
        <v>100</v>
      </c>
      <c r="C40" s="85" t="s">
        <v>221</v>
      </c>
      <c r="D40" s="114" t="s">
        <v>120</v>
      </c>
      <c r="E40" s="115" t="s">
        <v>98</v>
      </c>
      <c r="F40" s="114" t="s">
        <v>120</v>
      </c>
      <c r="G40" s="115" t="s">
        <v>98</v>
      </c>
      <c r="H40" s="114" t="s">
        <v>120</v>
      </c>
      <c r="I40" s="115" t="s">
        <v>98</v>
      </c>
      <c r="J40" s="114" t="s">
        <v>120</v>
      </c>
      <c r="K40" s="115" t="s">
        <v>98</v>
      </c>
      <c r="L40" s="114" t="s">
        <v>120</v>
      </c>
      <c r="M40" s="115" t="s">
        <v>98</v>
      </c>
      <c r="N40" s="114" t="s">
        <v>120</v>
      </c>
      <c r="O40" s="115" t="s">
        <v>98</v>
      </c>
      <c r="P40" s="104" t="s">
        <v>120</v>
      </c>
      <c r="Q40" s="105" t="s">
        <v>98</v>
      </c>
      <c r="R40" s="104" t="s">
        <v>120</v>
      </c>
      <c r="S40" s="105" t="s">
        <v>98</v>
      </c>
      <c r="T40" s="114" t="s">
        <v>120</v>
      </c>
      <c r="U40" s="115" t="s">
        <v>98</v>
      </c>
      <c r="V40" s="114" t="s">
        <v>120</v>
      </c>
      <c r="W40" s="115" t="s">
        <v>98</v>
      </c>
      <c r="X40" s="118"/>
    </row>
    <row r="41" spans="1:25" s="19" customFormat="1" ht="13" x14ac:dyDescent="0.3">
      <c r="A41" s="65" t="s">
        <v>130</v>
      </c>
      <c r="B41" s="81"/>
      <c r="C41" s="86"/>
      <c r="D41" s="102"/>
      <c r="E41" s="102"/>
      <c r="F41" s="102"/>
      <c r="G41" s="102"/>
      <c r="H41" s="102"/>
      <c r="I41" s="102"/>
      <c r="J41" s="102"/>
      <c r="K41" s="102"/>
      <c r="L41" s="102"/>
      <c r="M41" s="102"/>
      <c r="N41" s="102"/>
      <c r="O41" s="102"/>
      <c r="P41" s="102"/>
      <c r="Q41" s="102"/>
      <c r="R41" s="102"/>
      <c r="S41" s="102"/>
      <c r="T41" s="102"/>
      <c r="U41" s="102"/>
      <c r="V41" s="102"/>
      <c r="W41" s="102"/>
      <c r="X41" s="244">
        <f t="shared" ref="X41:X50" si="23">SUM(D41:W41)</f>
        <v>0</v>
      </c>
    </row>
    <row r="42" spans="1:25" s="19" customFormat="1" ht="13" x14ac:dyDescent="0.3">
      <c r="A42" s="65" t="s">
        <v>131</v>
      </c>
      <c r="B42" s="81"/>
      <c r="C42" s="86"/>
      <c r="D42" s="20"/>
      <c r="E42" s="20"/>
      <c r="F42" s="20"/>
      <c r="G42" s="20"/>
      <c r="H42" s="20"/>
      <c r="I42" s="20"/>
      <c r="J42" s="20"/>
      <c r="K42" s="20"/>
      <c r="L42" s="20"/>
      <c r="M42" s="20"/>
      <c r="N42" s="20"/>
      <c r="O42" s="20"/>
      <c r="P42" s="20"/>
      <c r="Q42" s="20"/>
      <c r="R42" s="20"/>
      <c r="S42" s="20"/>
      <c r="T42" s="20"/>
      <c r="U42" s="20"/>
      <c r="V42" s="20"/>
      <c r="W42" s="20"/>
      <c r="X42" s="244">
        <f t="shared" si="23"/>
        <v>0</v>
      </c>
    </row>
    <row r="43" spans="1:25" s="19" customFormat="1" ht="13" x14ac:dyDescent="0.3">
      <c r="A43" s="65" t="s">
        <v>130</v>
      </c>
      <c r="B43" s="81"/>
      <c r="C43" s="86"/>
      <c r="D43" s="20"/>
      <c r="E43" s="20"/>
      <c r="F43" s="20"/>
      <c r="G43" s="20"/>
      <c r="H43" s="20"/>
      <c r="I43" s="20"/>
      <c r="J43" s="20"/>
      <c r="K43" s="20"/>
      <c r="L43" s="20"/>
      <c r="M43" s="20"/>
      <c r="N43" s="20"/>
      <c r="O43" s="20"/>
      <c r="P43" s="20"/>
      <c r="Q43" s="20"/>
      <c r="R43" s="20"/>
      <c r="S43" s="20"/>
      <c r="T43" s="20"/>
      <c r="U43" s="20"/>
      <c r="V43" s="20"/>
      <c r="W43" s="20"/>
      <c r="X43" s="244">
        <f t="shared" si="23"/>
        <v>0</v>
      </c>
    </row>
    <row r="44" spans="1:25" s="19" customFormat="1" ht="13" x14ac:dyDescent="0.3">
      <c r="A44" s="65" t="s">
        <v>131</v>
      </c>
      <c r="B44" s="81"/>
      <c r="C44" s="86"/>
      <c r="D44" s="20"/>
      <c r="E44" s="20"/>
      <c r="F44" s="20"/>
      <c r="G44" s="20"/>
      <c r="H44" s="20"/>
      <c r="I44" s="20"/>
      <c r="J44" s="20"/>
      <c r="K44" s="20"/>
      <c r="L44" s="20"/>
      <c r="M44" s="20"/>
      <c r="N44" s="20"/>
      <c r="O44" s="20"/>
      <c r="P44" s="20"/>
      <c r="Q44" s="20"/>
      <c r="R44" s="20"/>
      <c r="S44" s="20"/>
      <c r="T44" s="20"/>
      <c r="U44" s="20"/>
      <c r="V44" s="20"/>
      <c r="W44" s="20"/>
      <c r="X44" s="244">
        <f t="shared" si="23"/>
        <v>0</v>
      </c>
    </row>
    <row r="45" spans="1:25" s="19" customFormat="1" ht="13" x14ac:dyDescent="0.3">
      <c r="A45" s="65" t="s">
        <v>130</v>
      </c>
      <c r="B45" s="81"/>
      <c r="C45" s="86"/>
      <c r="D45" s="20"/>
      <c r="E45" s="20"/>
      <c r="F45" s="20"/>
      <c r="G45" s="20"/>
      <c r="H45" s="20"/>
      <c r="I45" s="20"/>
      <c r="J45" s="20"/>
      <c r="K45" s="20"/>
      <c r="L45" s="20"/>
      <c r="M45" s="20"/>
      <c r="N45" s="20"/>
      <c r="O45" s="20"/>
      <c r="P45" s="20"/>
      <c r="Q45" s="20"/>
      <c r="R45" s="20"/>
      <c r="S45" s="20"/>
      <c r="T45" s="20"/>
      <c r="U45" s="20"/>
      <c r="V45" s="20"/>
      <c r="W45" s="20"/>
      <c r="X45" s="244">
        <f t="shared" si="23"/>
        <v>0</v>
      </c>
    </row>
    <row r="46" spans="1:25" s="19" customFormat="1" ht="13" x14ac:dyDescent="0.3">
      <c r="A46" s="65" t="s">
        <v>131</v>
      </c>
      <c r="B46" s="81"/>
      <c r="C46" s="86"/>
      <c r="D46" s="20"/>
      <c r="E46" s="20"/>
      <c r="F46" s="20"/>
      <c r="G46" s="20"/>
      <c r="H46" s="20"/>
      <c r="I46" s="20"/>
      <c r="J46" s="20"/>
      <c r="K46" s="20"/>
      <c r="L46" s="20"/>
      <c r="M46" s="20"/>
      <c r="N46" s="20"/>
      <c r="O46" s="20"/>
      <c r="P46" s="20"/>
      <c r="Q46" s="20"/>
      <c r="R46" s="20"/>
      <c r="S46" s="20"/>
      <c r="T46" s="20"/>
      <c r="U46" s="20"/>
      <c r="V46" s="20"/>
      <c r="W46" s="20"/>
      <c r="X46" s="244">
        <f t="shared" si="23"/>
        <v>0</v>
      </c>
    </row>
    <row r="47" spans="1:25" s="19" customFormat="1" ht="13" x14ac:dyDescent="0.3">
      <c r="A47" s="88" t="s">
        <v>132</v>
      </c>
      <c r="B47" s="81"/>
      <c r="C47" s="86"/>
      <c r="D47" s="20"/>
      <c r="E47" s="20"/>
      <c r="F47" s="20"/>
      <c r="G47" s="20"/>
      <c r="H47" s="20"/>
      <c r="I47" s="20"/>
      <c r="J47" s="20"/>
      <c r="K47" s="20"/>
      <c r="L47" s="20"/>
      <c r="M47" s="20"/>
      <c r="N47" s="20"/>
      <c r="O47" s="20"/>
      <c r="P47" s="20"/>
      <c r="Q47" s="20"/>
      <c r="R47" s="20"/>
      <c r="S47" s="20"/>
      <c r="T47" s="20"/>
      <c r="U47" s="20"/>
      <c r="V47" s="20"/>
      <c r="W47" s="20"/>
      <c r="X47" s="244">
        <f t="shared" si="23"/>
        <v>0</v>
      </c>
    </row>
    <row r="48" spans="1:25" s="19" customFormat="1" ht="13" x14ac:dyDescent="0.3">
      <c r="A48" s="88" t="s">
        <v>133</v>
      </c>
      <c r="B48" s="81"/>
      <c r="C48" s="86"/>
      <c r="D48" s="20"/>
      <c r="E48" s="20"/>
      <c r="F48" s="20"/>
      <c r="G48" s="20"/>
      <c r="H48" s="20"/>
      <c r="I48" s="20"/>
      <c r="J48" s="20"/>
      <c r="K48" s="20"/>
      <c r="L48" s="20"/>
      <c r="M48" s="20"/>
      <c r="N48" s="20"/>
      <c r="O48" s="20"/>
      <c r="P48" s="20"/>
      <c r="Q48" s="20"/>
      <c r="R48" s="20"/>
      <c r="S48" s="20"/>
      <c r="T48" s="20"/>
      <c r="U48" s="20"/>
      <c r="V48" s="20"/>
      <c r="W48" s="20"/>
      <c r="X48" s="244">
        <f t="shared" si="23"/>
        <v>0</v>
      </c>
    </row>
    <row r="49" spans="1:25" ht="13" x14ac:dyDescent="0.3">
      <c r="A49" s="88" t="s">
        <v>96</v>
      </c>
      <c r="B49" s="81"/>
      <c r="C49" s="86"/>
      <c r="D49" s="20"/>
      <c r="E49" s="20"/>
      <c r="F49" s="20"/>
      <c r="G49" s="20"/>
      <c r="H49" s="20"/>
      <c r="I49" s="20"/>
      <c r="J49" s="20"/>
      <c r="K49" s="20"/>
      <c r="L49" s="20"/>
      <c r="M49" s="20"/>
      <c r="N49" s="20"/>
      <c r="O49" s="20"/>
      <c r="P49" s="20"/>
      <c r="Q49" s="20"/>
      <c r="R49" s="20"/>
      <c r="S49" s="20"/>
      <c r="T49" s="20"/>
      <c r="U49" s="20"/>
      <c r="V49" s="20"/>
      <c r="W49" s="20"/>
      <c r="X49" s="244">
        <f t="shared" si="23"/>
        <v>0</v>
      </c>
    </row>
    <row r="50" spans="1:25" ht="13" x14ac:dyDescent="0.3">
      <c r="A50" s="88" t="s">
        <v>97</v>
      </c>
      <c r="B50" s="81"/>
      <c r="C50" s="81"/>
      <c r="D50" s="20"/>
      <c r="E50" s="20"/>
      <c r="F50" s="20"/>
      <c r="G50" s="20"/>
      <c r="H50" s="20"/>
      <c r="I50" s="20"/>
      <c r="J50" s="20"/>
      <c r="K50" s="20"/>
      <c r="L50" s="20"/>
      <c r="M50" s="20"/>
      <c r="N50" s="20"/>
      <c r="O50" s="20"/>
      <c r="P50" s="20"/>
      <c r="Q50" s="20"/>
      <c r="R50" s="20"/>
      <c r="S50" s="20"/>
      <c r="T50" s="20"/>
      <c r="U50" s="20"/>
      <c r="V50" s="20"/>
      <c r="W50" s="20"/>
      <c r="X50" s="244">
        <f t="shared" si="23"/>
        <v>0</v>
      </c>
    </row>
    <row r="51" spans="1:25" ht="14" customHeight="1" x14ac:dyDescent="0.3">
      <c r="A51" s="320" t="s">
        <v>14</v>
      </c>
      <c r="B51" s="320"/>
      <c r="C51" s="320"/>
      <c r="D51" s="21">
        <f>SUM(D41:D50)</f>
        <v>0</v>
      </c>
      <c r="E51" s="21">
        <f t="shared" ref="E51:X51" si="24">SUM(E41:E50)</f>
        <v>0</v>
      </c>
      <c r="F51" s="21">
        <f t="shared" si="24"/>
        <v>0</v>
      </c>
      <c r="G51" s="21">
        <f t="shared" si="24"/>
        <v>0</v>
      </c>
      <c r="H51" s="21">
        <f t="shared" si="24"/>
        <v>0</v>
      </c>
      <c r="I51" s="21">
        <f t="shared" si="24"/>
        <v>0</v>
      </c>
      <c r="J51" s="21">
        <f t="shared" si="24"/>
        <v>0</v>
      </c>
      <c r="K51" s="21">
        <f t="shared" si="24"/>
        <v>0</v>
      </c>
      <c r="L51" s="21">
        <f t="shared" si="24"/>
        <v>0</v>
      </c>
      <c r="M51" s="21">
        <f t="shared" si="24"/>
        <v>0</v>
      </c>
      <c r="N51" s="21">
        <f t="shared" si="24"/>
        <v>0</v>
      </c>
      <c r="O51" s="21">
        <f t="shared" si="24"/>
        <v>0</v>
      </c>
      <c r="P51" s="21">
        <f t="shared" si="24"/>
        <v>0</v>
      </c>
      <c r="Q51" s="21">
        <f t="shared" si="24"/>
        <v>0</v>
      </c>
      <c r="R51" s="21">
        <f t="shared" si="24"/>
        <v>0</v>
      </c>
      <c r="S51" s="21">
        <f t="shared" si="24"/>
        <v>0</v>
      </c>
      <c r="T51" s="21">
        <f t="shared" si="24"/>
        <v>0</v>
      </c>
      <c r="U51" s="21">
        <f t="shared" si="24"/>
        <v>0</v>
      </c>
      <c r="V51" s="21">
        <f t="shared" si="24"/>
        <v>0</v>
      </c>
      <c r="W51" s="21">
        <f t="shared" si="24"/>
        <v>0</v>
      </c>
      <c r="X51" s="21">
        <f t="shared" si="24"/>
        <v>0</v>
      </c>
    </row>
    <row r="52" spans="1:25" s="67" customFormat="1" ht="14.5" customHeight="1" thickBot="1" x14ac:dyDescent="0.35">
      <c r="A52" s="321"/>
      <c r="B52" s="321"/>
      <c r="C52" s="321"/>
      <c r="D52" s="322">
        <f>D51+E51</f>
        <v>0</v>
      </c>
      <c r="E52" s="322"/>
      <c r="F52" s="322">
        <f t="shared" ref="F52" si="25">F51+G51</f>
        <v>0</v>
      </c>
      <c r="G52" s="322"/>
      <c r="H52" s="322">
        <f t="shared" ref="H52" si="26">H51+I51</f>
        <v>0</v>
      </c>
      <c r="I52" s="322"/>
      <c r="J52" s="322">
        <f t="shared" ref="J52" si="27">J51+K51</f>
        <v>0</v>
      </c>
      <c r="K52" s="322"/>
      <c r="L52" s="322">
        <f t="shared" ref="L52" si="28">L51+M51</f>
        <v>0</v>
      </c>
      <c r="M52" s="322"/>
      <c r="N52" s="322">
        <f t="shared" ref="N52" si="29">N51+O51</f>
        <v>0</v>
      </c>
      <c r="O52" s="322"/>
      <c r="P52" s="322">
        <f t="shared" ref="P52" si="30">P51+Q51</f>
        <v>0</v>
      </c>
      <c r="Q52" s="322"/>
      <c r="R52" s="322">
        <f t="shared" ref="R52" si="31">R51+S51</f>
        <v>0</v>
      </c>
      <c r="S52" s="322"/>
      <c r="T52" s="322">
        <f t="shared" ref="T52" si="32">T51+U51</f>
        <v>0</v>
      </c>
      <c r="U52" s="322"/>
      <c r="V52" s="322">
        <f t="shared" ref="V52" si="33">V51+W51</f>
        <v>0</v>
      </c>
      <c r="W52" s="322"/>
      <c r="X52" s="69"/>
      <c r="Y52" s="70"/>
    </row>
    <row r="53" spans="1:25" s="67" customFormat="1" ht="14.5" customHeight="1" thickBot="1" x14ac:dyDescent="0.35">
      <c r="A53" s="161" t="s">
        <v>101</v>
      </c>
      <c r="B53" s="313"/>
      <c r="C53" s="314"/>
      <c r="D53" s="69"/>
      <c r="E53" s="69"/>
      <c r="F53" s="69"/>
      <c r="G53" s="69"/>
      <c r="H53" s="69"/>
      <c r="I53" s="69"/>
      <c r="J53" s="69"/>
      <c r="K53" s="69"/>
      <c r="L53" s="69"/>
      <c r="M53" s="69"/>
      <c r="N53" s="69"/>
      <c r="O53" s="69"/>
      <c r="P53" s="69"/>
      <c r="Q53" s="69"/>
      <c r="R53" s="69"/>
      <c r="S53" s="69"/>
      <c r="T53" s="69"/>
      <c r="U53" s="69"/>
      <c r="V53" s="69"/>
      <c r="W53" s="69"/>
      <c r="X53" s="69"/>
      <c r="Y53" s="70"/>
    </row>
    <row r="55" spans="1:25" ht="13" thickBot="1" x14ac:dyDescent="0.3">
      <c r="A55" s="108"/>
      <c r="B55" s="108"/>
      <c r="C55" s="109"/>
      <c r="D55" s="120" t="s">
        <v>121</v>
      </c>
      <c r="E55" s="111"/>
      <c r="F55" s="111"/>
      <c r="G55" s="111"/>
      <c r="H55" s="111"/>
      <c r="I55" s="111"/>
      <c r="J55" s="111"/>
      <c r="K55" s="111"/>
      <c r="L55" s="111"/>
      <c r="M55" s="111"/>
      <c r="N55" s="111"/>
      <c r="O55" s="111"/>
      <c r="P55" s="111"/>
      <c r="Q55" s="111"/>
      <c r="R55" s="111"/>
      <c r="S55" s="111"/>
      <c r="T55" s="111"/>
      <c r="U55" s="111"/>
      <c r="V55" s="111"/>
      <c r="W55" s="111"/>
      <c r="X55" s="111"/>
    </row>
    <row r="56" spans="1:25" s="101" customFormat="1" ht="14.5" thickBot="1" x14ac:dyDescent="0.35">
      <c r="A56" s="116" t="s">
        <v>124</v>
      </c>
      <c r="B56" s="315"/>
      <c r="C56" s="316"/>
      <c r="D56" s="317">
        <f>Yhteenveto!D6</f>
        <v>2021</v>
      </c>
      <c r="E56" s="317"/>
      <c r="F56" s="317">
        <f>Yhteenveto!E6</f>
        <v>2022</v>
      </c>
      <c r="G56" s="317"/>
      <c r="H56" s="317">
        <f>Yhteenveto!F6</f>
        <v>2023</v>
      </c>
      <c r="I56" s="317"/>
      <c r="J56" s="317">
        <f>Yhteenveto!G6</f>
        <v>2024</v>
      </c>
      <c r="K56" s="317"/>
      <c r="L56" s="317">
        <f>Yhteenveto!H6</f>
        <v>2025</v>
      </c>
      <c r="M56" s="317"/>
      <c r="N56" s="317">
        <f>Yhteenveto!I6</f>
        <v>2026</v>
      </c>
      <c r="O56" s="317"/>
      <c r="P56" s="317">
        <f>Yhteenveto!J6</f>
        <v>2027</v>
      </c>
      <c r="Q56" s="317"/>
      <c r="R56" s="317">
        <f>Yhteenveto!K6</f>
        <v>2028</v>
      </c>
      <c r="S56" s="317"/>
      <c r="T56" s="317">
        <f>Yhteenveto!L6</f>
        <v>2029</v>
      </c>
      <c r="U56" s="317"/>
      <c r="V56" s="317">
        <f>Yhteenveto!M6</f>
        <v>2030</v>
      </c>
      <c r="W56" s="317"/>
      <c r="X56" s="112" t="str">
        <f>Yhteenveto!N6</f>
        <v>Yhteensä</v>
      </c>
      <c r="Y56" s="113"/>
    </row>
    <row r="57" spans="1:25" s="91" customFormat="1" ht="31" customHeight="1" thickBot="1" x14ac:dyDescent="0.3">
      <c r="A57" s="119"/>
      <c r="B57" s="85" t="s">
        <v>100</v>
      </c>
      <c r="C57" s="85" t="s">
        <v>221</v>
      </c>
      <c r="D57" s="114" t="s">
        <v>120</v>
      </c>
      <c r="E57" s="115" t="s">
        <v>98</v>
      </c>
      <c r="F57" s="114" t="s">
        <v>120</v>
      </c>
      <c r="G57" s="115" t="s">
        <v>98</v>
      </c>
      <c r="H57" s="114" t="s">
        <v>120</v>
      </c>
      <c r="I57" s="115" t="s">
        <v>98</v>
      </c>
      <c r="J57" s="114" t="s">
        <v>120</v>
      </c>
      <c r="K57" s="115" t="s">
        <v>98</v>
      </c>
      <c r="L57" s="114" t="s">
        <v>120</v>
      </c>
      <c r="M57" s="115" t="s">
        <v>98</v>
      </c>
      <c r="N57" s="114" t="s">
        <v>120</v>
      </c>
      <c r="O57" s="115" t="s">
        <v>98</v>
      </c>
      <c r="P57" s="104" t="s">
        <v>120</v>
      </c>
      <c r="Q57" s="105" t="s">
        <v>98</v>
      </c>
      <c r="R57" s="104" t="s">
        <v>120</v>
      </c>
      <c r="S57" s="105" t="s">
        <v>98</v>
      </c>
      <c r="T57" s="114" t="s">
        <v>120</v>
      </c>
      <c r="U57" s="115" t="s">
        <v>98</v>
      </c>
      <c r="V57" s="114" t="s">
        <v>120</v>
      </c>
      <c r="W57" s="115" t="s">
        <v>98</v>
      </c>
      <c r="X57" s="118"/>
    </row>
    <row r="58" spans="1:25" s="19" customFormat="1" ht="13" x14ac:dyDescent="0.3">
      <c r="A58" s="65" t="s">
        <v>130</v>
      </c>
      <c r="B58" s="81"/>
      <c r="C58" s="86"/>
      <c r="D58" s="102"/>
      <c r="E58" s="102"/>
      <c r="F58" s="102"/>
      <c r="G58" s="102"/>
      <c r="H58" s="102"/>
      <c r="I58" s="102"/>
      <c r="J58" s="102"/>
      <c r="K58" s="102"/>
      <c r="L58" s="102"/>
      <c r="M58" s="102"/>
      <c r="N58" s="102"/>
      <c r="O58" s="102"/>
      <c r="P58" s="102"/>
      <c r="Q58" s="102"/>
      <c r="R58" s="102"/>
      <c r="S58" s="102"/>
      <c r="T58" s="102"/>
      <c r="U58" s="102"/>
      <c r="V58" s="102"/>
      <c r="W58" s="102"/>
      <c r="X58" s="244">
        <f t="shared" ref="X58:X67" si="34">SUM(D58:W58)</f>
        <v>0</v>
      </c>
    </row>
    <row r="59" spans="1:25" s="19" customFormat="1" ht="13" x14ac:dyDescent="0.3">
      <c r="A59" s="65" t="s">
        <v>131</v>
      </c>
      <c r="B59" s="81"/>
      <c r="C59" s="86"/>
      <c r="D59" s="20"/>
      <c r="E59" s="20"/>
      <c r="F59" s="20"/>
      <c r="G59" s="20"/>
      <c r="H59" s="20"/>
      <c r="I59" s="20"/>
      <c r="J59" s="20"/>
      <c r="K59" s="20"/>
      <c r="L59" s="20"/>
      <c r="M59" s="20"/>
      <c r="N59" s="20"/>
      <c r="O59" s="20"/>
      <c r="P59" s="20"/>
      <c r="Q59" s="20"/>
      <c r="R59" s="20"/>
      <c r="S59" s="20"/>
      <c r="T59" s="20"/>
      <c r="U59" s="20"/>
      <c r="V59" s="20"/>
      <c r="W59" s="20"/>
      <c r="X59" s="244">
        <f t="shared" si="34"/>
        <v>0</v>
      </c>
    </row>
    <row r="60" spans="1:25" s="19" customFormat="1" ht="13" x14ac:dyDescent="0.3">
      <c r="A60" s="65" t="s">
        <v>130</v>
      </c>
      <c r="B60" s="81"/>
      <c r="C60" s="86"/>
      <c r="D60" s="20"/>
      <c r="E60" s="20"/>
      <c r="F60" s="20"/>
      <c r="G60" s="20"/>
      <c r="H60" s="20"/>
      <c r="I60" s="20"/>
      <c r="J60" s="20"/>
      <c r="K60" s="20"/>
      <c r="L60" s="20"/>
      <c r="M60" s="20"/>
      <c r="N60" s="20"/>
      <c r="O60" s="20"/>
      <c r="P60" s="20"/>
      <c r="Q60" s="20"/>
      <c r="R60" s="20"/>
      <c r="S60" s="20"/>
      <c r="T60" s="20"/>
      <c r="U60" s="20"/>
      <c r="V60" s="20"/>
      <c r="W60" s="20"/>
      <c r="X60" s="244">
        <f t="shared" si="34"/>
        <v>0</v>
      </c>
    </row>
    <row r="61" spans="1:25" s="19" customFormat="1" ht="13" x14ac:dyDescent="0.3">
      <c r="A61" s="65" t="s">
        <v>131</v>
      </c>
      <c r="B61" s="81"/>
      <c r="C61" s="86"/>
      <c r="D61" s="20"/>
      <c r="E61" s="20"/>
      <c r="F61" s="20"/>
      <c r="G61" s="20"/>
      <c r="H61" s="20"/>
      <c r="I61" s="20"/>
      <c r="J61" s="20"/>
      <c r="K61" s="20"/>
      <c r="L61" s="20"/>
      <c r="M61" s="20"/>
      <c r="N61" s="20"/>
      <c r="O61" s="20"/>
      <c r="P61" s="20"/>
      <c r="Q61" s="20"/>
      <c r="R61" s="20"/>
      <c r="S61" s="20"/>
      <c r="T61" s="20"/>
      <c r="U61" s="20"/>
      <c r="V61" s="20"/>
      <c r="W61" s="20"/>
      <c r="X61" s="244">
        <f t="shared" si="34"/>
        <v>0</v>
      </c>
    </row>
    <row r="62" spans="1:25" s="19" customFormat="1" ht="13" x14ac:dyDescent="0.3">
      <c r="A62" s="65" t="s">
        <v>130</v>
      </c>
      <c r="B62" s="81"/>
      <c r="C62" s="86"/>
      <c r="D62" s="20"/>
      <c r="E62" s="20"/>
      <c r="F62" s="20"/>
      <c r="G62" s="20"/>
      <c r="H62" s="20"/>
      <c r="I62" s="20"/>
      <c r="J62" s="20"/>
      <c r="K62" s="20"/>
      <c r="L62" s="20"/>
      <c r="M62" s="20"/>
      <c r="N62" s="20"/>
      <c r="O62" s="20"/>
      <c r="P62" s="20"/>
      <c r="Q62" s="20"/>
      <c r="R62" s="20"/>
      <c r="S62" s="20"/>
      <c r="T62" s="20"/>
      <c r="U62" s="20"/>
      <c r="V62" s="20"/>
      <c r="W62" s="20"/>
      <c r="X62" s="244">
        <f t="shared" si="34"/>
        <v>0</v>
      </c>
    </row>
    <row r="63" spans="1:25" s="19" customFormat="1" ht="13" x14ac:dyDescent="0.3">
      <c r="A63" s="65" t="s">
        <v>131</v>
      </c>
      <c r="B63" s="81"/>
      <c r="C63" s="86"/>
      <c r="D63" s="20"/>
      <c r="E63" s="20"/>
      <c r="F63" s="20"/>
      <c r="G63" s="20"/>
      <c r="H63" s="20"/>
      <c r="I63" s="20"/>
      <c r="J63" s="20"/>
      <c r="K63" s="20"/>
      <c r="L63" s="20"/>
      <c r="M63" s="20"/>
      <c r="N63" s="20"/>
      <c r="O63" s="20"/>
      <c r="P63" s="20"/>
      <c r="Q63" s="20"/>
      <c r="R63" s="20"/>
      <c r="S63" s="20"/>
      <c r="T63" s="20"/>
      <c r="U63" s="20"/>
      <c r="V63" s="20"/>
      <c r="W63" s="20"/>
      <c r="X63" s="244">
        <f t="shared" si="34"/>
        <v>0</v>
      </c>
    </row>
    <row r="64" spans="1:25" s="19" customFormat="1" ht="13" x14ac:dyDescent="0.3">
      <c r="A64" s="88" t="s">
        <v>132</v>
      </c>
      <c r="B64" s="81"/>
      <c r="C64" s="86"/>
      <c r="D64" s="20"/>
      <c r="E64" s="20"/>
      <c r="F64" s="20"/>
      <c r="G64" s="20"/>
      <c r="H64" s="20"/>
      <c r="I64" s="20"/>
      <c r="J64" s="20"/>
      <c r="K64" s="20"/>
      <c r="L64" s="20"/>
      <c r="M64" s="20"/>
      <c r="N64" s="20"/>
      <c r="O64" s="20"/>
      <c r="P64" s="20"/>
      <c r="Q64" s="20"/>
      <c r="R64" s="20"/>
      <c r="S64" s="20"/>
      <c r="T64" s="20"/>
      <c r="U64" s="20"/>
      <c r="V64" s="20"/>
      <c r="W64" s="20"/>
      <c r="X64" s="244">
        <f t="shared" si="34"/>
        <v>0</v>
      </c>
    </row>
    <row r="65" spans="1:25" s="19" customFormat="1" ht="13" x14ac:dyDescent="0.3">
      <c r="A65" s="88" t="s">
        <v>133</v>
      </c>
      <c r="B65" s="81"/>
      <c r="C65" s="86"/>
      <c r="D65" s="20"/>
      <c r="E65" s="20"/>
      <c r="F65" s="20"/>
      <c r="G65" s="20"/>
      <c r="H65" s="20"/>
      <c r="I65" s="20"/>
      <c r="J65" s="20"/>
      <c r="K65" s="20"/>
      <c r="L65" s="20"/>
      <c r="M65" s="20"/>
      <c r="N65" s="20"/>
      <c r="O65" s="20"/>
      <c r="P65" s="20"/>
      <c r="Q65" s="20"/>
      <c r="R65" s="20"/>
      <c r="S65" s="20"/>
      <c r="T65" s="20"/>
      <c r="U65" s="20"/>
      <c r="V65" s="20"/>
      <c r="W65" s="20"/>
      <c r="X65" s="244">
        <f t="shared" si="34"/>
        <v>0</v>
      </c>
    </row>
    <row r="66" spans="1:25" ht="13" x14ac:dyDescent="0.3">
      <c r="A66" s="88" t="s">
        <v>96</v>
      </c>
      <c r="B66" s="81"/>
      <c r="C66" s="86"/>
      <c r="D66" s="20"/>
      <c r="E66" s="20"/>
      <c r="F66" s="20"/>
      <c r="G66" s="20"/>
      <c r="H66" s="20"/>
      <c r="I66" s="20"/>
      <c r="J66" s="20"/>
      <c r="K66" s="20"/>
      <c r="L66" s="20"/>
      <c r="M66" s="20"/>
      <c r="N66" s="20"/>
      <c r="O66" s="20"/>
      <c r="P66" s="20"/>
      <c r="Q66" s="20"/>
      <c r="R66" s="20"/>
      <c r="S66" s="20"/>
      <c r="T66" s="20"/>
      <c r="U66" s="20"/>
      <c r="V66" s="20"/>
      <c r="W66" s="20"/>
      <c r="X66" s="244">
        <f t="shared" si="34"/>
        <v>0</v>
      </c>
    </row>
    <row r="67" spans="1:25" ht="13" x14ac:dyDescent="0.3">
      <c r="A67" s="88" t="s">
        <v>97</v>
      </c>
      <c r="B67" s="81"/>
      <c r="C67" s="81"/>
      <c r="D67" s="20"/>
      <c r="E67" s="20"/>
      <c r="F67" s="20"/>
      <c r="G67" s="20"/>
      <c r="H67" s="20"/>
      <c r="I67" s="20"/>
      <c r="J67" s="20"/>
      <c r="K67" s="20"/>
      <c r="L67" s="20"/>
      <c r="M67" s="20"/>
      <c r="N67" s="20"/>
      <c r="O67" s="20"/>
      <c r="P67" s="20"/>
      <c r="Q67" s="20"/>
      <c r="R67" s="20"/>
      <c r="S67" s="20"/>
      <c r="T67" s="20"/>
      <c r="U67" s="20"/>
      <c r="V67" s="20"/>
      <c r="W67" s="20"/>
      <c r="X67" s="244">
        <f t="shared" si="34"/>
        <v>0</v>
      </c>
    </row>
    <row r="68" spans="1:25" ht="14" customHeight="1" x14ac:dyDescent="0.3">
      <c r="A68" s="320" t="s">
        <v>14</v>
      </c>
      <c r="B68" s="320"/>
      <c r="C68" s="320"/>
      <c r="D68" s="21">
        <f>SUM(D58:D67)</f>
        <v>0</v>
      </c>
      <c r="E68" s="21">
        <f t="shared" ref="E68:X68" si="35">SUM(E58:E67)</f>
        <v>0</v>
      </c>
      <c r="F68" s="21">
        <f t="shared" si="35"/>
        <v>0</v>
      </c>
      <c r="G68" s="21">
        <f t="shared" si="35"/>
        <v>0</v>
      </c>
      <c r="H68" s="21">
        <f t="shared" si="35"/>
        <v>0</v>
      </c>
      <c r="I68" s="21">
        <f t="shared" si="35"/>
        <v>0</v>
      </c>
      <c r="J68" s="21">
        <f t="shared" si="35"/>
        <v>0</v>
      </c>
      <c r="K68" s="21">
        <f t="shared" si="35"/>
        <v>0</v>
      </c>
      <c r="L68" s="21">
        <f t="shared" si="35"/>
        <v>0</v>
      </c>
      <c r="M68" s="21">
        <f t="shared" si="35"/>
        <v>0</v>
      </c>
      <c r="N68" s="21">
        <f t="shared" si="35"/>
        <v>0</v>
      </c>
      <c r="O68" s="21">
        <f t="shared" si="35"/>
        <v>0</v>
      </c>
      <c r="P68" s="21">
        <f t="shared" si="35"/>
        <v>0</v>
      </c>
      <c r="Q68" s="21">
        <f t="shared" si="35"/>
        <v>0</v>
      </c>
      <c r="R68" s="21">
        <f t="shared" si="35"/>
        <v>0</v>
      </c>
      <c r="S68" s="21">
        <f t="shared" si="35"/>
        <v>0</v>
      </c>
      <c r="T68" s="21">
        <f t="shared" si="35"/>
        <v>0</v>
      </c>
      <c r="U68" s="21">
        <f t="shared" si="35"/>
        <v>0</v>
      </c>
      <c r="V68" s="21">
        <f t="shared" si="35"/>
        <v>0</v>
      </c>
      <c r="W68" s="21">
        <f t="shared" si="35"/>
        <v>0</v>
      </c>
      <c r="X68" s="21">
        <f t="shared" si="35"/>
        <v>0</v>
      </c>
    </row>
    <row r="69" spans="1:25" s="67" customFormat="1" ht="14.5" customHeight="1" thickBot="1" x14ac:dyDescent="0.35">
      <c r="A69" s="321"/>
      <c r="B69" s="321"/>
      <c r="C69" s="321"/>
      <c r="D69" s="322">
        <f>D68+E68</f>
        <v>0</v>
      </c>
      <c r="E69" s="322"/>
      <c r="F69" s="322">
        <f t="shared" ref="F69" si="36">F68+G68</f>
        <v>0</v>
      </c>
      <c r="G69" s="322"/>
      <c r="H69" s="322">
        <f t="shared" ref="H69" si="37">H68+I68</f>
        <v>0</v>
      </c>
      <c r="I69" s="322"/>
      <c r="J69" s="322">
        <f t="shared" ref="J69" si="38">J68+K68</f>
        <v>0</v>
      </c>
      <c r="K69" s="322"/>
      <c r="L69" s="322">
        <f t="shared" ref="L69" si="39">L68+M68</f>
        <v>0</v>
      </c>
      <c r="M69" s="322"/>
      <c r="N69" s="322">
        <f t="shared" ref="N69" si="40">N68+O68</f>
        <v>0</v>
      </c>
      <c r="O69" s="322"/>
      <c r="P69" s="322">
        <f t="shared" ref="P69" si="41">P68+Q68</f>
        <v>0</v>
      </c>
      <c r="Q69" s="322"/>
      <c r="R69" s="322">
        <f t="shared" ref="R69" si="42">R68+S68</f>
        <v>0</v>
      </c>
      <c r="S69" s="322"/>
      <c r="T69" s="322">
        <f t="shared" ref="T69" si="43">T68+U68</f>
        <v>0</v>
      </c>
      <c r="U69" s="322"/>
      <c r="V69" s="322">
        <f t="shared" ref="V69" si="44">V68+W68</f>
        <v>0</v>
      </c>
      <c r="W69" s="322"/>
      <c r="X69" s="69"/>
      <c r="Y69" s="70"/>
    </row>
    <row r="70" spans="1:25" s="67" customFormat="1" ht="14.5" customHeight="1" thickBot="1" x14ac:dyDescent="0.35">
      <c r="A70" s="161" t="s">
        <v>101</v>
      </c>
      <c r="B70" s="313"/>
      <c r="C70" s="314"/>
      <c r="D70" s="69"/>
      <c r="E70" s="69"/>
      <c r="F70" s="69"/>
      <c r="G70" s="69"/>
      <c r="H70" s="69"/>
      <c r="I70" s="69"/>
      <c r="J70" s="69"/>
      <c r="K70" s="69"/>
      <c r="L70" s="69"/>
      <c r="M70" s="69"/>
      <c r="N70" s="69"/>
      <c r="O70" s="69"/>
      <c r="P70" s="69"/>
      <c r="Q70" s="69"/>
      <c r="R70" s="69"/>
      <c r="S70" s="69"/>
      <c r="T70" s="69"/>
      <c r="U70" s="69"/>
      <c r="V70" s="69"/>
      <c r="W70" s="69"/>
      <c r="X70" s="69"/>
      <c r="Y70" s="70"/>
    </row>
    <row r="72" spans="1:25" ht="14" customHeight="1" x14ac:dyDescent="0.3">
      <c r="A72" s="41" t="s">
        <v>125</v>
      </c>
      <c r="B72" s="41"/>
      <c r="C72" s="42"/>
      <c r="D72" s="332">
        <f>Yhteenveto!D6</f>
        <v>2021</v>
      </c>
      <c r="E72" s="332"/>
      <c r="F72" s="332">
        <f>Yhteenveto!E6</f>
        <v>2022</v>
      </c>
      <c r="G72" s="332"/>
      <c r="H72" s="332">
        <f>Yhteenveto!F6</f>
        <v>2023</v>
      </c>
      <c r="I72" s="332"/>
      <c r="J72" s="332">
        <f>Yhteenveto!G6</f>
        <v>2024</v>
      </c>
      <c r="K72" s="332"/>
      <c r="L72" s="332">
        <f>Yhteenveto!H6</f>
        <v>2025</v>
      </c>
      <c r="M72" s="332"/>
      <c r="N72" s="332">
        <f>Yhteenveto!I6</f>
        <v>2026</v>
      </c>
      <c r="O72" s="332"/>
      <c r="P72" s="332">
        <f>Yhteenveto!J6</f>
        <v>2027</v>
      </c>
      <c r="Q72" s="332"/>
      <c r="R72" s="332">
        <f>Yhteenveto!K6</f>
        <v>2028</v>
      </c>
      <c r="S72" s="332"/>
      <c r="T72" s="332">
        <f>Yhteenveto!L6</f>
        <v>2029</v>
      </c>
      <c r="U72" s="332"/>
      <c r="V72" s="332">
        <f>Yhteenveto!M6</f>
        <v>2030</v>
      </c>
      <c r="W72" s="332"/>
      <c r="X72" s="44" t="str">
        <f>Yhteenveto!N6</f>
        <v>Yhteensä</v>
      </c>
    </row>
    <row r="73" spans="1:25" x14ac:dyDescent="0.25">
      <c r="A73" s="310" t="s">
        <v>126</v>
      </c>
      <c r="B73" s="311"/>
      <c r="C73" s="312"/>
      <c r="D73" s="318">
        <f>D17+D34+D51+D68</f>
        <v>0</v>
      </c>
      <c r="E73" s="319"/>
      <c r="F73" s="318">
        <f>F17+F34+F51+F68</f>
        <v>0</v>
      </c>
      <c r="G73" s="319"/>
      <c r="H73" s="318">
        <f>H17+H34+H51+H68</f>
        <v>0</v>
      </c>
      <c r="I73" s="319"/>
      <c r="J73" s="318">
        <f>J17+J34+J51+J68</f>
        <v>0</v>
      </c>
      <c r="K73" s="319"/>
      <c r="L73" s="318">
        <f>L17+L34+L51+L68</f>
        <v>0</v>
      </c>
      <c r="M73" s="319"/>
      <c r="N73" s="318">
        <f t="shared" ref="N73" si="45">N17+N34+N51+N68</f>
        <v>0</v>
      </c>
      <c r="O73" s="319"/>
      <c r="P73" s="318">
        <f t="shared" ref="P73" si="46">P17+P34+P51+P68</f>
        <v>0</v>
      </c>
      <c r="Q73" s="319"/>
      <c r="R73" s="318">
        <f t="shared" ref="R73" si="47">R17+R34+R51+R68</f>
        <v>0</v>
      </c>
      <c r="S73" s="319"/>
      <c r="T73" s="318">
        <f t="shared" ref="T73" si="48">T17+T34+T51+T68</f>
        <v>0</v>
      </c>
      <c r="U73" s="319"/>
      <c r="V73" s="318">
        <f t="shared" ref="V73" si="49">V17+V34+V51+V68</f>
        <v>0</v>
      </c>
      <c r="W73" s="319"/>
      <c r="X73" s="43">
        <f>SUM(D73:W73)</f>
        <v>0</v>
      </c>
    </row>
    <row r="74" spans="1:25" ht="14" customHeight="1" x14ac:dyDescent="0.25">
      <c r="A74" s="310" t="s">
        <v>127</v>
      </c>
      <c r="B74" s="311"/>
      <c r="C74" s="312"/>
      <c r="D74" s="308">
        <f>E17+E34+E51+E68</f>
        <v>0</v>
      </c>
      <c r="E74" s="309"/>
      <c r="F74" s="308">
        <f>G17+G34+G51+G68</f>
        <v>0</v>
      </c>
      <c r="G74" s="309"/>
      <c r="H74" s="308">
        <f>I17+I34+I51+I68</f>
        <v>0</v>
      </c>
      <c r="I74" s="309"/>
      <c r="J74" s="308">
        <f>K17+K34+K51+K68</f>
        <v>0</v>
      </c>
      <c r="K74" s="309"/>
      <c r="L74" s="308">
        <f>M17+M34+M51+M68</f>
        <v>0</v>
      </c>
      <c r="M74" s="309"/>
      <c r="N74" s="308">
        <f>O17+O34+O51+O68</f>
        <v>0</v>
      </c>
      <c r="O74" s="309"/>
      <c r="P74" s="308">
        <f t="shared" ref="P74" si="50">Q17+Q34+Q51+Q68</f>
        <v>0</v>
      </c>
      <c r="Q74" s="309"/>
      <c r="R74" s="308">
        <f t="shared" ref="R74" si="51">S17+S34+S51+S68</f>
        <v>0</v>
      </c>
      <c r="S74" s="309"/>
      <c r="T74" s="308">
        <f t="shared" ref="T74" si="52">U17+U34+U51+U68</f>
        <v>0</v>
      </c>
      <c r="U74" s="309"/>
      <c r="V74" s="308">
        <f t="shared" ref="V74" si="53">W17+W34+W51+W68</f>
        <v>0</v>
      </c>
      <c r="W74" s="309"/>
      <c r="X74" s="43">
        <f>SUM(D74:W74)</f>
        <v>0</v>
      </c>
    </row>
    <row r="75" spans="1:25" ht="14" customHeight="1" x14ac:dyDescent="0.25">
      <c r="A75" s="310" t="s">
        <v>128</v>
      </c>
      <c r="B75" s="311"/>
      <c r="C75" s="312"/>
      <c r="D75" s="308">
        <f>D73+D74</f>
        <v>0</v>
      </c>
      <c r="E75" s="309"/>
      <c r="F75" s="308">
        <f t="shared" ref="F75" si="54">F73+F74</f>
        <v>0</v>
      </c>
      <c r="G75" s="309"/>
      <c r="H75" s="308">
        <f t="shared" ref="H75" si="55">H73+H74</f>
        <v>0</v>
      </c>
      <c r="I75" s="309"/>
      <c r="J75" s="308">
        <f t="shared" ref="J75" si="56">J73+J74</f>
        <v>0</v>
      </c>
      <c r="K75" s="309"/>
      <c r="L75" s="308">
        <f t="shared" ref="L75" si="57">L73+L74</f>
        <v>0</v>
      </c>
      <c r="M75" s="309"/>
      <c r="N75" s="308">
        <f t="shared" ref="N75" si="58">N73+N74</f>
        <v>0</v>
      </c>
      <c r="O75" s="309"/>
      <c r="P75" s="308">
        <f t="shared" ref="P75" si="59">P73+P74</f>
        <v>0</v>
      </c>
      <c r="Q75" s="309"/>
      <c r="R75" s="308">
        <f t="shared" ref="R75" si="60">R73+R74</f>
        <v>0</v>
      </c>
      <c r="S75" s="309"/>
      <c r="T75" s="308">
        <f t="shared" ref="T75" si="61">T73+T74</f>
        <v>0</v>
      </c>
      <c r="U75" s="309"/>
      <c r="V75" s="308">
        <f t="shared" ref="V75" si="62">V73+V74</f>
        <v>0</v>
      </c>
      <c r="W75" s="309"/>
      <c r="X75" s="43">
        <f>SUM(D75:W75)</f>
        <v>0</v>
      </c>
    </row>
    <row r="76" spans="1:25" ht="14" customHeight="1" x14ac:dyDescent="0.3">
      <c r="A76" s="310" t="s">
        <v>129</v>
      </c>
      <c r="B76" s="311"/>
      <c r="C76" s="312"/>
      <c r="D76" s="308">
        <f>D75</f>
        <v>0</v>
      </c>
      <c r="E76" s="309"/>
      <c r="F76" s="308">
        <f>D76+F75</f>
        <v>0</v>
      </c>
      <c r="G76" s="309"/>
      <c r="H76" s="308">
        <f>F76+H75</f>
        <v>0</v>
      </c>
      <c r="I76" s="309"/>
      <c r="J76" s="308">
        <f>H76+J75</f>
        <v>0</v>
      </c>
      <c r="K76" s="309"/>
      <c r="L76" s="308">
        <f>J76+L75</f>
        <v>0</v>
      </c>
      <c r="M76" s="309"/>
      <c r="N76" s="308">
        <f>L76+N75</f>
        <v>0</v>
      </c>
      <c r="O76" s="309"/>
      <c r="P76" s="308">
        <f>N76+P75</f>
        <v>0</v>
      </c>
      <c r="Q76" s="309"/>
      <c r="R76" s="308">
        <f>P76+R75</f>
        <v>0</v>
      </c>
      <c r="S76" s="309"/>
      <c r="T76" s="308">
        <f>R76+T75</f>
        <v>0</v>
      </c>
      <c r="U76" s="309"/>
      <c r="V76" s="308">
        <f>T76+V75</f>
        <v>0</v>
      </c>
      <c r="W76" s="309"/>
      <c r="X76" s="56"/>
    </row>
    <row r="78" spans="1:25" x14ac:dyDescent="0.25">
      <c r="A78" s="310" t="s">
        <v>134</v>
      </c>
      <c r="B78" s="311"/>
      <c r="C78" s="312"/>
      <c r="D78" s="318">
        <f>SUM(D7:D12)+SUM(D24:D29)+SUM(D41:D46)+SUM(D58:D63)</f>
        <v>0</v>
      </c>
      <c r="E78" s="319"/>
      <c r="F78" s="318">
        <f>SUM(F7:F12)+SUM(F24:F29)+SUM(F41:F46)+SUM(F58:F63)</f>
        <v>0</v>
      </c>
      <c r="G78" s="319"/>
      <c r="H78" s="318">
        <f>SUM(H7:H12)+SUM(H24:H29)+SUM(H41:H46)+SUM(H58:H63)</f>
        <v>0</v>
      </c>
      <c r="I78" s="319"/>
      <c r="J78" s="318">
        <f>SUM(J7:J12)+SUM(J24:J29)+SUM(J41:J46)+SUM(J58:J63)</f>
        <v>0</v>
      </c>
      <c r="K78" s="319"/>
      <c r="L78" s="318">
        <f>SUM(L7:L12)+SUM(L24:L29)+SUM(L41:L46)+SUM(L58:L63)</f>
        <v>0</v>
      </c>
      <c r="M78" s="319"/>
      <c r="N78" s="318">
        <f>SUM(N7:N12)+SUM(N24:N29)+SUM(N41:N46)+SUM(N58:N63)</f>
        <v>0</v>
      </c>
      <c r="O78" s="319"/>
      <c r="P78" s="318">
        <f>SUM(P7:P12)+SUM(P24:P29)+SUM(P41:P46)+SUM(P58:P63)</f>
        <v>0</v>
      </c>
      <c r="Q78" s="319"/>
      <c r="R78" s="318">
        <f>SUM(R7:R12)+SUM(R24:R29)+SUM(R41:R46)+SUM(R58:R63)</f>
        <v>0</v>
      </c>
      <c r="S78" s="319"/>
      <c r="T78" s="318">
        <f>SUM(T7:T12)+SUM(T24:T29)+SUM(T41:T46)+SUM(T58:T63)</f>
        <v>0</v>
      </c>
      <c r="U78" s="319"/>
      <c r="V78" s="318">
        <f>SUM(V7:V12)+SUM(V24:V29)+SUM(V41:V46)+SUM(V58:V63)</f>
        <v>0</v>
      </c>
      <c r="W78" s="319"/>
      <c r="X78" s="43">
        <f>SUM(D78:W78)</f>
        <v>0</v>
      </c>
    </row>
    <row r="79" spans="1:25" ht="14" customHeight="1" x14ac:dyDescent="0.25">
      <c r="A79" s="310" t="s">
        <v>135</v>
      </c>
      <c r="B79" s="311"/>
      <c r="C79" s="312"/>
      <c r="D79" s="318">
        <f>SUM(E7:E12)+SUM(E24:E29)+SUM(E41:E46)+SUM(E58:E63)</f>
        <v>0</v>
      </c>
      <c r="E79" s="319"/>
      <c r="F79" s="318">
        <f>SUM(G7:G12)+SUM(G24:G29)+SUM(G41:G46)+SUM(G58:G63)</f>
        <v>0</v>
      </c>
      <c r="G79" s="319"/>
      <c r="H79" s="318">
        <f>SUM(I7:I12)+SUM(I24:I29)+SUM(I41:I46)+SUM(I58:I63)</f>
        <v>0</v>
      </c>
      <c r="I79" s="319"/>
      <c r="J79" s="318">
        <f>SUM(K7:K12)+SUM(K24:K29)+SUM(K41:K46)+SUM(K58:K63)</f>
        <v>0</v>
      </c>
      <c r="K79" s="319"/>
      <c r="L79" s="318">
        <f>SUM(M7:M12)+SUM(M24:M29)+SUM(M41:M46)+SUM(M58:M63)</f>
        <v>0</v>
      </c>
      <c r="M79" s="319"/>
      <c r="N79" s="318">
        <f>SUM(O7:O12)+SUM(O24:O29)+SUM(O41:O46)+SUM(O58:O63)</f>
        <v>0</v>
      </c>
      <c r="O79" s="319"/>
      <c r="P79" s="318">
        <f>SUM(Q7:Q12)+SUM(Q24:Q29)+SUM(Q41:Q46)+SUM(Q58:Q63)</f>
        <v>0</v>
      </c>
      <c r="Q79" s="319"/>
      <c r="R79" s="318">
        <f>SUM(S7:S12)+SUM(S24:S29)+SUM(S41:S46)+SUM(S58:S63)</f>
        <v>0</v>
      </c>
      <c r="S79" s="319"/>
      <c r="T79" s="318">
        <f>SUM(U7:U12)+SUM(U24:U29)+SUM(U41:U46)+SUM(U58:U63)</f>
        <v>0</v>
      </c>
      <c r="U79" s="319"/>
      <c r="V79" s="318">
        <f>SUM(W7:W12)+SUM(W24:W29)+SUM(W41:W46)+SUM(W58:W63)</f>
        <v>0</v>
      </c>
      <c r="W79" s="319"/>
      <c r="X79" s="43">
        <f>SUM(D79:W79)</f>
        <v>0</v>
      </c>
    </row>
    <row r="80" spans="1:25" ht="14" customHeight="1" x14ac:dyDescent="0.25">
      <c r="A80" s="310" t="s">
        <v>140</v>
      </c>
      <c r="B80" s="311"/>
      <c r="C80" s="312"/>
      <c r="D80" s="333">
        <f>D78+D79</f>
        <v>0</v>
      </c>
      <c r="E80" s="334"/>
      <c r="F80" s="333">
        <f t="shared" ref="F80" si="63">F78+F79</f>
        <v>0</v>
      </c>
      <c r="G80" s="334"/>
      <c r="H80" s="333">
        <f t="shared" ref="H80" si="64">H78+H79</f>
        <v>0</v>
      </c>
      <c r="I80" s="334"/>
      <c r="J80" s="333">
        <f t="shared" ref="J80" si="65">J78+J79</f>
        <v>0</v>
      </c>
      <c r="K80" s="334"/>
      <c r="L80" s="333">
        <f t="shared" ref="L80" si="66">L78+L79</f>
        <v>0</v>
      </c>
      <c r="M80" s="334"/>
      <c r="N80" s="333">
        <f t="shared" ref="N80" si="67">N78+N79</f>
        <v>0</v>
      </c>
      <c r="O80" s="334"/>
      <c r="P80" s="333">
        <f t="shared" ref="P80" si="68">P78+P79</f>
        <v>0</v>
      </c>
      <c r="Q80" s="334"/>
      <c r="R80" s="333">
        <f t="shared" ref="R80" si="69">R78+R79</f>
        <v>0</v>
      </c>
      <c r="S80" s="334"/>
      <c r="T80" s="333">
        <f t="shared" ref="T80" si="70">T78+T79</f>
        <v>0</v>
      </c>
      <c r="U80" s="334"/>
      <c r="V80" s="333">
        <f t="shared" ref="V80" si="71">V78+V79</f>
        <v>0</v>
      </c>
      <c r="W80" s="334"/>
      <c r="X80" s="43">
        <f>SUM(D80:W80)</f>
        <v>0</v>
      </c>
    </row>
    <row r="81" spans="1:24" ht="14" customHeight="1" x14ac:dyDescent="0.25">
      <c r="A81" s="310" t="s">
        <v>141</v>
      </c>
      <c r="B81" s="311"/>
      <c r="C81" s="312"/>
      <c r="D81" s="308">
        <f>D80</f>
        <v>0</v>
      </c>
      <c r="E81" s="309"/>
      <c r="F81" s="308">
        <f>D81+F80</f>
        <v>0</v>
      </c>
      <c r="G81" s="309"/>
      <c r="H81" s="308">
        <f t="shared" ref="H81" si="72">F81+H80</f>
        <v>0</v>
      </c>
      <c r="I81" s="309"/>
      <c r="J81" s="308">
        <f t="shared" ref="J81" si="73">H81+J80</f>
        <v>0</v>
      </c>
      <c r="K81" s="309"/>
      <c r="L81" s="308">
        <f t="shared" ref="L81" si="74">J81+L80</f>
        <v>0</v>
      </c>
      <c r="M81" s="309"/>
      <c r="N81" s="308">
        <f t="shared" ref="N81" si="75">L81+N80</f>
        <v>0</v>
      </c>
      <c r="O81" s="309"/>
      <c r="P81" s="308">
        <f t="shared" ref="P81" si="76">N81+P80</f>
        <v>0</v>
      </c>
      <c r="Q81" s="309"/>
      <c r="R81" s="308">
        <f t="shared" ref="R81" si="77">P81+R80</f>
        <v>0</v>
      </c>
      <c r="S81" s="309"/>
      <c r="T81" s="308">
        <f t="shared" ref="T81" si="78">R81+T80</f>
        <v>0</v>
      </c>
      <c r="U81" s="309"/>
      <c r="V81" s="308">
        <f t="shared" ref="V81" si="79">T81+V80</f>
        <v>0</v>
      </c>
      <c r="W81" s="309"/>
      <c r="X81" s="121"/>
    </row>
    <row r="82" spans="1:24" ht="14" customHeight="1" x14ac:dyDescent="0.25">
      <c r="A82" s="310" t="s">
        <v>136</v>
      </c>
      <c r="B82" s="311"/>
      <c r="C82" s="312"/>
      <c r="D82" s="308">
        <f>SUM(D13:D14)+SUM(D30:D31)+SUM(D47:D48)+SUM(D64:D65)</f>
        <v>0</v>
      </c>
      <c r="E82" s="309"/>
      <c r="F82" s="308">
        <f>SUM(F13:F14)+SUM(F30:F31)+SUM(F47:F48)+SUM(F64:F65)</f>
        <v>0</v>
      </c>
      <c r="G82" s="309"/>
      <c r="H82" s="308">
        <f>SUM(H13:H14)+SUM(H30:H31)+SUM(H47:H48)+SUM(H64:H65)</f>
        <v>0</v>
      </c>
      <c r="I82" s="309"/>
      <c r="J82" s="308">
        <f>SUM(J13:J14)+SUM(J30:J31)+SUM(J47:J48)+SUM(J64:J65)</f>
        <v>0</v>
      </c>
      <c r="K82" s="309"/>
      <c r="L82" s="308">
        <f>SUM(L13:L14)+SUM(L30:L31)+SUM(L47:L48)+SUM(L64:L65)</f>
        <v>0</v>
      </c>
      <c r="M82" s="309"/>
      <c r="N82" s="308">
        <f>SUM(N13:N14)+SUM(N30:N31)+SUM(N47:N48)+SUM(N64:N65)</f>
        <v>0</v>
      </c>
      <c r="O82" s="309"/>
      <c r="P82" s="308">
        <f>SUM(P13:P14)+SUM(P30:P31)+SUM(P47:P48)+SUM(P64:P65)</f>
        <v>0</v>
      </c>
      <c r="Q82" s="309"/>
      <c r="R82" s="308">
        <f>SUM(R13:R14)+SUM(R30:R31)+SUM(R47:R48)+SUM(R64:R65)</f>
        <v>0</v>
      </c>
      <c r="S82" s="309"/>
      <c r="T82" s="308">
        <f>SUM(T13:T14)+SUM(T30:T31)+SUM(T47:T48)+SUM(T64:T65)</f>
        <v>0</v>
      </c>
      <c r="U82" s="309"/>
      <c r="V82" s="308">
        <f>SUM(V13:V14)+SUM(V30:V31)+SUM(V47:V48)+SUM(V64:V65)</f>
        <v>0</v>
      </c>
      <c r="W82" s="309"/>
      <c r="X82" s="43">
        <f>SUM(D82:W82)</f>
        <v>0</v>
      </c>
    </row>
    <row r="83" spans="1:24" ht="14" customHeight="1" x14ac:dyDescent="0.25">
      <c r="A83" s="310" t="s">
        <v>137</v>
      </c>
      <c r="B83" s="311"/>
      <c r="C83" s="312"/>
      <c r="D83" s="308">
        <f>SUM(E13:E14)+SUM(E30:E31)+SUM(E47:E48)+SUM(E64:E65)</f>
        <v>0</v>
      </c>
      <c r="E83" s="309"/>
      <c r="F83" s="308">
        <f>SUM(G13:G14)+SUM(G30:G31)+SUM(G47:G48)+SUM(G64:G65)</f>
        <v>0</v>
      </c>
      <c r="G83" s="309"/>
      <c r="H83" s="308">
        <f>SUM(I13:I14)+SUM(I30:I31)+SUM(I47:I48)+SUM(I64:I65)</f>
        <v>0</v>
      </c>
      <c r="I83" s="309"/>
      <c r="J83" s="308">
        <f>SUM(K13:K14)+SUM(K30:K31)+SUM(K47:K48)+SUM(K64:K65)</f>
        <v>0</v>
      </c>
      <c r="K83" s="309"/>
      <c r="L83" s="308">
        <f>SUM(M13:M14)+SUM(M30:M31)+SUM(M47:M48)+SUM(M64:M65)</f>
        <v>0</v>
      </c>
      <c r="M83" s="309"/>
      <c r="N83" s="308">
        <f>SUM(O13:O14)+SUM(O30:O31)+SUM(O47:O48)+SUM(O64:O65)</f>
        <v>0</v>
      </c>
      <c r="O83" s="309"/>
      <c r="P83" s="308">
        <f>SUM(Q13:Q14)+SUM(Q30:Q31)+SUM(Q47:Q48)+SUM(Q64:Q65)</f>
        <v>0</v>
      </c>
      <c r="Q83" s="309"/>
      <c r="R83" s="308">
        <f>SUM(S13:S14)+SUM(S30:S31)+SUM(S47:S48)+SUM(S64:S65)</f>
        <v>0</v>
      </c>
      <c r="S83" s="309"/>
      <c r="T83" s="308">
        <f>SUM(U13:U14)+SUM(U30:U31)+SUM(U47:U48)+SUM(U64:U65)</f>
        <v>0</v>
      </c>
      <c r="U83" s="309"/>
      <c r="V83" s="308">
        <f>SUM(W13:W14)+SUM(W30:W31)+SUM(W47:W48)+SUM(W64:W65)</f>
        <v>0</v>
      </c>
      <c r="W83" s="309"/>
      <c r="X83" s="43">
        <f t="shared" ref="X83:X84" si="80">SUM(D83:W83)</f>
        <v>0</v>
      </c>
    </row>
    <row r="84" spans="1:24" ht="14" customHeight="1" x14ac:dyDescent="0.25">
      <c r="A84" s="310" t="s">
        <v>142</v>
      </c>
      <c r="B84" s="311"/>
      <c r="C84" s="312"/>
      <c r="D84" s="308">
        <f>SUM(D82:E83)</f>
        <v>0</v>
      </c>
      <c r="E84" s="309"/>
      <c r="F84" s="308">
        <f t="shared" ref="F84" si="81">SUM(F82:G83)</f>
        <v>0</v>
      </c>
      <c r="G84" s="309"/>
      <c r="H84" s="308">
        <f t="shared" ref="H84" si="82">SUM(H82:I83)</f>
        <v>0</v>
      </c>
      <c r="I84" s="309"/>
      <c r="J84" s="308">
        <f t="shared" ref="J84" si="83">SUM(J82:K83)</f>
        <v>0</v>
      </c>
      <c r="K84" s="309"/>
      <c r="L84" s="308">
        <f t="shared" ref="L84" si="84">SUM(L82:M83)</f>
        <v>0</v>
      </c>
      <c r="M84" s="309"/>
      <c r="N84" s="308">
        <f t="shared" ref="N84" si="85">SUM(N82:O83)</f>
        <v>0</v>
      </c>
      <c r="O84" s="309"/>
      <c r="P84" s="308">
        <f t="shared" ref="P84" si="86">SUM(P82:Q83)</f>
        <v>0</v>
      </c>
      <c r="Q84" s="309"/>
      <c r="R84" s="308">
        <f t="shared" ref="R84" si="87">SUM(R82:S83)</f>
        <v>0</v>
      </c>
      <c r="S84" s="309"/>
      <c r="T84" s="308">
        <f t="shared" ref="T84" si="88">SUM(T82:U83)</f>
        <v>0</v>
      </c>
      <c r="U84" s="309"/>
      <c r="V84" s="308">
        <f t="shared" ref="V84" si="89">SUM(V82:W83)</f>
        <v>0</v>
      </c>
      <c r="W84" s="309"/>
      <c r="X84" s="43">
        <f t="shared" si="80"/>
        <v>0</v>
      </c>
    </row>
    <row r="85" spans="1:24" ht="14" customHeight="1" x14ac:dyDescent="0.25">
      <c r="A85" s="310" t="s">
        <v>143</v>
      </c>
      <c r="B85" s="311"/>
      <c r="C85" s="312"/>
      <c r="D85" s="308">
        <f>D84</f>
        <v>0</v>
      </c>
      <c r="E85" s="309"/>
      <c r="F85" s="308">
        <f>D85+F84</f>
        <v>0</v>
      </c>
      <c r="G85" s="309"/>
      <c r="H85" s="308">
        <f t="shared" ref="H85" si="90">F85+H84</f>
        <v>0</v>
      </c>
      <c r="I85" s="309"/>
      <c r="J85" s="308">
        <f t="shared" ref="J85" si="91">H85+J84</f>
        <v>0</v>
      </c>
      <c r="K85" s="309"/>
      <c r="L85" s="308">
        <f t="shared" ref="L85" si="92">J85+L84</f>
        <v>0</v>
      </c>
      <c r="M85" s="309"/>
      <c r="N85" s="308">
        <f t="shared" ref="N85" si="93">L85+N84</f>
        <v>0</v>
      </c>
      <c r="O85" s="309"/>
      <c r="P85" s="308">
        <f t="shared" ref="P85" si="94">N85+P84</f>
        <v>0</v>
      </c>
      <c r="Q85" s="309"/>
      <c r="R85" s="308">
        <f t="shared" ref="R85" si="95">P85+R84</f>
        <v>0</v>
      </c>
      <c r="S85" s="309"/>
      <c r="T85" s="308">
        <f t="shared" ref="T85" si="96">R85+T84</f>
        <v>0</v>
      </c>
      <c r="U85" s="309"/>
      <c r="V85" s="308">
        <f t="shared" ref="V85" si="97">T85+V84</f>
        <v>0</v>
      </c>
      <c r="W85" s="309"/>
      <c r="X85" s="121"/>
    </row>
    <row r="86" spans="1:24" ht="14" customHeight="1" x14ac:dyDescent="0.25">
      <c r="A86" s="310" t="s">
        <v>138</v>
      </c>
      <c r="B86" s="311"/>
      <c r="C86" s="312"/>
      <c r="D86" s="308">
        <f>SUM(D15:D16)+SUM(D32:D33)+SUM(D49:D50)+SUM(D66:D67)</f>
        <v>0</v>
      </c>
      <c r="E86" s="309"/>
      <c r="F86" s="308">
        <f>SUM(F15:F16)+SUM(F32:F33)+SUM(F49:F50)+SUM(F66:F67)</f>
        <v>0</v>
      </c>
      <c r="G86" s="309"/>
      <c r="H86" s="308">
        <f>SUM(H15:H16)+SUM(H32:H33)+SUM(H49:H50)+SUM(H66:H67)</f>
        <v>0</v>
      </c>
      <c r="I86" s="309"/>
      <c r="J86" s="308">
        <f>SUM(J15:J16)+SUM(J32:J33)+SUM(J49:J50)+SUM(J66:J67)</f>
        <v>0</v>
      </c>
      <c r="K86" s="309"/>
      <c r="L86" s="308">
        <f>SUM(L15:L16)+SUM(L32:L33)+SUM(L49:L50)+SUM(L66:L67)</f>
        <v>0</v>
      </c>
      <c r="M86" s="309"/>
      <c r="N86" s="308">
        <f>SUM(N15:N16)+SUM(N32:N33)+SUM(N49:N50)+SUM(N66:N67)</f>
        <v>0</v>
      </c>
      <c r="O86" s="309"/>
      <c r="P86" s="308">
        <f>SUM(P15:P16)+SUM(P32:P33)+SUM(P49:P50)+SUM(P66:P67)</f>
        <v>0</v>
      </c>
      <c r="Q86" s="309"/>
      <c r="R86" s="308">
        <f>SUM(R15:R16)+SUM(R32:R33)+SUM(R49:R50)+SUM(R66:R67)</f>
        <v>0</v>
      </c>
      <c r="S86" s="309"/>
      <c r="T86" s="308">
        <f>SUM(T15:T16)+SUM(T32:T33)+SUM(T49:T50)+SUM(T66:T67)</f>
        <v>0</v>
      </c>
      <c r="U86" s="309"/>
      <c r="V86" s="308">
        <f>SUM(V15:V16)+SUM(V32:V33)+SUM(V49:V50)+SUM(V66:V67)</f>
        <v>0</v>
      </c>
      <c r="W86" s="309"/>
      <c r="X86" s="43">
        <f>SUM(D86:W86)</f>
        <v>0</v>
      </c>
    </row>
    <row r="87" spans="1:24" ht="14" customHeight="1" x14ac:dyDescent="0.25">
      <c r="A87" s="310" t="s">
        <v>139</v>
      </c>
      <c r="B87" s="311"/>
      <c r="C87" s="312"/>
      <c r="D87" s="308">
        <f>SUM(E15:E16)+SUM(E32:E33)+SUM(E49:E50)+SUM(E66:E67)</f>
        <v>0</v>
      </c>
      <c r="E87" s="309"/>
      <c r="F87" s="308">
        <f>SUM(G15:G16)+SUM(G32:G33)+SUM(G49:G50)+SUM(G66:G67)</f>
        <v>0</v>
      </c>
      <c r="G87" s="309"/>
      <c r="H87" s="308">
        <f>SUM(I15:I16)+SUM(I32:I33)+SUM(I49:I50)+SUM(I66:I67)</f>
        <v>0</v>
      </c>
      <c r="I87" s="309"/>
      <c r="J87" s="308">
        <f>SUM(K15:K16)+SUM(K32:K33)+SUM(K49:K50)+SUM(K66:K67)</f>
        <v>0</v>
      </c>
      <c r="K87" s="309"/>
      <c r="L87" s="308">
        <f>SUM(M15:M16)+SUM(M32:M33)+SUM(M49:M50)+SUM(M66:M67)</f>
        <v>0</v>
      </c>
      <c r="M87" s="309"/>
      <c r="N87" s="308">
        <f>SUM(O15:O16)+SUM(O32:O33)+SUM(O49:O50)+SUM(O66:O67)</f>
        <v>0</v>
      </c>
      <c r="O87" s="309"/>
      <c r="P87" s="308">
        <f>SUM(Q15:Q16)+SUM(Q32:Q33)+SUM(Q49:Q50)+SUM(Q66:Q67)</f>
        <v>0</v>
      </c>
      <c r="Q87" s="309"/>
      <c r="R87" s="308">
        <f>SUM(S15:S16)+SUM(S32:S33)+SUM(S49:S50)+SUM(S66:S67)</f>
        <v>0</v>
      </c>
      <c r="S87" s="309"/>
      <c r="T87" s="308">
        <f>SUM(U15:U16)+SUM(U32:U33)+SUM(U49:U50)+SUM(U66:U67)</f>
        <v>0</v>
      </c>
      <c r="U87" s="309"/>
      <c r="V87" s="308">
        <f>SUM(W15:W16)+SUM(W32:W33)+SUM(W49:W50)+SUM(W66:W67)</f>
        <v>0</v>
      </c>
      <c r="W87" s="309"/>
      <c r="X87" s="43">
        <f>SUM(D87:W87)</f>
        <v>0</v>
      </c>
    </row>
    <row r="88" spans="1:24" ht="14" customHeight="1" x14ac:dyDescent="0.25">
      <c r="A88" s="310" t="s">
        <v>144</v>
      </c>
      <c r="B88" s="311"/>
      <c r="C88" s="312"/>
      <c r="D88" s="308">
        <f>SUM(D86:E87)</f>
        <v>0</v>
      </c>
      <c r="E88" s="309"/>
      <c r="F88" s="308">
        <f t="shared" ref="F88" si="98">SUM(F86:G87)</f>
        <v>0</v>
      </c>
      <c r="G88" s="309"/>
      <c r="H88" s="308">
        <f t="shared" ref="H88" si="99">SUM(H86:I87)</f>
        <v>0</v>
      </c>
      <c r="I88" s="309"/>
      <c r="J88" s="308">
        <f t="shared" ref="J88" si="100">SUM(J86:K87)</f>
        <v>0</v>
      </c>
      <c r="K88" s="309"/>
      <c r="L88" s="308">
        <f t="shared" ref="L88" si="101">SUM(L86:M87)</f>
        <v>0</v>
      </c>
      <c r="M88" s="309"/>
      <c r="N88" s="308">
        <f t="shared" ref="N88" si="102">SUM(N86:O87)</f>
        <v>0</v>
      </c>
      <c r="O88" s="309"/>
      <c r="P88" s="308">
        <f t="shared" ref="P88" si="103">SUM(P86:Q87)</f>
        <v>0</v>
      </c>
      <c r="Q88" s="309"/>
      <c r="R88" s="308">
        <f t="shared" ref="R88" si="104">SUM(R86:S87)</f>
        <v>0</v>
      </c>
      <c r="S88" s="309"/>
      <c r="T88" s="308">
        <f t="shared" ref="T88" si="105">SUM(T86:U87)</f>
        <v>0</v>
      </c>
      <c r="U88" s="309"/>
      <c r="V88" s="308">
        <f t="shared" ref="V88" si="106">SUM(V86:W87)</f>
        <v>0</v>
      </c>
      <c r="W88" s="309"/>
      <c r="X88" s="43">
        <f>SUM(D88:W88)</f>
        <v>0</v>
      </c>
    </row>
    <row r="89" spans="1:24" ht="14" customHeight="1" x14ac:dyDescent="0.25">
      <c r="A89" s="310" t="s">
        <v>145</v>
      </c>
      <c r="B89" s="311"/>
      <c r="C89" s="312"/>
      <c r="D89" s="308">
        <f>D88</f>
        <v>0</v>
      </c>
      <c r="E89" s="309"/>
      <c r="F89" s="308">
        <f>D89+F88</f>
        <v>0</v>
      </c>
      <c r="G89" s="309"/>
      <c r="H89" s="308">
        <f t="shared" ref="H89" si="107">F89+H88</f>
        <v>0</v>
      </c>
      <c r="I89" s="309"/>
      <c r="J89" s="308">
        <f t="shared" ref="J89" si="108">H89+J88</f>
        <v>0</v>
      </c>
      <c r="K89" s="309"/>
      <c r="L89" s="308">
        <f t="shared" ref="L89" si="109">J89+L88</f>
        <v>0</v>
      </c>
      <c r="M89" s="309"/>
      <c r="N89" s="308">
        <f t="shared" ref="N89" si="110">L89+N88</f>
        <v>0</v>
      </c>
      <c r="O89" s="309"/>
      <c r="P89" s="308">
        <f t="shared" ref="P89" si="111">N89+P88</f>
        <v>0</v>
      </c>
      <c r="Q89" s="309"/>
      <c r="R89" s="308">
        <f t="shared" ref="R89" si="112">P89+R88</f>
        <v>0</v>
      </c>
      <c r="S89" s="309"/>
      <c r="T89" s="308">
        <f t="shared" ref="T89" si="113">R89+T88</f>
        <v>0</v>
      </c>
      <c r="U89" s="309"/>
      <c r="V89" s="308">
        <f t="shared" ref="V89" si="114">T89+V88</f>
        <v>0</v>
      </c>
      <c r="W89" s="309"/>
      <c r="X89" s="121"/>
    </row>
    <row r="91" spans="1:24" ht="14" customHeight="1" x14ac:dyDescent="0.25">
      <c r="A91" s="310" t="s">
        <v>182</v>
      </c>
      <c r="B91" s="311"/>
      <c r="C91" s="312"/>
      <c r="D91" s="308">
        <f>SUM(D7:E7)+SUM(D9:E9)+SUM(D11:E11)+SUM(D13:E13)+SUM(D15:E15)+SUM(D24:E24)+SUM(D26:E26)+SUM(D28:E28)+SUM(D30:E30)+SUM(D32:E32)+SUM(D41:E41)+SUM(D43:E43)+SUM(D45:E45)+SUM(D47:E47)+SUM(D49:E49)+SUM(D58:E58)+SUM(D60:E60)+SUM(D62:E62)+SUM(D64:E64)+SUM(D66:E66)</f>
        <v>0</v>
      </c>
      <c r="E91" s="309"/>
      <c r="F91" s="308">
        <f>SUM(F7:G7)+SUM(F9:G9)+SUM(F11:G11)+SUM(F13:G13)+SUM(F15:G15)+SUM(F24:G24)+SUM(F26:G26)+SUM(F28:G28)+SUM(F30:G30)+SUM(F32:G32)+SUM(F41:G41)+SUM(F43:G43)+SUM(F45:G45)+SUM(F47:G47)+SUM(F49:G49)+SUM(F58:G58)+SUM(F60:G60)+SUM(F62:G62)+SUM(F64:G64)+SUM(F66:G66)</f>
        <v>0</v>
      </c>
      <c r="G91" s="309"/>
      <c r="H91" s="308">
        <f t="shared" ref="H91" si="115">SUM(H7:I7)+SUM(H9:I9)+SUM(H11:I11)+SUM(H13:I13)+SUM(H15:I15)+SUM(H24:I24)+SUM(H26:I26)+SUM(H28:I28)+SUM(H30:I30)+SUM(H32:I32)+SUM(H41:I41)+SUM(H43:I43)+SUM(H45:I45)+SUM(H47:I47)+SUM(H49:I49)+SUM(H58:I58)+SUM(H60:I60)+SUM(H62:I62)+SUM(H64:I64)+SUM(H66:I66)</f>
        <v>0</v>
      </c>
      <c r="I91" s="309"/>
      <c r="J91" s="308">
        <f>SUM(J7:K7)+SUM(J9:K9)+SUM(J11:K11)+SUM(J13:K13)+SUM(J15:K15)+SUM(J24:K24)+SUM(J26:K26)+SUM(J28:K28)+SUM(J30:K30)+SUM(J32:K32)+SUM(J41:K41)+SUM(J43:K43)+SUM(J45:K45)+SUM(J47:K47)+SUM(J49:K49)+SUM(J58:K58)+SUM(J60:K60)+SUM(J62:K62)+SUM(J64:K64)+SUM(J66:K66)</f>
        <v>0</v>
      </c>
      <c r="K91" s="309"/>
      <c r="L91" s="308">
        <f t="shared" ref="L91" si="116">SUM(L7:M7)+SUM(L9:M9)+SUM(L11:M11)+SUM(L13:M13)+SUM(L15:M15)+SUM(L24:M24)+SUM(L26:M26)+SUM(L28:M28)+SUM(L30:M30)+SUM(L32:M32)+SUM(L41:M41)+SUM(L43:M43)+SUM(L45:M45)+SUM(L47:M47)+SUM(L49:M49)+SUM(L58:M58)+SUM(L60:M60)+SUM(L62:M62)+SUM(L64:M64)+SUM(L66:M66)</f>
        <v>0</v>
      </c>
      <c r="M91" s="309"/>
      <c r="N91" s="308">
        <f t="shared" ref="N91" si="117">SUM(N7:O7)+SUM(N9:O9)+SUM(N11:O11)+SUM(N13:O13)+SUM(N15:O15)+SUM(N24:O24)+SUM(N26:O26)+SUM(N28:O28)+SUM(N30:O30)+SUM(N32:O32)+SUM(N41:O41)+SUM(N43:O43)+SUM(N45:O45)+SUM(N47:O47)+SUM(N49:O49)+SUM(N58:O58)+SUM(N60:O60)+SUM(N62:O62)+SUM(N64:O64)+SUM(N66:O66)</f>
        <v>0</v>
      </c>
      <c r="O91" s="309"/>
      <c r="P91" s="308">
        <f t="shared" ref="P91" si="118">SUM(P7:Q7)+SUM(P9:Q9)+SUM(P11:Q11)+SUM(P13:Q13)+SUM(P15:Q15)+SUM(P24:Q24)+SUM(P26:Q26)+SUM(P28:Q28)+SUM(P30:Q30)+SUM(P32:Q32)+SUM(P41:Q41)+SUM(P43:Q43)+SUM(P45:Q45)+SUM(P47:Q47)+SUM(P49:Q49)+SUM(P58:Q58)+SUM(P60:Q60)+SUM(P62:Q62)+SUM(P64:Q64)+SUM(P66:Q66)</f>
        <v>0</v>
      </c>
      <c r="Q91" s="309"/>
      <c r="R91" s="308">
        <f t="shared" ref="R91" si="119">SUM(R7:S7)+SUM(R9:S9)+SUM(R11:S11)+SUM(R13:S13)+SUM(R15:S15)+SUM(R24:S24)+SUM(R26:S26)+SUM(R28:S28)+SUM(R30:S30)+SUM(R32:S32)+SUM(R41:S41)+SUM(R43:S43)+SUM(R45:S45)+SUM(R47:S47)+SUM(R49:S49)+SUM(R58:S58)+SUM(R60:S60)+SUM(R62:S62)+SUM(R64:S64)+SUM(R66:S66)</f>
        <v>0</v>
      </c>
      <c r="S91" s="309"/>
      <c r="T91" s="308">
        <f t="shared" ref="T91" si="120">SUM(T7:U7)+SUM(T9:U9)+SUM(T11:U11)+SUM(T13:U13)+SUM(T15:U15)+SUM(T24:U24)+SUM(T26:U26)+SUM(T28:U28)+SUM(T30:U30)+SUM(T32:U32)+SUM(T41:U41)+SUM(T43:U43)+SUM(T45:U45)+SUM(T47:U47)+SUM(T49:U49)+SUM(T58:U58)+SUM(T60:U60)+SUM(T62:U62)+SUM(T64:U64)+SUM(T66:U66)</f>
        <v>0</v>
      </c>
      <c r="U91" s="309"/>
      <c r="V91" s="308">
        <f t="shared" ref="V91" si="121">SUM(V7:W7)+SUM(V9:W9)+SUM(V11:W11)+SUM(V13:W13)+SUM(V15:W15)+SUM(V24:W24)+SUM(V26:W26)+SUM(V28:W28)+SUM(V30:W30)+SUM(V32:W32)+SUM(V41:W41)+SUM(V43:W43)+SUM(V45:W45)+SUM(V47:W47)+SUM(V49:W49)+SUM(V58:W58)+SUM(V60:W60)+SUM(V62:W62)+SUM(V64:W64)+SUM(V66:W66)</f>
        <v>0</v>
      </c>
      <c r="W91" s="309"/>
      <c r="X91" s="43">
        <f>SUM(D91:W91)</f>
        <v>0</v>
      </c>
    </row>
    <row r="92" spans="1:24" ht="14" customHeight="1" x14ac:dyDescent="0.25">
      <c r="A92" s="310" t="s">
        <v>183</v>
      </c>
      <c r="B92" s="311"/>
      <c r="C92" s="312"/>
      <c r="D92" s="308">
        <f>SUM(D8:E8)+SUM(D10:E10)+SUM(D12:E12)+SUM(D14:E14)+SUM(D16:E16)+SUM(D25:E25)+SUM(D27:E27)+SUM(D29:E29)+SUM(D31:E31)+SUM(D33:E33)+SUM(D42:E42)+SUM(D44:E44)+SUM(D46:E46)+SUM(D48:E48)+SUM(D50:E50)+SUM(D59:E59)+SUM(D61:E61)+SUM(D63:E63)+SUM(D65:E65)+SUM(D67:E67)</f>
        <v>0</v>
      </c>
      <c r="E92" s="309"/>
      <c r="F92" s="308">
        <f>SUM(F8:G8)+SUM(F10:G10)+SUM(F12:G12)+SUM(F14:G14)+SUM(F16:G16)+SUM(F25:G25)+SUM(F27:G27)+SUM(F29:G29)+SUM(F31:G31)+SUM(F33:G33)+SUM(F42:G42)+SUM(F44:G44)+SUM(F46:G46)+SUM(F48:G48)+SUM(F50:G50)+SUM(F59:G59)+SUM(F61:G61)+SUM(F63:G63)+SUM(F65:G65)+SUM(F67:G67)</f>
        <v>0</v>
      </c>
      <c r="G92" s="309"/>
      <c r="H92" s="308">
        <f t="shared" ref="H92" si="122">SUM(H8:I8)+SUM(H10:I10)+SUM(H12:I12)+SUM(H14:I14)+SUM(H16:I16)+SUM(H25:I25)+SUM(H27:I27)+SUM(H29:I29)+SUM(H31:I31)+SUM(H33:I33)+SUM(H42:I42)+SUM(H44:I44)+SUM(H46:I46)+SUM(H48:I48)+SUM(H50:I50)+SUM(H59:I59)+SUM(H61:I61)+SUM(H63:I63)+SUM(H65:I65)+SUM(H67:I67)</f>
        <v>0</v>
      </c>
      <c r="I92" s="309"/>
      <c r="J92" s="308">
        <f>SUM(J8:K8)+SUM(J10:K10)+SUM(J12:K12)+SUM(J14:K14)+SUM(J16:K16)+SUM(J25:K25)+SUM(J27:K27)+SUM(J29:K29)+SUM(J31:K31)+SUM(J33:K33)+SUM(J42:K42)+SUM(J44:K44)+SUM(J46:K46)+SUM(J48:K48)+SUM(J50:K50)+SUM(J59:K59)+SUM(J61:K61)+SUM(J63:K63)+SUM(J65:K65)+SUM(J67:K67)</f>
        <v>0</v>
      </c>
      <c r="K92" s="309"/>
      <c r="L92" s="308">
        <f t="shared" ref="L92" si="123">SUM(L8:M8)+SUM(L10:M10)+SUM(L12:M12)+SUM(L14:M14)+SUM(L16:M16)+SUM(L25:M25)+SUM(L27:M27)+SUM(L29:M29)+SUM(L31:M31)+SUM(L33:M33)+SUM(L42:M42)+SUM(L44:M44)+SUM(L46:M46)+SUM(L48:M48)+SUM(L50:M50)+SUM(L59:M59)+SUM(L61:M61)+SUM(L63:M63)+SUM(L65:M65)+SUM(L67:M67)</f>
        <v>0</v>
      </c>
      <c r="M92" s="309"/>
      <c r="N92" s="308">
        <f t="shared" ref="N92" si="124">SUM(N8:O8)+SUM(N10:O10)+SUM(N12:O12)+SUM(N14:O14)+SUM(N16:O16)+SUM(N25:O25)+SUM(N27:O27)+SUM(N29:O29)+SUM(N31:O31)+SUM(N33:O33)+SUM(N42:O42)+SUM(N44:O44)+SUM(N46:O46)+SUM(N48:O48)+SUM(N50:O50)+SUM(N59:O59)+SUM(N61:O61)+SUM(N63:O63)+SUM(N65:O65)+SUM(N67:O67)</f>
        <v>0</v>
      </c>
      <c r="O92" s="309"/>
      <c r="P92" s="308">
        <f t="shared" ref="P92" si="125">SUM(P8:Q8)+SUM(P10:Q10)+SUM(P12:Q12)+SUM(P14:Q14)+SUM(P16:Q16)+SUM(P25:Q25)+SUM(P27:Q27)+SUM(P29:Q29)+SUM(P31:Q31)+SUM(P33:Q33)+SUM(P42:Q42)+SUM(P44:Q44)+SUM(P46:Q46)+SUM(P48:Q48)+SUM(P50:Q50)+SUM(P59:Q59)+SUM(P61:Q61)+SUM(P63:Q63)+SUM(P65:Q65)+SUM(P67:Q67)</f>
        <v>0</v>
      </c>
      <c r="Q92" s="309"/>
      <c r="R92" s="308">
        <f t="shared" ref="R92" si="126">SUM(R8:S8)+SUM(R10:S10)+SUM(R12:S12)+SUM(R14:S14)+SUM(R16:S16)+SUM(R25:S25)+SUM(R27:S27)+SUM(R29:S29)+SUM(R31:S31)+SUM(R33:S33)+SUM(R42:S42)+SUM(R44:S44)+SUM(R46:S46)+SUM(R48:S48)+SUM(R50:S50)+SUM(R59:S59)+SUM(R61:S61)+SUM(R63:S63)+SUM(R65:S65)+SUM(R67:S67)</f>
        <v>0</v>
      </c>
      <c r="S92" s="309"/>
      <c r="T92" s="308">
        <f t="shared" ref="T92" si="127">SUM(T8:U8)+SUM(T10:U10)+SUM(T12:U12)+SUM(T14:U14)+SUM(T16:U16)+SUM(T25:U25)+SUM(T27:U27)+SUM(T29:U29)+SUM(T31:U31)+SUM(T33:U33)+SUM(T42:U42)+SUM(T44:U44)+SUM(T46:U46)+SUM(T48:U48)+SUM(T50:U50)+SUM(T59:U59)+SUM(T61:U61)+SUM(T63:U63)+SUM(T65:U65)+SUM(T67:U67)</f>
        <v>0</v>
      </c>
      <c r="U92" s="309"/>
      <c r="V92" s="308">
        <f t="shared" ref="V92" si="128">SUM(V8:W8)+SUM(V10:W10)+SUM(V12:W12)+SUM(V14:W14)+SUM(V16:W16)+SUM(V25:W25)+SUM(V27:W27)+SUM(V29:W29)+SUM(V31:W31)+SUM(V33:W33)+SUM(V42:W42)+SUM(V44:W44)+SUM(V46:W46)+SUM(V48:W48)+SUM(V50:W50)+SUM(V59:W59)+SUM(V61:W61)+SUM(V63:W63)+SUM(V65:W65)+SUM(V67:W67)</f>
        <v>0</v>
      </c>
      <c r="W92" s="309"/>
      <c r="X92" s="43">
        <f>SUM(D92:W92)</f>
        <v>0</v>
      </c>
    </row>
  </sheetData>
  <sheetProtection selectLockedCells="1"/>
  <dataConsolidate/>
  <mergeCells count="303">
    <mergeCell ref="F18:G18"/>
    <mergeCell ref="H18:I18"/>
    <mergeCell ref="J18:K18"/>
    <mergeCell ref="L18:M18"/>
    <mergeCell ref="N18:O18"/>
    <mergeCell ref="P18:Q18"/>
    <mergeCell ref="R18:S18"/>
    <mergeCell ref="T18:U18"/>
    <mergeCell ref="V18:W18"/>
    <mergeCell ref="F89:G89"/>
    <mergeCell ref="D83:E83"/>
    <mergeCell ref="D84:E84"/>
    <mergeCell ref="D86:E86"/>
    <mergeCell ref="D87:E87"/>
    <mergeCell ref="D88:E88"/>
    <mergeCell ref="D89:E89"/>
    <mergeCell ref="F83:G83"/>
    <mergeCell ref="F84:G84"/>
    <mergeCell ref="F86:G86"/>
    <mergeCell ref="F87:G87"/>
    <mergeCell ref="F88:G88"/>
    <mergeCell ref="H86:I86"/>
    <mergeCell ref="H87:I87"/>
    <mergeCell ref="H88:I88"/>
    <mergeCell ref="H89:I89"/>
    <mergeCell ref="J83:K83"/>
    <mergeCell ref="J84:K84"/>
    <mergeCell ref="J86:K86"/>
    <mergeCell ref="J87:K87"/>
    <mergeCell ref="J88:K88"/>
    <mergeCell ref="R88:S88"/>
    <mergeCell ref="N89:O89"/>
    <mergeCell ref="L83:M83"/>
    <mergeCell ref="L84:M84"/>
    <mergeCell ref="L86:M86"/>
    <mergeCell ref="L87:M87"/>
    <mergeCell ref="L88:M88"/>
    <mergeCell ref="L89:M89"/>
    <mergeCell ref="N83:O83"/>
    <mergeCell ref="N84:O84"/>
    <mergeCell ref="N86:O86"/>
    <mergeCell ref="N87:O87"/>
    <mergeCell ref="N88:O88"/>
    <mergeCell ref="L82:M82"/>
    <mergeCell ref="V89:W89"/>
    <mergeCell ref="T83:U83"/>
    <mergeCell ref="T84:U84"/>
    <mergeCell ref="T86:U86"/>
    <mergeCell ref="T87:U87"/>
    <mergeCell ref="T88:U88"/>
    <mergeCell ref="T89:U89"/>
    <mergeCell ref="V83:W83"/>
    <mergeCell ref="V84:W84"/>
    <mergeCell ref="V86:W86"/>
    <mergeCell ref="V87:W87"/>
    <mergeCell ref="V88:W88"/>
    <mergeCell ref="R89:S89"/>
    <mergeCell ref="P83:Q83"/>
    <mergeCell ref="P84:Q84"/>
    <mergeCell ref="P86:Q86"/>
    <mergeCell ref="P87:Q87"/>
    <mergeCell ref="P88:Q88"/>
    <mergeCell ref="P89:Q89"/>
    <mergeCell ref="R83:S83"/>
    <mergeCell ref="R84:S84"/>
    <mergeCell ref="R86:S86"/>
    <mergeCell ref="R87:S87"/>
    <mergeCell ref="P81:Q81"/>
    <mergeCell ref="R81:S81"/>
    <mergeCell ref="T81:U81"/>
    <mergeCell ref="V81:W81"/>
    <mergeCell ref="N82:O82"/>
    <mergeCell ref="P82:Q82"/>
    <mergeCell ref="R82:S82"/>
    <mergeCell ref="T82:U82"/>
    <mergeCell ref="V82:W82"/>
    <mergeCell ref="N80:O80"/>
    <mergeCell ref="P80:Q80"/>
    <mergeCell ref="R80:S80"/>
    <mergeCell ref="T80:U80"/>
    <mergeCell ref="V80:W80"/>
    <mergeCell ref="V85:W85"/>
    <mergeCell ref="A82:C82"/>
    <mergeCell ref="A83:C83"/>
    <mergeCell ref="A88:C88"/>
    <mergeCell ref="H80:I80"/>
    <mergeCell ref="J80:K80"/>
    <mergeCell ref="L80:M80"/>
    <mergeCell ref="L85:M85"/>
    <mergeCell ref="N85:O85"/>
    <mergeCell ref="P85:Q85"/>
    <mergeCell ref="R85:S85"/>
    <mergeCell ref="T85:U85"/>
    <mergeCell ref="H85:I85"/>
    <mergeCell ref="J85:K85"/>
    <mergeCell ref="F81:G81"/>
    <mergeCell ref="H81:I81"/>
    <mergeCell ref="J81:K81"/>
    <mergeCell ref="L81:M81"/>
    <mergeCell ref="N81:O81"/>
    <mergeCell ref="A79:C79"/>
    <mergeCell ref="D79:E79"/>
    <mergeCell ref="F79:G79"/>
    <mergeCell ref="H79:I79"/>
    <mergeCell ref="J79:K79"/>
    <mergeCell ref="A89:C89"/>
    <mergeCell ref="A80:C80"/>
    <mergeCell ref="A81:C81"/>
    <mergeCell ref="A84:C84"/>
    <mergeCell ref="A86:C86"/>
    <mergeCell ref="A87:C87"/>
    <mergeCell ref="D80:E80"/>
    <mergeCell ref="D81:E81"/>
    <mergeCell ref="F80:G80"/>
    <mergeCell ref="A85:C85"/>
    <mergeCell ref="D85:E85"/>
    <mergeCell ref="F85:G85"/>
    <mergeCell ref="D82:E82"/>
    <mergeCell ref="F82:G82"/>
    <mergeCell ref="H82:I82"/>
    <mergeCell ref="J82:K82"/>
    <mergeCell ref="J89:K89"/>
    <mergeCell ref="H83:I83"/>
    <mergeCell ref="H84:I84"/>
    <mergeCell ref="V78:W78"/>
    <mergeCell ref="D78:E78"/>
    <mergeCell ref="F78:G78"/>
    <mergeCell ref="H78:I78"/>
    <mergeCell ref="J78:K78"/>
    <mergeCell ref="L78:M78"/>
    <mergeCell ref="V79:W79"/>
    <mergeCell ref="L79:M79"/>
    <mergeCell ref="N79:O79"/>
    <mergeCell ref="P79:Q79"/>
    <mergeCell ref="R79:S79"/>
    <mergeCell ref="T79:U79"/>
    <mergeCell ref="H76:I76"/>
    <mergeCell ref="J75:K75"/>
    <mergeCell ref="J76:K76"/>
    <mergeCell ref="L75:M75"/>
    <mergeCell ref="L76:M76"/>
    <mergeCell ref="N78:O78"/>
    <mergeCell ref="P78:Q78"/>
    <mergeCell ref="R78:S78"/>
    <mergeCell ref="T78:U78"/>
    <mergeCell ref="L74:M74"/>
    <mergeCell ref="T76:U76"/>
    <mergeCell ref="V75:W75"/>
    <mergeCell ref="V76:W76"/>
    <mergeCell ref="N76:O76"/>
    <mergeCell ref="P75:Q75"/>
    <mergeCell ref="P76:Q76"/>
    <mergeCell ref="R75:S75"/>
    <mergeCell ref="R76:S76"/>
    <mergeCell ref="F73:G73"/>
    <mergeCell ref="F74:G74"/>
    <mergeCell ref="F76:G76"/>
    <mergeCell ref="P72:Q72"/>
    <mergeCell ref="R72:S72"/>
    <mergeCell ref="T73:U73"/>
    <mergeCell ref="T74:U74"/>
    <mergeCell ref="V73:W73"/>
    <mergeCell ref="V74:W74"/>
    <mergeCell ref="F75:G75"/>
    <mergeCell ref="H75:I75"/>
    <mergeCell ref="N75:O75"/>
    <mergeCell ref="T75:U75"/>
    <mergeCell ref="N73:O73"/>
    <mergeCell ref="N74:O74"/>
    <mergeCell ref="P73:Q73"/>
    <mergeCell ref="P74:Q74"/>
    <mergeCell ref="R73:S73"/>
    <mergeCell ref="R74:S74"/>
    <mergeCell ref="H73:I73"/>
    <mergeCell ref="H74:I74"/>
    <mergeCell ref="J73:K73"/>
    <mergeCell ref="J74:K74"/>
    <mergeCell ref="L73:M73"/>
    <mergeCell ref="T72:U72"/>
    <mergeCell ref="V72:W72"/>
    <mergeCell ref="F72:G72"/>
    <mergeCell ref="H72:I72"/>
    <mergeCell ref="J72:K72"/>
    <mergeCell ref="L72:M72"/>
    <mergeCell ref="N72:O72"/>
    <mergeCell ref="D72:E72"/>
    <mergeCell ref="B70:C70"/>
    <mergeCell ref="D56:E56"/>
    <mergeCell ref="F56:G56"/>
    <mergeCell ref="H56:I56"/>
    <mergeCell ref="J56:K56"/>
    <mergeCell ref="L56:M56"/>
    <mergeCell ref="A68:C69"/>
    <mergeCell ref="D69:E69"/>
    <mergeCell ref="F69:G69"/>
    <mergeCell ref="H69:I69"/>
    <mergeCell ref="J69:K69"/>
    <mergeCell ref="L69:M69"/>
    <mergeCell ref="T69:U69"/>
    <mergeCell ref="V69:W69"/>
    <mergeCell ref="N56:O56"/>
    <mergeCell ref="P56:Q56"/>
    <mergeCell ref="R56:S56"/>
    <mergeCell ref="T56:U56"/>
    <mergeCell ref="V56:W56"/>
    <mergeCell ref="N69:O69"/>
    <mergeCell ref="P69:Q69"/>
    <mergeCell ref="R69:S69"/>
    <mergeCell ref="P22:Q22"/>
    <mergeCell ref="R22:S22"/>
    <mergeCell ref="T22:U22"/>
    <mergeCell ref="V22:W22"/>
    <mergeCell ref="F22:G22"/>
    <mergeCell ref="H22:I22"/>
    <mergeCell ref="J22:K22"/>
    <mergeCell ref="L22:M22"/>
    <mergeCell ref="N22:O22"/>
    <mergeCell ref="T35:U35"/>
    <mergeCell ref="V35:W35"/>
    <mergeCell ref="F52:G52"/>
    <mergeCell ref="H52:I52"/>
    <mergeCell ref="J52:K52"/>
    <mergeCell ref="L52:M52"/>
    <mergeCell ref="N52:O52"/>
    <mergeCell ref="P52:Q52"/>
    <mergeCell ref="R52:S52"/>
    <mergeCell ref="P39:Q39"/>
    <mergeCell ref="R39:S39"/>
    <mergeCell ref="T39:U39"/>
    <mergeCell ref="V39:W39"/>
    <mergeCell ref="H39:I39"/>
    <mergeCell ref="J39:K39"/>
    <mergeCell ref="L39:M39"/>
    <mergeCell ref="N39:O39"/>
    <mergeCell ref="T52:U52"/>
    <mergeCell ref="V52:W52"/>
    <mergeCell ref="A34:C35"/>
    <mergeCell ref="D35:E35"/>
    <mergeCell ref="F35:G35"/>
    <mergeCell ref="H35:I35"/>
    <mergeCell ref="J35:K35"/>
    <mergeCell ref="L35:M35"/>
    <mergeCell ref="N35:O35"/>
    <mergeCell ref="P35:Q35"/>
    <mergeCell ref="R35:S35"/>
    <mergeCell ref="P5:Q5"/>
    <mergeCell ref="R5:S5"/>
    <mergeCell ref="T5:U5"/>
    <mergeCell ref="V5:W5"/>
    <mergeCell ref="F5:G5"/>
    <mergeCell ref="H5:I5"/>
    <mergeCell ref="J5:K5"/>
    <mergeCell ref="L5:M5"/>
    <mergeCell ref="N5:O5"/>
    <mergeCell ref="A1:D1"/>
    <mergeCell ref="B2:C2"/>
    <mergeCell ref="A3:C3"/>
    <mergeCell ref="B5:C5"/>
    <mergeCell ref="D5:E5"/>
    <mergeCell ref="B22:C22"/>
    <mergeCell ref="D22:E22"/>
    <mergeCell ref="B19:C19"/>
    <mergeCell ref="D18:E18"/>
    <mergeCell ref="A17:C18"/>
    <mergeCell ref="B36:C36"/>
    <mergeCell ref="B53:C53"/>
    <mergeCell ref="A91:C91"/>
    <mergeCell ref="D91:E91"/>
    <mergeCell ref="F91:G91"/>
    <mergeCell ref="H91:I91"/>
    <mergeCell ref="J91:K91"/>
    <mergeCell ref="L91:M91"/>
    <mergeCell ref="N91:O91"/>
    <mergeCell ref="A75:C75"/>
    <mergeCell ref="A76:C76"/>
    <mergeCell ref="A78:C78"/>
    <mergeCell ref="B39:C39"/>
    <mergeCell ref="D39:E39"/>
    <mergeCell ref="B56:C56"/>
    <mergeCell ref="A73:C73"/>
    <mergeCell ref="A74:C74"/>
    <mergeCell ref="D73:E73"/>
    <mergeCell ref="D74:E74"/>
    <mergeCell ref="D75:E75"/>
    <mergeCell ref="D76:E76"/>
    <mergeCell ref="A51:C52"/>
    <mergeCell ref="D52:E52"/>
    <mergeCell ref="F39:G39"/>
    <mergeCell ref="P91:Q91"/>
    <mergeCell ref="R91:S91"/>
    <mergeCell ref="T91:U91"/>
    <mergeCell ref="V91:W91"/>
    <mergeCell ref="A92:C92"/>
    <mergeCell ref="D92:E92"/>
    <mergeCell ref="F92:G92"/>
    <mergeCell ref="H92:I92"/>
    <mergeCell ref="J92:K92"/>
    <mergeCell ref="L92:M92"/>
    <mergeCell ref="N92:O92"/>
    <mergeCell ref="P92:Q92"/>
    <mergeCell ref="R92:S92"/>
    <mergeCell ref="T92:U92"/>
    <mergeCell ref="V92:W92"/>
  </mergeCells>
  <pageMargins left="0.25" right="0.25" top="0.75" bottom="0.75" header="0.3" footer="0.3"/>
  <pageSetup paperSize="9" scale="4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Y91"/>
  <sheetViews>
    <sheetView showGridLines="0" zoomScale="70" zoomScaleNormal="70" workbookViewId="0">
      <pane xSplit="1" topLeftCell="B1" activePane="topRight" state="frozen"/>
      <selection pane="topRight" sqref="A1:D1"/>
    </sheetView>
  </sheetViews>
  <sheetFormatPr defaultColWidth="8.83203125" defaultRowHeight="12.5" x14ac:dyDescent="0.25"/>
  <cols>
    <col min="1" max="1" width="30.75" style="23" customWidth="1"/>
    <col min="2" max="2" width="32.25" style="23" customWidth="1"/>
    <col min="3" max="3" width="42.5" style="3" customWidth="1"/>
    <col min="4" max="23" width="10.9140625" style="1" customWidth="1"/>
    <col min="24" max="24" width="12.58203125" style="1" customWidth="1"/>
    <col min="25" max="25" width="2.58203125" style="1" customWidth="1"/>
    <col min="26" max="16384" width="8.83203125" style="1"/>
  </cols>
  <sheetData>
    <row r="1" spans="1:25" ht="23" customHeight="1" x14ac:dyDescent="0.4">
      <c r="A1" s="323" t="s">
        <v>110</v>
      </c>
      <c r="B1" s="323"/>
      <c r="C1" s="323"/>
      <c r="D1" s="323"/>
      <c r="E1" s="92"/>
      <c r="F1" s="92"/>
    </row>
    <row r="2" spans="1:25" ht="62.5" customHeight="1" thickBot="1" x14ac:dyDescent="0.3">
      <c r="A2" s="326"/>
      <c r="B2" s="326"/>
      <c r="C2" s="326"/>
      <c r="D2" s="117"/>
      <c r="E2" s="117"/>
      <c r="F2" s="117"/>
      <c r="G2" s="117"/>
      <c r="H2" s="117"/>
      <c r="I2" s="117"/>
      <c r="J2" s="117"/>
      <c r="K2" s="117"/>
      <c r="L2" s="117"/>
      <c r="M2" s="117"/>
      <c r="N2" s="117"/>
      <c r="O2" s="117"/>
      <c r="P2" s="117"/>
      <c r="Q2" s="117"/>
      <c r="R2" s="117"/>
      <c r="S2" s="117"/>
      <c r="T2" s="117"/>
      <c r="U2" s="117"/>
      <c r="V2" s="117"/>
      <c r="W2" s="117"/>
      <c r="X2" s="117"/>
    </row>
    <row r="3" spans="1:25" ht="13" thickBot="1" x14ac:dyDescent="0.3">
      <c r="A3" s="108"/>
      <c r="B3" s="108"/>
      <c r="C3" s="109"/>
      <c r="D3" s="107" t="s">
        <v>121</v>
      </c>
      <c r="E3" s="110"/>
      <c r="F3" s="110"/>
      <c r="G3" s="110"/>
      <c r="H3" s="110"/>
      <c r="I3" s="111"/>
      <c r="J3" s="110"/>
      <c r="K3" s="111"/>
      <c r="L3" s="111"/>
      <c r="M3" s="111"/>
      <c r="N3" s="111"/>
      <c r="O3" s="111"/>
      <c r="P3" s="110"/>
      <c r="Q3" s="110"/>
      <c r="R3" s="110"/>
      <c r="S3" s="110"/>
      <c r="T3" s="110"/>
      <c r="U3" s="110"/>
      <c r="V3" s="110"/>
      <c r="W3" s="110"/>
      <c r="X3" s="110"/>
    </row>
    <row r="4" spans="1:25" s="101" customFormat="1" ht="13.5" thickBot="1" x14ac:dyDescent="0.35">
      <c r="A4" s="106" t="s">
        <v>206</v>
      </c>
      <c r="B4" s="315"/>
      <c r="C4" s="316"/>
      <c r="D4" s="317">
        <f>Yhteenveto!D6</f>
        <v>2021</v>
      </c>
      <c r="E4" s="317"/>
      <c r="F4" s="317">
        <f>Yhteenveto!E6</f>
        <v>2022</v>
      </c>
      <c r="G4" s="317"/>
      <c r="H4" s="317">
        <f>Yhteenveto!F6</f>
        <v>2023</v>
      </c>
      <c r="I4" s="317"/>
      <c r="J4" s="317">
        <f>Yhteenveto!G6</f>
        <v>2024</v>
      </c>
      <c r="K4" s="317"/>
      <c r="L4" s="317">
        <f>Yhteenveto!H6</f>
        <v>2025</v>
      </c>
      <c r="M4" s="317"/>
      <c r="N4" s="317">
        <f>Yhteenveto!I6</f>
        <v>2026</v>
      </c>
      <c r="O4" s="317"/>
      <c r="P4" s="317">
        <f>Yhteenveto!J6</f>
        <v>2027</v>
      </c>
      <c r="Q4" s="317"/>
      <c r="R4" s="317">
        <f>Yhteenveto!K6</f>
        <v>2028</v>
      </c>
      <c r="S4" s="317"/>
      <c r="T4" s="317">
        <f>Yhteenveto!L6</f>
        <v>2029</v>
      </c>
      <c r="U4" s="317"/>
      <c r="V4" s="317">
        <f>Yhteenveto!M6</f>
        <v>2030</v>
      </c>
      <c r="W4" s="317"/>
      <c r="X4" s="112" t="str">
        <f>Yhteenveto!N6</f>
        <v>Yhteensä</v>
      </c>
      <c r="Y4" s="1"/>
    </row>
    <row r="5" spans="1:25" s="91" customFormat="1" ht="31.5" customHeight="1" thickBot="1" x14ac:dyDescent="0.3">
      <c r="A5" s="90"/>
      <c r="B5" s="85" t="s">
        <v>100</v>
      </c>
      <c r="C5" s="85" t="s">
        <v>221</v>
      </c>
      <c r="D5" s="114" t="s">
        <v>120</v>
      </c>
      <c r="E5" s="115" t="s">
        <v>98</v>
      </c>
      <c r="F5" s="114" t="s">
        <v>120</v>
      </c>
      <c r="G5" s="115" t="s">
        <v>98</v>
      </c>
      <c r="H5" s="114" t="s">
        <v>120</v>
      </c>
      <c r="I5" s="115" t="s">
        <v>98</v>
      </c>
      <c r="J5" s="114" t="s">
        <v>120</v>
      </c>
      <c r="K5" s="115" t="s">
        <v>98</v>
      </c>
      <c r="L5" s="114" t="s">
        <v>120</v>
      </c>
      <c r="M5" s="115" t="s">
        <v>98</v>
      </c>
      <c r="N5" s="114" t="s">
        <v>120</v>
      </c>
      <c r="O5" s="115" t="s">
        <v>98</v>
      </c>
      <c r="P5" s="104" t="s">
        <v>120</v>
      </c>
      <c r="Q5" s="105" t="s">
        <v>98</v>
      </c>
      <c r="R5" s="104" t="s">
        <v>120</v>
      </c>
      <c r="S5" s="105" t="s">
        <v>98</v>
      </c>
      <c r="T5" s="114" t="s">
        <v>120</v>
      </c>
      <c r="U5" s="115" t="s">
        <v>98</v>
      </c>
      <c r="V5" s="114" t="s">
        <v>120</v>
      </c>
      <c r="W5" s="115" t="s">
        <v>98</v>
      </c>
      <c r="X5" s="118"/>
      <c r="Y5" s="51"/>
    </row>
    <row r="6" spans="1:25" s="19" customFormat="1" ht="13" x14ac:dyDescent="0.3">
      <c r="A6" s="65" t="s">
        <v>146</v>
      </c>
      <c r="B6" s="81"/>
      <c r="C6" s="86"/>
      <c r="D6" s="102"/>
      <c r="E6" s="102"/>
      <c r="F6" s="102"/>
      <c r="G6" s="102"/>
      <c r="H6" s="102"/>
      <c r="I6" s="102"/>
      <c r="J6" s="102"/>
      <c r="K6" s="102"/>
      <c r="L6" s="102"/>
      <c r="M6" s="102"/>
      <c r="N6" s="102"/>
      <c r="O6" s="102"/>
      <c r="P6" s="102"/>
      <c r="Q6" s="102"/>
      <c r="R6" s="102"/>
      <c r="S6" s="102"/>
      <c r="T6" s="102"/>
      <c r="U6" s="102"/>
      <c r="V6" s="102"/>
      <c r="W6" s="102"/>
      <c r="X6" s="244">
        <f t="shared" ref="X6:X15" si="0">SUM(D6:W6)</f>
        <v>0</v>
      </c>
    </row>
    <row r="7" spans="1:25" s="19" customFormat="1" ht="13" x14ac:dyDescent="0.3">
      <c r="A7" s="65" t="s">
        <v>147</v>
      </c>
      <c r="B7" s="81"/>
      <c r="C7" s="86"/>
      <c r="D7" s="20"/>
      <c r="E7" s="20"/>
      <c r="F7" s="20"/>
      <c r="G7" s="20"/>
      <c r="H7" s="20"/>
      <c r="I7" s="20"/>
      <c r="J7" s="20"/>
      <c r="K7" s="20"/>
      <c r="L7" s="20"/>
      <c r="M7" s="20"/>
      <c r="N7" s="20"/>
      <c r="O7" s="20"/>
      <c r="P7" s="20"/>
      <c r="Q7" s="20"/>
      <c r="R7" s="20"/>
      <c r="S7" s="20"/>
      <c r="T7" s="20"/>
      <c r="U7" s="20"/>
      <c r="V7" s="20"/>
      <c r="W7" s="20"/>
      <c r="X7" s="244">
        <f t="shared" si="0"/>
        <v>0</v>
      </c>
    </row>
    <row r="8" spans="1:25" s="19" customFormat="1" ht="13" x14ac:dyDescent="0.3">
      <c r="A8" s="65" t="s">
        <v>146</v>
      </c>
      <c r="B8" s="81"/>
      <c r="C8" s="86"/>
      <c r="D8" s="20"/>
      <c r="E8" s="20"/>
      <c r="F8" s="20"/>
      <c r="G8" s="20"/>
      <c r="H8" s="20"/>
      <c r="I8" s="20"/>
      <c r="J8" s="20"/>
      <c r="K8" s="20"/>
      <c r="L8" s="20"/>
      <c r="M8" s="20"/>
      <c r="N8" s="20"/>
      <c r="O8" s="20"/>
      <c r="P8" s="20"/>
      <c r="Q8" s="20"/>
      <c r="R8" s="20"/>
      <c r="S8" s="20"/>
      <c r="T8" s="20"/>
      <c r="U8" s="20"/>
      <c r="V8" s="20"/>
      <c r="W8" s="20"/>
      <c r="X8" s="244">
        <f t="shared" si="0"/>
        <v>0</v>
      </c>
    </row>
    <row r="9" spans="1:25" s="19" customFormat="1" ht="13" x14ac:dyDescent="0.3">
      <c r="A9" s="65" t="s">
        <v>147</v>
      </c>
      <c r="B9" s="81"/>
      <c r="C9" s="86"/>
      <c r="D9" s="20"/>
      <c r="E9" s="20"/>
      <c r="F9" s="20"/>
      <c r="G9" s="20"/>
      <c r="H9" s="20"/>
      <c r="I9" s="20"/>
      <c r="J9" s="20"/>
      <c r="K9" s="20"/>
      <c r="L9" s="20"/>
      <c r="M9" s="20"/>
      <c r="N9" s="20"/>
      <c r="O9" s="20"/>
      <c r="P9" s="20"/>
      <c r="Q9" s="20"/>
      <c r="R9" s="20"/>
      <c r="S9" s="20"/>
      <c r="T9" s="20"/>
      <c r="U9" s="20"/>
      <c r="V9" s="20"/>
      <c r="W9" s="20"/>
      <c r="X9" s="244">
        <f t="shared" si="0"/>
        <v>0</v>
      </c>
    </row>
    <row r="10" spans="1:25" s="19" customFormat="1" ht="13" x14ac:dyDescent="0.3">
      <c r="A10" s="65" t="s">
        <v>146</v>
      </c>
      <c r="B10" s="81"/>
      <c r="C10" s="86"/>
      <c r="D10" s="20"/>
      <c r="E10" s="20"/>
      <c r="F10" s="20"/>
      <c r="G10" s="20"/>
      <c r="H10" s="20"/>
      <c r="I10" s="20"/>
      <c r="J10" s="20"/>
      <c r="K10" s="20"/>
      <c r="L10" s="20"/>
      <c r="M10" s="20"/>
      <c r="N10" s="20"/>
      <c r="O10" s="20"/>
      <c r="P10" s="20"/>
      <c r="Q10" s="20"/>
      <c r="R10" s="20"/>
      <c r="S10" s="20"/>
      <c r="T10" s="20"/>
      <c r="U10" s="20"/>
      <c r="V10" s="20"/>
      <c r="W10" s="20"/>
      <c r="X10" s="244">
        <f t="shared" si="0"/>
        <v>0</v>
      </c>
    </row>
    <row r="11" spans="1:25" s="19" customFormat="1" ht="13" x14ac:dyDescent="0.3">
      <c r="A11" s="65" t="s">
        <v>147</v>
      </c>
      <c r="B11" s="81"/>
      <c r="C11" s="86"/>
      <c r="D11" s="20"/>
      <c r="E11" s="20"/>
      <c r="F11" s="20"/>
      <c r="G11" s="20"/>
      <c r="H11" s="20"/>
      <c r="I11" s="20"/>
      <c r="J11" s="20"/>
      <c r="K11" s="20"/>
      <c r="L11" s="20"/>
      <c r="M11" s="20"/>
      <c r="N11" s="20"/>
      <c r="O11" s="20"/>
      <c r="P11" s="20"/>
      <c r="Q11" s="20"/>
      <c r="R11" s="20"/>
      <c r="S11" s="20"/>
      <c r="T11" s="20"/>
      <c r="U11" s="20"/>
      <c r="V11" s="20"/>
      <c r="W11" s="20"/>
      <c r="X11" s="244">
        <f t="shared" si="0"/>
        <v>0</v>
      </c>
    </row>
    <row r="12" spans="1:25" s="19" customFormat="1" ht="13" x14ac:dyDescent="0.3">
      <c r="A12" s="88" t="s">
        <v>148</v>
      </c>
      <c r="B12" s="81"/>
      <c r="C12" s="86"/>
      <c r="D12" s="20"/>
      <c r="E12" s="20"/>
      <c r="F12" s="20"/>
      <c r="G12" s="20"/>
      <c r="H12" s="20"/>
      <c r="I12" s="20"/>
      <c r="J12" s="20"/>
      <c r="K12" s="20"/>
      <c r="L12" s="20"/>
      <c r="M12" s="20"/>
      <c r="N12" s="20"/>
      <c r="O12" s="20"/>
      <c r="P12" s="20"/>
      <c r="Q12" s="20"/>
      <c r="R12" s="20"/>
      <c r="S12" s="20"/>
      <c r="T12" s="20"/>
      <c r="U12" s="20"/>
      <c r="V12" s="20"/>
      <c r="W12" s="20"/>
      <c r="X12" s="244">
        <f t="shared" si="0"/>
        <v>0</v>
      </c>
    </row>
    <row r="13" spans="1:25" s="19" customFormat="1" ht="13" x14ac:dyDescent="0.3">
      <c r="A13" s="88" t="s">
        <v>149</v>
      </c>
      <c r="B13" s="81"/>
      <c r="C13" s="86"/>
      <c r="D13" s="20"/>
      <c r="E13" s="20"/>
      <c r="F13" s="20"/>
      <c r="G13" s="20"/>
      <c r="H13" s="20"/>
      <c r="I13" s="20"/>
      <c r="J13" s="20"/>
      <c r="K13" s="20"/>
      <c r="L13" s="20"/>
      <c r="M13" s="20"/>
      <c r="N13" s="20"/>
      <c r="O13" s="20"/>
      <c r="P13" s="20"/>
      <c r="Q13" s="20"/>
      <c r="R13" s="20"/>
      <c r="S13" s="20"/>
      <c r="T13" s="20"/>
      <c r="U13" s="20"/>
      <c r="V13" s="20"/>
      <c r="W13" s="20"/>
      <c r="X13" s="244">
        <f t="shared" si="0"/>
        <v>0</v>
      </c>
    </row>
    <row r="14" spans="1:25" ht="13" x14ac:dyDescent="0.3">
      <c r="A14" s="88" t="s">
        <v>102</v>
      </c>
      <c r="B14" s="81"/>
      <c r="C14" s="86"/>
      <c r="D14" s="20"/>
      <c r="E14" s="20"/>
      <c r="F14" s="20"/>
      <c r="G14" s="20"/>
      <c r="H14" s="20"/>
      <c r="I14" s="20"/>
      <c r="J14" s="20"/>
      <c r="K14" s="20"/>
      <c r="L14" s="20"/>
      <c r="M14" s="20"/>
      <c r="N14" s="20"/>
      <c r="O14" s="20"/>
      <c r="P14" s="20"/>
      <c r="Q14" s="20"/>
      <c r="R14" s="20"/>
      <c r="S14" s="20"/>
      <c r="T14" s="20"/>
      <c r="U14" s="20"/>
      <c r="V14" s="20"/>
      <c r="W14" s="20"/>
      <c r="X14" s="244">
        <f t="shared" si="0"/>
        <v>0</v>
      </c>
    </row>
    <row r="15" spans="1:25" ht="13" x14ac:dyDescent="0.3">
      <c r="A15" s="88" t="s">
        <v>103</v>
      </c>
      <c r="B15" s="81"/>
      <c r="C15" s="81"/>
      <c r="D15" s="20"/>
      <c r="E15" s="20"/>
      <c r="F15" s="20"/>
      <c r="G15" s="20"/>
      <c r="H15" s="20"/>
      <c r="I15" s="20"/>
      <c r="J15" s="20"/>
      <c r="K15" s="20"/>
      <c r="L15" s="20"/>
      <c r="M15" s="20"/>
      <c r="N15" s="20"/>
      <c r="O15" s="20"/>
      <c r="P15" s="20"/>
      <c r="Q15" s="20"/>
      <c r="R15" s="20"/>
      <c r="S15" s="20"/>
      <c r="T15" s="20"/>
      <c r="U15" s="20"/>
      <c r="V15" s="20"/>
      <c r="W15" s="20"/>
      <c r="X15" s="244">
        <f t="shared" si="0"/>
        <v>0</v>
      </c>
    </row>
    <row r="16" spans="1:25" ht="14" customHeight="1" x14ac:dyDescent="0.3">
      <c r="A16" s="320" t="s">
        <v>14</v>
      </c>
      <c r="B16" s="320"/>
      <c r="C16" s="329"/>
      <c r="D16" s="21">
        <f>SUM(D6:D15)</f>
        <v>0</v>
      </c>
      <c r="E16" s="21">
        <f>SUM(E6:E15)</f>
        <v>0</v>
      </c>
      <c r="F16" s="21">
        <f t="shared" ref="F16:X16" si="1">SUM(F6:F15)</f>
        <v>0</v>
      </c>
      <c r="G16" s="21">
        <f t="shared" si="1"/>
        <v>0</v>
      </c>
      <c r="H16" s="21">
        <f t="shared" si="1"/>
        <v>0</v>
      </c>
      <c r="I16" s="21">
        <f t="shared" si="1"/>
        <v>0</v>
      </c>
      <c r="J16" s="21">
        <f t="shared" si="1"/>
        <v>0</v>
      </c>
      <c r="K16" s="21">
        <f t="shared" si="1"/>
        <v>0</v>
      </c>
      <c r="L16" s="21">
        <f t="shared" si="1"/>
        <v>0</v>
      </c>
      <c r="M16" s="21">
        <f t="shared" si="1"/>
        <v>0</v>
      </c>
      <c r="N16" s="21">
        <f t="shared" si="1"/>
        <v>0</v>
      </c>
      <c r="O16" s="21">
        <f t="shared" si="1"/>
        <v>0</v>
      </c>
      <c r="P16" s="21">
        <f t="shared" si="1"/>
        <v>0</v>
      </c>
      <c r="Q16" s="21">
        <f t="shared" si="1"/>
        <v>0</v>
      </c>
      <c r="R16" s="21">
        <f t="shared" si="1"/>
        <v>0</v>
      </c>
      <c r="S16" s="21">
        <f t="shared" si="1"/>
        <v>0</v>
      </c>
      <c r="T16" s="21">
        <f t="shared" si="1"/>
        <v>0</v>
      </c>
      <c r="U16" s="21">
        <f t="shared" si="1"/>
        <v>0</v>
      </c>
      <c r="V16" s="21">
        <f t="shared" si="1"/>
        <v>0</v>
      </c>
      <c r="W16" s="21">
        <f t="shared" si="1"/>
        <v>0</v>
      </c>
      <c r="X16" s="21">
        <f t="shared" si="1"/>
        <v>0</v>
      </c>
    </row>
    <row r="17" spans="1:25" s="67" customFormat="1" ht="14.5" customHeight="1" thickBot="1" x14ac:dyDescent="0.35">
      <c r="A17" s="321"/>
      <c r="B17" s="321"/>
      <c r="C17" s="338"/>
      <c r="D17" s="322">
        <f>D16+E16</f>
        <v>0</v>
      </c>
      <c r="E17" s="322"/>
      <c r="F17" s="322">
        <f t="shared" ref="F17" si="2">F16+G16</f>
        <v>0</v>
      </c>
      <c r="G17" s="322"/>
      <c r="H17" s="322">
        <f t="shared" ref="H17" si="3">H16+I16</f>
        <v>0</v>
      </c>
      <c r="I17" s="322"/>
      <c r="J17" s="322">
        <f t="shared" ref="J17" si="4">J16+K16</f>
        <v>0</v>
      </c>
      <c r="K17" s="322"/>
      <c r="L17" s="322">
        <f t="shared" ref="L17" si="5">L16+M16</f>
        <v>0</v>
      </c>
      <c r="M17" s="322"/>
      <c r="N17" s="322">
        <f t="shared" ref="N17" si="6">N16+O16</f>
        <v>0</v>
      </c>
      <c r="O17" s="322"/>
      <c r="P17" s="322">
        <f t="shared" ref="P17" si="7">P16+Q16</f>
        <v>0</v>
      </c>
      <c r="Q17" s="322"/>
      <c r="R17" s="322">
        <f t="shared" ref="R17" si="8">R16+S16</f>
        <v>0</v>
      </c>
      <c r="S17" s="322"/>
      <c r="T17" s="322">
        <f t="shared" ref="T17" si="9">T16+U16</f>
        <v>0</v>
      </c>
      <c r="U17" s="322"/>
      <c r="V17" s="322">
        <f t="shared" ref="V17" si="10">V16+W16</f>
        <v>0</v>
      </c>
      <c r="W17" s="322"/>
      <c r="X17" s="69"/>
      <c r="Y17" s="70"/>
    </row>
    <row r="18" spans="1:25" s="67" customFormat="1" ht="14.5" customHeight="1" thickBot="1" x14ac:dyDescent="0.35">
      <c r="A18" s="161" t="s">
        <v>101</v>
      </c>
      <c r="B18" s="313"/>
      <c r="C18" s="314"/>
      <c r="D18" s="69"/>
      <c r="E18" s="69"/>
      <c r="F18" s="69"/>
      <c r="G18" s="69"/>
      <c r="H18" s="69"/>
      <c r="I18" s="69"/>
      <c r="J18" s="69"/>
      <c r="K18" s="69"/>
      <c r="L18" s="69"/>
      <c r="M18" s="69"/>
      <c r="N18" s="69"/>
      <c r="O18" s="69"/>
      <c r="P18" s="69"/>
      <c r="Q18" s="69"/>
      <c r="R18" s="69"/>
      <c r="S18" s="69"/>
      <c r="T18" s="69"/>
      <c r="U18" s="69"/>
      <c r="V18" s="69"/>
      <c r="W18" s="69"/>
      <c r="X18" s="69"/>
      <c r="Y18" s="70"/>
    </row>
    <row r="19" spans="1:25" s="67" customFormat="1" ht="13" x14ac:dyDescent="0.3">
      <c r="A19" s="68"/>
      <c r="B19" s="68"/>
      <c r="C19" s="68"/>
      <c r="D19" s="69"/>
      <c r="E19" s="69"/>
      <c r="F19" s="69"/>
      <c r="G19" s="69"/>
      <c r="H19" s="69"/>
      <c r="I19" s="69"/>
      <c r="J19" s="69"/>
      <c r="K19" s="69"/>
      <c r="L19" s="69"/>
      <c r="M19" s="69"/>
      <c r="N19" s="69"/>
      <c r="O19" s="69"/>
      <c r="P19" s="69"/>
      <c r="Q19" s="69"/>
      <c r="R19" s="69"/>
      <c r="S19" s="69"/>
      <c r="T19" s="69"/>
      <c r="U19" s="69"/>
      <c r="V19" s="69"/>
      <c r="W19" s="69"/>
      <c r="X19" s="69"/>
      <c r="Y19" s="70"/>
    </row>
    <row r="20" spans="1:25" ht="13" thickBot="1" x14ac:dyDescent="0.3">
      <c r="A20" s="108"/>
      <c r="B20" s="108"/>
      <c r="C20" s="109"/>
      <c r="D20" s="120" t="s">
        <v>121</v>
      </c>
      <c r="E20" s="111"/>
      <c r="F20" s="111"/>
      <c r="G20" s="111"/>
      <c r="H20" s="111"/>
      <c r="I20" s="111"/>
      <c r="J20" s="111"/>
      <c r="K20" s="111"/>
      <c r="L20" s="111"/>
      <c r="M20" s="111"/>
      <c r="N20" s="111"/>
      <c r="O20" s="111"/>
      <c r="P20" s="111"/>
      <c r="Q20" s="111"/>
      <c r="R20" s="111"/>
      <c r="S20" s="111"/>
      <c r="T20" s="111"/>
      <c r="U20" s="111"/>
      <c r="V20" s="111"/>
      <c r="W20" s="111"/>
      <c r="X20" s="111"/>
    </row>
    <row r="21" spans="1:25" s="101" customFormat="1" ht="13.5" thickBot="1" x14ac:dyDescent="0.35">
      <c r="A21" s="106" t="s">
        <v>207</v>
      </c>
      <c r="B21" s="315"/>
      <c r="C21" s="316"/>
      <c r="D21" s="317">
        <f>Yhteenveto!D6</f>
        <v>2021</v>
      </c>
      <c r="E21" s="317"/>
      <c r="F21" s="317">
        <f>Yhteenveto!E6</f>
        <v>2022</v>
      </c>
      <c r="G21" s="317"/>
      <c r="H21" s="317">
        <f>Yhteenveto!F6</f>
        <v>2023</v>
      </c>
      <c r="I21" s="317"/>
      <c r="J21" s="317">
        <f>Yhteenveto!G6</f>
        <v>2024</v>
      </c>
      <c r="K21" s="317"/>
      <c r="L21" s="317">
        <f>Yhteenveto!H6</f>
        <v>2025</v>
      </c>
      <c r="M21" s="317"/>
      <c r="N21" s="317">
        <f>Yhteenveto!I6</f>
        <v>2026</v>
      </c>
      <c r="O21" s="317"/>
      <c r="P21" s="317">
        <f>Yhteenveto!J6</f>
        <v>2027</v>
      </c>
      <c r="Q21" s="317"/>
      <c r="R21" s="317">
        <f>Yhteenveto!K6</f>
        <v>2028</v>
      </c>
      <c r="S21" s="317"/>
      <c r="T21" s="317">
        <f>Yhteenveto!L6</f>
        <v>2029</v>
      </c>
      <c r="U21" s="317"/>
      <c r="V21" s="317">
        <f>Yhteenveto!M6</f>
        <v>2030</v>
      </c>
      <c r="W21" s="317"/>
      <c r="X21" s="112" t="str">
        <f>Yhteenveto!N6</f>
        <v>Yhteensä</v>
      </c>
      <c r="Y21" s="113"/>
    </row>
    <row r="22" spans="1:25" s="91" customFormat="1" ht="31.5" customHeight="1" thickBot="1" x14ac:dyDescent="0.3">
      <c r="A22" s="119"/>
      <c r="B22" s="85" t="s">
        <v>100</v>
      </c>
      <c r="C22" s="85" t="s">
        <v>221</v>
      </c>
      <c r="D22" s="114" t="s">
        <v>120</v>
      </c>
      <c r="E22" s="115" t="s">
        <v>98</v>
      </c>
      <c r="F22" s="114" t="s">
        <v>120</v>
      </c>
      <c r="G22" s="115" t="s">
        <v>98</v>
      </c>
      <c r="H22" s="114" t="s">
        <v>120</v>
      </c>
      <c r="I22" s="115" t="s">
        <v>98</v>
      </c>
      <c r="J22" s="114" t="s">
        <v>120</v>
      </c>
      <c r="K22" s="115" t="s">
        <v>98</v>
      </c>
      <c r="L22" s="114" t="s">
        <v>120</v>
      </c>
      <c r="M22" s="115" t="s">
        <v>98</v>
      </c>
      <c r="N22" s="114" t="s">
        <v>120</v>
      </c>
      <c r="O22" s="115" t="s">
        <v>98</v>
      </c>
      <c r="P22" s="104" t="s">
        <v>120</v>
      </c>
      <c r="Q22" s="105" t="s">
        <v>98</v>
      </c>
      <c r="R22" s="104" t="s">
        <v>120</v>
      </c>
      <c r="S22" s="105" t="s">
        <v>98</v>
      </c>
      <c r="T22" s="114" t="s">
        <v>120</v>
      </c>
      <c r="U22" s="115" t="s">
        <v>98</v>
      </c>
      <c r="V22" s="114" t="s">
        <v>120</v>
      </c>
      <c r="W22" s="115" t="s">
        <v>98</v>
      </c>
      <c r="X22" s="118"/>
    </row>
    <row r="23" spans="1:25" s="19" customFormat="1" ht="13" x14ac:dyDescent="0.3">
      <c r="A23" s="65" t="s">
        <v>146</v>
      </c>
      <c r="B23" s="81"/>
      <c r="C23" s="86"/>
      <c r="D23" s="102"/>
      <c r="E23" s="102"/>
      <c r="F23" s="102"/>
      <c r="G23" s="102"/>
      <c r="H23" s="102"/>
      <c r="I23" s="102"/>
      <c r="J23" s="102"/>
      <c r="K23" s="102"/>
      <c r="L23" s="102"/>
      <c r="M23" s="102"/>
      <c r="N23" s="102"/>
      <c r="O23" s="102"/>
      <c r="P23" s="102"/>
      <c r="Q23" s="102"/>
      <c r="R23" s="102"/>
      <c r="S23" s="102"/>
      <c r="T23" s="102"/>
      <c r="U23" s="102"/>
      <c r="V23" s="102"/>
      <c r="W23" s="102"/>
      <c r="X23" s="244">
        <f t="shared" ref="X23:X32" si="11">SUM(D23:W23)</f>
        <v>0</v>
      </c>
    </row>
    <row r="24" spans="1:25" s="19" customFormat="1" ht="13" x14ac:dyDescent="0.3">
      <c r="A24" s="65" t="s">
        <v>147</v>
      </c>
      <c r="B24" s="81"/>
      <c r="C24" s="86"/>
      <c r="D24" s="20"/>
      <c r="E24" s="20"/>
      <c r="F24" s="20"/>
      <c r="G24" s="20"/>
      <c r="H24" s="20"/>
      <c r="I24" s="20"/>
      <c r="J24" s="20"/>
      <c r="K24" s="20"/>
      <c r="L24" s="20"/>
      <c r="M24" s="20"/>
      <c r="N24" s="20"/>
      <c r="O24" s="20"/>
      <c r="P24" s="20"/>
      <c r="Q24" s="20"/>
      <c r="R24" s="20"/>
      <c r="S24" s="20"/>
      <c r="T24" s="20"/>
      <c r="U24" s="20"/>
      <c r="V24" s="20"/>
      <c r="W24" s="20"/>
      <c r="X24" s="244">
        <f t="shared" si="11"/>
        <v>0</v>
      </c>
    </row>
    <row r="25" spans="1:25" s="19" customFormat="1" ht="13" x14ac:dyDescent="0.3">
      <c r="A25" s="65" t="s">
        <v>146</v>
      </c>
      <c r="B25" s="81"/>
      <c r="C25" s="86"/>
      <c r="D25" s="20"/>
      <c r="E25" s="20"/>
      <c r="F25" s="20"/>
      <c r="G25" s="20"/>
      <c r="H25" s="20"/>
      <c r="I25" s="20"/>
      <c r="J25" s="20"/>
      <c r="K25" s="20"/>
      <c r="L25" s="20"/>
      <c r="M25" s="20"/>
      <c r="N25" s="20"/>
      <c r="O25" s="20"/>
      <c r="P25" s="20"/>
      <c r="Q25" s="20"/>
      <c r="R25" s="20"/>
      <c r="S25" s="20"/>
      <c r="T25" s="20"/>
      <c r="U25" s="20"/>
      <c r="V25" s="20"/>
      <c r="W25" s="20"/>
      <c r="X25" s="244">
        <f t="shared" si="11"/>
        <v>0</v>
      </c>
    </row>
    <row r="26" spans="1:25" s="19" customFormat="1" ht="13" x14ac:dyDescent="0.3">
      <c r="A26" s="65" t="s">
        <v>147</v>
      </c>
      <c r="B26" s="81"/>
      <c r="C26" s="86"/>
      <c r="D26" s="20"/>
      <c r="E26" s="20"/>
      <c r="F26" s="20"/>
      <c r="G26" s="20"/>
      <c r="H26" s="20"/>
      <c r="I26" s="20"/>
      <c r="J26" s="20"/>
      <c r="K26" s="20"/>
      <c r="L26" s="20"/>
      <c r="M26" s="20"/>
      <c r="N26" s="20"/>
      <c r="O26" s="20"/>
      <c r="P26" s="20"/>
      <c r="Q26" s="20"/>
      <c r="R26" s="20"/>
      <c r="S26" s="20"/>
      <c r="T26" s="20"/>
      <c r="U26" s="20"/>
      <c r="V26" s="20"/>
      <c r="W26" s="20"/>
      <c r="X26" s="244">
        <f t="shared" si="11"/>
        <v>0</v>
      </c>
    </row>
    <row r="27" spans="1:25" s="19" customFormat="1" ht="13" x14ac:dyDescent="0.3">
      <c r="A27" s="65" t="s">
        <v>146</v>
      </c>
      <c r="B27" s="81"/>
      <c r="C27" s="86"/>
      <c r="D27" s="20"/>
      <c r="E27" s="20"/>
      <c r="F27" s="20"/>
      <c r="G27" s="20"/>
      <c r="H27" s="20"/>
      <c r="I27" s="20"/>
      <c r="J27" s="20"/>
      <c r="K27" s="20"/>
      <c r="L27" s="20"/>
      <c r="M27" s="20"/>
      <c r="N27" s="20"/>
      <c r="O27" s="20"/>
      <c r="P27" s="20"/>
      <c r="Q27" s="20"/>
      <c r="R27" s="20"/>
      <c r="S27" s="20"/>
      <c r="T27" s="20"/>
      <c r="U27" s="20"/>
      <c r="V27" s="20"/>
      <c r="W27" s="20"/>
      <c r="X27" s="244">
        <f t="shared" si="11"/>
        <v>0</v>
      </c>
    </row>
    <row r="28" spans="1:25" s="19" customFormat="1" ht="13" x14ac:dyDescent="0.3">
      <c r="A28" s="65" t="s">
        <v>147</v>
      </c>
      <c r="B28" s="81"/>
      <c r="C28" s="86"/>
      <c r="D28" s="20"/>
      <c r="E28" s="20"/>
      <c r="F28" s="20"/>
      <c r="G28" s="20"/>
      <c r="H28" s="20"/>
      <c r="I28" s="20"/>
      <c r="J28" s="20"/>
      <c r="K28" s="20"/>
      <c r="L28" s="20"/>
      <c r="M28" s="20"/>
      <c r="N28" s="20"/>
      <c r="O28" s="20"/>
      <c r="P28" s="20"/>
      <c r="Q28" s="20"/>
      <c r="R28" s="20"/>
      <c r="S28" s="20"/>
      <c r="T28" s="20"/>
      <c r="U28" s="20"/>
      <c r="V28" s="20"/>
      <c r="W28" s="20"/>
      <c r="X28" s="244">
        <f t="shared" si="11"/>
        <v>0</v>
      </c>
    </row>
    <row r="29" spans="1:25" s="19" customFormat="1" ht="13" x14ac:dyDescent="0.3">
      <c r="A29" s="88" t="s">
        <v>148</v>
      </c>
      <c r="B29" s="81"/>
      <c r="C29" s="86"/>
      <c r="D29" s="20"/>
      <c r="E29" s="20"/>
      <c r="F29" s="20"/>
      <c r="G29" s="20"/>
      <c r="H29" s="20"/>
      <c r="I29" s="20"/>
      <c r="J29" s="20"/>
      <c r="K29" s="20"/>
      <c r="L29" s="20"/>
      <c r="M29" s="20"/>
      <c r="N29" s="20"/>
      <c r="O29" s="20"/>
      <c r="P29" s="20"/>
      <c r="Q29" s="20"/>
      <c r="R29" s="20"/>
      <c r="S29" s="20"/>
      <c r="T29" s="20"/>
      <c r="U29" s="20"/>
      <c r="V29" s="20"/>
      <c r="W29" s="20"/>
      <c r="X29" s="244">
        <f t="shared" si="11"/>
        <v>0</v>
      </c>
    </row>
    <row r="30" spans="1:25" s="19" customFormat="1" ht="13" x14ac:dyDescent="0.3">
      <c r="A30" s="88" t="s">
        <v>149</v>
      </c>
      <c r="B30" s="81"/>
      <c r="C30" s="86"/>
      <c r="D30" s="20"/>
      <c r="E30" s="20"/>
      <c r="F30" s="20"/>
      <c r="G30" s="20"/>
      <c r="H30" s="20"/>
      <c r="I30" s="20"/>
      <c r="J30" s="20"/>
      <c r="K30" s="20"/>
      <c r="L30" s="20"/>
      <c r="M30" s="20"/>
      <c r="N30" s="20"/>
      <c r="O30" s="20"/>
      <c r="P30" s="20"/>
      <c r="Q30" s="20"/>
      <c r="R30" s="20"/>
      <c r="S30" s="20"/>
      <c r="T30" s="20"/>
      <c r="U30" s="20"/>
      <c r="V30" s="20"/>
      <c r="W30" s="20"/>
      <c r="X30" s="244">
        <f t="shared" si="11"/>
        <v>0</v>
      </c>
    </row>
    <row r="31" spans="1:25" ht="13" x14ac:dyDescent="0.3">
      <c r="A31" s="88" t="s">
        <v>102</v>
      </c>
      <c r="B31" s="81"/>
      <c r="C31" s="86"/>
      <c r="D31" s="20"/>
      <c r="E31" s="20"/>
      <c r="F31" s="20"/>
      <c r="G31" s="20"/>
      <c r="H31" s="20"/>
      <c r="I31" s="20"/>
      <c r="J31" s="20"/>
      <c r="K31" s="20"/>
      <c r="L31" s="20"/>
      <c r="M31" s="20"/>
      <c r="N31" s="20"/>
      <c r="O31" s="20"/>
      <c r="P31" s="20"/>
      <c r="Q31" s="20"/>
      <c r="R31" s="20"/>
      <c r="S31" s="20"/>
      <c r="T31" s="20"/>
      <c r="U31" s="20"/>
      <c r="V31" s="20"/>
      <c r="W31" s="20"/>
      <c r="X31" s="244">
        <f t="shared" si="11"/>
        <v>0</v>
      </c>
    </row>
    <row r="32" spans="1:25" ht="13" x14ac:dyDescent="0.3">
      <c r="A32" s="88" t="s">
        <v>103</v>
      </c>
      <c r="B32" s="81"/>
      <c r="C32" s="81"/>
      <c r="D32" s="20"/>
      <c r="E32" s="20"/>
      <c r="F32" s="20"/>
      <c r="G32" s="20"/>
      <c r="H32" s="20"/>
      <c r="I32" s="20"/>
      <c r="J32" s="20"/>
      <c r="K32" s="20"/>
      <c r="L32" s="20"/>
      <c r="M32" s="20"/>
      <c r="N32" s="20"/>
      <c r="O32" s="20"/>
      <c r="P32" s="20"/>
      <c r="Q32" s="20"/>
      <c r="R32" s="20"/>
      <c r="S32" s="20"/>
      <c r="T32" s="20"/>
      <c r="U32" s="20"/>
      <c r="V32" s="20"/>
      <c r="W32" s="20"/>
      <c r="X32" s="244">
        <f t="shared" si="11"/>
        <v>0</v>
      </c>
    </row>
    <row r="33" spans="1:25" ht="14" customHeight="1" x14ac:dyDescent="0.3">
      <c r="A33" s="320" t="s">
        <v>14</v>
      </c>
      <c r="B33" s="320"/>
      <c r="C33" s="329"/>
      <c r="D33" s="21">
        <f>SUM(D23:D32)</f>
        <v>0</v>
      </c>
      <c r="E33" s="21">
        <f t="shared" ref="E33:X33" si="12">SUM(E23:E32)</f>
        <v>0</v>
      </c>
      <c r="F33" s="21">
        <f t="shared" si="12"/>
        <v>0</v>
      </c>
      <c r="G33" s="21">
        <f t="shared" si="12"/>
        <v>0</v>
      </c>
      <c r="H33" s="21">
        <f t="shared" si="12"/>
        <v>0</v>
      </c>
      <c r="I33" s="21">
        <f t="shared" si="12"/>
        <v>0</v>
      </c>
      <c r="J33" s="21">
        <f t="shared" si="12"/>
        <v>0</v>
      </c>
      <c r="K33" s="21">
        <f t="shared" si="12"/>
        <v>0</v>
      </c>
      <c r="L33" s="21">
        <f t="shared" si="12"/>
        <v>0</v>
      </c>
      <c r="M33" s="21">
        <f t="shared" si="12"/>
        <v>0</v>
      </c>
      <c r="N33" s="21">
        <f t="shared" si="12"/>
        <v>0</v>
      </c>
      <c r="O33" s="21">
        <f t="shared" si="12"/>
        <v>0</v>
      </c>
      <c r="P33" s="21">
        <f t="shared" si="12"/>
        <v>0</v>
      </c>
      <c r="Q33" s="21">
        <f t="shared" si="12"/>
        <v>0</v>
      </c>
      <c r="R33" s="21">
        <f t="shared" si="12"/>
        <v>0</v>
      </c>
      <c r="S33" s="21">
        <f t="shared" si="12"/>
        <v>0</v>
      </c>
      <c r="T33" s="21">
        <f t="shared" si="12"/>
        <v>0</v>
      </c>
      <c r="U33" s="21">
        <f t="shared" si="12"/>
        <v>0</v>
      </c>
      <c r="V33" s="21">
        <f t="shared" si="12"/>
        <v>0</v>
      </c>
      <c r="W33" s="21">
        <f t="shared" si="12"/>
        <v>0</v>
      </c>
      <c r="X33" s="21">
        <f t="shared" si="12"/>
        <v>0</v>
      </c>
    </row>
    <row r="34" spans="1:25" s="67" customFormat="1" ht="14.5" customHeight="1" thickBot="1" x14ac:dyDescent="0.35">
      <c r="A34" s="321"/>
      <c r="B34" s="321"/>
      <c r="C34" s="338"/>
      <c r="D34" s="322">
        <f>D33+E33</f>
        <v>0</v>
      </c>
      <c r="E34" s="322"/>
      <c r="F34" s="322">
        <f t="shared" ref="F34" si="13">F33+G33</f>
        <v>0</v>
      </c>
      <c r="G34" s="322"/>
      <c r="H34" s="322">
        <f t="shared" ref="H34" si="14">H33+I33</f>
        <v>0</v>
      </c>
      <c r="I34" s="322"/>
      <c r="J34" s="322">
        <f t="shared" ref="J34" si="15">J33+K33</f>
        <v>0</v>
      </c>
      <c r="K34" s="322"/>
      <c r="L34" s="322">
        <f t="shared" ref="L34" si="16">L33+M33</f>
        <v>0</v>
      </c>
      <c r="M34" s="322"/>
      <c r="N34" s="322">
        <f t="shared" ref="N34" si="17">N33+O33</f>
        <v>0</v>
      </c>
      <c r="O34" s="322"/>
      <c r="P34" s="322">
        <f t="shared" ref="P34" si="18">P33+Q33</f>
        <v>0</v>
      </c>
      <c r="Q34" s="322"/>
      <c r="R34" s="322">
        <f t="shared" ref="R34" si="19">R33+S33</f>
        <v>0</v>
      </c>
      <c r="S34" s="322"/>
      <c r="T34" s="322">
        <f t="shared" ref="T34" si="20">T33+U33</f>
        <v>0</v>
      </c>
      <c r="U34" s="322"/>
      <c r="V34" s="322">
        <f t="shared" ref="V34" si="21">V33+W33</f>
        <v>0</v>
      </c>
      <c r="W34" s="322"/>
      <c r="X34" s="69"/>
      <c r="Y34" s="70"/>
    </row>
    <row r="35" spans="1:25" s="67" customFormat="1" ht="14.5" customHeight="1" thickBot="1" x14ac:dyDescent="0.35">
      <c r="A35" s="161" t="s">
        <v>101</v>
      </c>
      <c r="B35" s="313"/>
      <c r="C35" s="314"/>
      <c r="D35" s="69"/>
      <c r="E35" s="69"/>
      <c r="F35" s="69"/>
      <c r="G35" s="69"/>
      <c r="H35" s="69"/>
      <c r="I35" s="69"/>
      <c r="J35" s="69"/>
      <c r="K35" s="69"/>
      <c r="L35" s="69"/>
      <c r="M35" s="69"/>
      <c r="N35" s="69"/>
      <c r="O35" s="69"/>
      <c r="P35" s="69"/>
      <c r="Q35" s="69"/>
      <c r="R35" s="69"/>
      <c r="S35" s="69"/>
      <c r="T35" s="69"/>
      <c r="U35" s="69"/>
      <c r="V35" s="69"/>
      <c r="W35" s="69"/>
      <c r="X35" s="69"/>
      <c r="Y35" s="70"/>
    </row>
    <row r="37" spans="1:25" ht="13" thickBot="1" x14ac:dyDescent="0.3">
      <c r="A37" s="108"/>
      <c r="B37" s="108"/>
      <c r="C37" s="109"/>
      <c r="D37" s="120" t="s">
        <v>121</v>
      </c>
      <c r="E37" s="111"/>
      <c r="F37" s="111"/>
      <c r="G37" s="111"/>
      <c r="H37" s="111"/>
      <c r="I37" s="111"/>
      <c r="J37" s="111"/>
      <c r="K37" s="111"/>
      <c r="L37" s="111"/>
      <c r="M37" s="111"/>
      <c r="N37" s="111"/>
      <c r="O37" s="111"/>
      <c r="P37" s="111"/>
      <c r="Q37" s="111"/>
      <c r="R37" s="111"/>
      <c r="S37" s="111"/>
      <c r="T37" s="111"/>
      <c r="U37" s="111"/>
      <c r="V37" s="111"/>
      <c r="W37" s="111"/>
      <c r="X37" s="111"/>
    </row>
    <row r="38" spans="1:25" s="101" customFormat="1" ht="13.5" thickBot="1" x14ac:dyDescent="0.35">
      <c r="A38" s="106" t="s">
        <v>208</v>
      </c>
      <c r="B38" s="315"/>
      <c r="C38" s="335"/>
      <c r="D38" s="317">
        <f>Yhteenveto!D6</f>
        <v>2021</v>
      </c>
      <c r="E38" s="317"/>
      <c r="F38" s="317">
        <f>Yhteenveto!E6</f>
        <v>2022</v>
      </c>
      <c r="G38" s="317"/>
      <c r="H38" s="317">
        <f>Yhteenveto!F6</f>
        <v>2023</v>
      </c>
      <c r="I38" s="317"/>
      <c r="J38" s="317">
        <f>Yhteenveto!G6</f>
        <v>2024</v>
      </c>
      <c r="K38" s="317"/>
      <c r="L38" s="317">
        <f>Yhteenveto!H6</f>
        <v>2025</v>
      </c>
      <c r="M38" s="317"/>
      <c r="N38" s="317">
        <f>Yhteenveto!I6</f>
        <v>2026</v>
      </c>
      <c r="O38" s="317"/>
      <c r="P38" s="317">
        <f>Yhteenveto!J6</f>
        <v>2027</v>
      </c>
      <c r="Q38" s="317"/>
      <c r="R38" s="317">
        <f>Yhteenveto!K6</f>
        <v>2028</v>
      </c>
      <c r="S38" s="317"/>
      <c r="T38" s="317">
        <f>Yhteenveto!L6</f>
        <v>2029</v>
      </c>
      <c r="U38" s="317"/>
      <c r="V38" s="317">
        <f>Yhteenveto!M6</f>
        <v>2030</v>
      </c>
      <c r="W38" s="317"/>
      <c r="X38" s="112" t="str">
        <f>Yhteenveto!N6</f>
        <v>Yhteensä</v>
      </c>
      <c r="Y38" s="113"/>
    </row>
    <row r="39" spans="1:25" s="91" customFormat="1" ht="31.5" customHeight="1" thickBot="1" x14ac:dyDescent="0.3">
      <c r="A39" s="119"/>
      <c r="B39" s="85" t="s">
        <v>100</v>
      </c>
      <c r="C39" s="85" t="s">
        <v>221</v>
      </c>
      <c r="D39" s="114" t="s">
        <v>120</v>
      </c>
      <c r="E39" s="115" t="s">
        <v>98</v>
      </c>
      <c r="F39" s="114" t="s">
        <v>120</v>
      </c>
      <c r="G39" s="115" t="s">
        <v>98</v>
      </c>
      <c r="H39" s="114" t="s">
        <v>120</v>
      </c>
      <c r="I39" s="115" t="s">
        <v>98</v>
      </c>
      <c r="J39" s="114" t="s">
        <v>120</v>
      </c>
      <c r="K39" s="115" t="s">
        <v>98</v>
      </c>
      <c r="L39" s="114" t="s">
        <v>120</v>
      </c>
      <c r="M39" s="115" t="s">
        <v>98</v>
      </c>
      <c r="N39" s="114" t="s">
        <v>120</v>
      </c>
      <c r="O39" s="115" t="s">
        <v>98</v>
      </c>
      <c r="P39" s="104" t="s">
        <v>120</v>
      </c>
      <c r="Q39" s="105" t="s">
        <v>98</v>
      </c>
      <c r="R39" s="104" t="s">
        <v>120</v>
      </c>
      <c r="S39" s="105" t="s">
        <v>98</v>
      </c>
      <c r="T39" s="114" t="s">
        <v>120</v>
      </c>
      <c r="U39" s="115" t="s">
        <v>98</v>
      </c>
      <c r="V39" s="114" t="s">
        <v>120</v>
      </c>
      <c r="W39" s="115" t="s">
        <v>98</v>
      </c>
      <c r="X39" s="118"/>
    </row>
    <row r="40" spans="1:25" s="19" customFormat="1" ht="13" x14ac:dyDescent="0.3">
      <c r="A40" s="65" t="s">
        <v>146</v>
      </c>
      <c r="B40" s="81"/>
      <c r="C40" s="86"/>
      <c r="D40" s="102"/>
      <c r="E40" s="102"/>
      <c r="F40" s="102"/>
      <c r="G40" s="102"/>
      <c r="H40" s="102"/>
      <c r="I40" s="102"/>
      <c r="J40" s="102"/>
      <c r="K40" s="102"/>
      <c r="L40" s="102"/>
      <c r="M40" s="102"/>
      <c r="N40" s="102"/>
      <c r="O40" s="102"/>
      <c r="P40" s="102"/>
      <c r="Q40" s="102"/>
      <c r="R40" s="102"/>
      <c r="S40" s="102"/>
      <c r="T40" s="102"/>
      <c r="U40" s="102"/>
      <c r="V40" s="102"/>
      <c r="W40" s="102"/>
      <c r="X40" s="244">
        <f t="shared" ref="X40:X49" si="22">SUM(D40:W40)</f>
        <v>0</v>
      </c>
    </row>
    <row r="41" spans="1:25" s="19" customFormat="1" ht="13" x14ac:dyDescent="0.3">
      <c r="A41" s="65" t="s">
        <v>147</v>
      </c>
      <c r="B41" s="81"/>
      <c r="C41" s="86"/>
      <c r="D41" s="20"/>
      <c r="E41" s="20"/>
      <c r="F41" s="20"/>
      <c r="G41" s="20"/>
      <c r="H41" s="20"/>
      <c r="I41" s="20"/>
      <c r="J41" s="20"/>
      <c r="K41" s="20"/>
      <c r="L41" s="20"/>
      <c r="M41" s="20"/>
      <c r="N41" s="20"/>
      <c r="O41" s="20"/>
      <c r="P41" s="20"/>
      <c r="Q41" s="20"/>
      <c r="R41" s="20"/>
      <c r="S41" s="20"/>
      <c r="T41" s="20"/>
      <c r="U41" s="20"/>
      <c r="V41" s="20"/>
      <c r="W41" s="20"/>
      <c r="X41" s="244">
        <f t="shared" si="22"/>
        <v>0</v>
      </c>
    </row>
    <row r="42" spans="1:25" s="19" customFormat="1" ht="13" x14ac:dyDescent="0.3">
      <c r="A42" s="65" t="s">
        <v>146</v>
      </c>
      <c r="B42" s="81"/>
      <c r="C42" s="86"/>
      <c r="D42" s="20"/>
      <c r="E42" s="20"/>
      <c r="F42" s="20"/>
      <c r="G42" s="20"/>
      <c r="H42" s="20"/>
      <c r="I42" s="20"/>
      <c r="J42" s="20"/>
      <c r="K42" s="20"/>
      <c r="L42" s="20"/>
      <c r="M42" s="20"/>
      <c r="N42" s="20"/>
      <c r="O42" s="20"/>
      <c r="P42" s="20"/>
      <c r="Q42" s="20"/>
      <c r="R42" s="20"/>
      <c r="S42" s="20"/>
      <c r="T42" s="20"/>
      <c r="U42" s="20"/>
      <c r="V42" s="20"/>
      <c r="W42" s="20"/>
      <c r="X42" s="244">
        <f t="shared" si="22"/>
        <v>0</v>
      </c>
    </row>
    <row r="43" spans="1:25" s="19" customFormat="1" ht="13" x14ac:dyDescent="0.3">
      <c r="A43" s="65" t="s">
        <v>147</v>
      </c>
      <c r="B43" s="81"/>
      <c r="C43" s="86"/>
      <c r="D43" s="20"/>
      <c r="E43" s="20"/>
      <c r="F43" s="20"/>
      <c r="G43" s="20"/>
      <c r="H43" s="20"/>
      <c r="I43" s="20"/>
      <c r="J43" s="20"/>
      <c r="K43" s="20"/>
      <c r="L43" s="20"/>
      <c r="M43" s="20"/>
      <c r="N43" s="20"/>
      <c r="O43" s="20"/>
      <c r="P43" s="20"/>
      <c r="Q43" s="20"/>
      <c r="R43" s="20"/>
      <c r="S43" s="20"/>
      <c r="T43" s="20"/>
      <c r="U43" s="20"/>
      <c r="V43" s="20"/>
      <c r="W43" s="20"/>
      <c r="X43" s="244">
        <f t="shared" si="22"/>
        <v>0</v>
      </c>
    </row>
    <row r="44" spans="1:25" s="19" customFormat="1" ht="13" x14ac:dyDescent="0.3">
      <c r="A44" s="65" t="s">
        <v>146</v>
      </c>
      <c r="B44" s="81"/>
      <c r="C44" s="86"/>
      <c r="D44" s="20"/>
      <c r="E44" s="20"/>
      <c r="F44" s="20"/>
      <c r="G44" s="20"/>
      <c r="H44" s="20"/>
      <c r="I44" s="20"/>
      <c r="J44" s="20"/>
      <c r="K44" s="20"/>
      <c r="L44" s="20"/>
      <c r="M44" s="20"/>
      <c r="N44" s="20"/>
      <c r="O44" s="20"/>
      <c r="P44" s="20"/>
      <c r="Q44" s="20"/>
      <c r="R44" s="20"/>
      <c r="S44" s="20"/>
      <c r="T44" s="20"/>
      <c r="U44" s="20"/>
      <c r="V44" s="20"/>
      <c r="W44" s="20"/>
      <c r="X44" s="244">
        <f t="shared" si="22"/>
        <v>0</v>
      </c>
    </row>
    <row r="45" spans="1:25" s="19" customFormat="1" ht="13" x14ac:dyDescent="0.3">
      <c r="A45" s="65" t="s">
        <v>147</v>
      </c>
      <c r="B45" s="81"/>
      <c r="C45" s="86"/>
      <c r="D45" s="20"/>
      <c r="E45" s="20"/>
      <c r="F45" s="20"/>
      <c r="G45" s="20"/>
      <c r="H45" s="20"/>
      <c r="I45" s="20"/>
      <c r="J45" s="20"/>
      <c r="K45" s="20"/>
      <c r="L45" s="20"/>
      <c r="M45" s="20"/>
      <c r="N45" s="20"/>
      <c r="O45" s="20"/>
      <c r="P45" s="20"/>
      <c r="Q45" s="20"/>
      <c r="R45" s="20"/>
      <c r="S45" s="20"/>
      <c r="T45" s="20"/>
      <c r="U45" s="20"/>
      <c r="V45" s="20"/>
      <c r="W45" s="20"/>
      <c r="X45" s="244">
        <f t="shared" si="22"/>
        <v>0</v>
      </c>
    </row>
    <row r="46" spans="1:25" s="19" customFormat="1" ht="13" x14ac:dyDescent="0.3">
      <c r="A46" s="88" t="s">
        <v>148</v>
      </c>
      <c r="B46" s="81"/>
      <c r="C46" s="86"/>
      <c r="D46" s="20"/>
      <c r="E46" s="20"/>
      <c r="F46" s="20"/>
      <c r="G46" s="20"/>
      <c r="H46" s="20"/>
      <c r="I46" s="20"/>
      <c r="J46" s="20"/>
      <c r="K46" s="20"/>
      <c r="L46" s="20"/>
      <c r="M46" s="20"/>
      <c r="N46" s="20"/>
      <c r="O46" s="20"/>
      <c r="P46" s="20"/>
      <c r="Q46" s="20"/>
      <c r="R46" s="20"/>
      <c r="S46" s="20"/>
      <c r="T46" s="20"/>
      <c r="U46" s="20"/>
      <c r="V46" s="20"/>
      <c r="W46" s="20"/>
      <c r="X46" s="244">
        <f t="shared" si="22"/>
        <v>0</v>
      </c>
    </row>
    <row r="47" spans="1:25" s="19" customFormat="1" ht="13" x14ac:dyDescent="0.3">
      <c r="A47" s="88" t="s">
        <v>149</v>
      </c>
      <c r="B47" s="81"/>
      <c r="C47" s="86"/>
      <c r="D47" s="20"/>
      <c r="E47" s="20"/>
      <c r="F47" s="20"/>
      <c r="G47" s="20"/>
      <c r="H47" s="20"/>
      <c r="I47" s="20"/>
      <c r="J47" s="20"/>
      <c r="K47" s="20"/>
      <c r="L47" s="20"/>
      <c r="M47" s="20"/>
      <c r="N47" s="20"/>
      <c r="O47" s="20"/>
      <c r="P47" s="20"/>
      <c r="Q47" s="20"/>
      <c r="R47" s="20"/>
      <c r="S47" s="20"/>
      <c r="T47" s="20"/>
      <c r="U47" s="20"/>
      <c r="V47" s="20"/>
      <c r="W47" s="20"/>
      <c r="X47" s="244">
        <f t="shared" si="22"/>
        <v>0</v>
      </c>
    </row>
    <row r="48" spans="1:25" ht="13" x14ac:dyDescent="0.3">
      <c r="A48" s="88" t="s">
        <v>102</v>
      </c>
      <c r="B48" s="81"/>
      <c r="C48" s="86"/>
      <c r="D48" s="20"/>
      <c r="E48" s="20"/>
      <c r="F48" s="20"/>
      <c r="G48" s="20"/>
      <c r="H48" s="20"/>
      <c r="I48" s="20"/>
      <c r="J48" s="20"/>
      <c r="K48" s="20"/>
      <c r="L48" s="20"/>
      <c r="M48" s="20"/>
      <c r="N48" s="20"/>
      <c r="O48" s="20"/>
      <c r="P48" s="20"/>
      <c r="Q48" s="20"/>
      <c r="R48" s="20"/>
      <c r="S48" s="20"/>
      <c r="T48" s="20"/>
      <c r="U48" s="20"/>
      <c r="V48" s="20"/>
      <c r="W48" s="20"/>
      <c r="X48" s="244">
        <f t="shared" si="22"/>
        <v>0</v>
      </c>
    </row>
    <row r="49" spans="1:25" ht="13" x14ac:dyDescent="0.3">
      <c r="A49" s="88" t="s">
        <v>103</v>
      </c>
      <c r="B49" s="81"/>
      <c r="C49" s="81"/>
      <c r="D49" s="20"/>
      <c r="E49" s="20"/>
      <c r="F49" s="20"/>
      <c r="G49" s="20"/>
      <c r="H49" s="20"/>
      <c r="I49" s="20"/>
      <c r="J49" s="20"/>
      <c r="K49" s="20"/>
      <c r="L49" s="20"/>
      <c r="M49" s="20"/>
      <c r="N49" s="20"/>
      <c r="O49" s="20"/>
      <c r="P49" s="20"/>
      <c r="Q49" s="20"/>
      <c r="R49" s="20"/>
      <c r="S49" s="20"/>
      <c r="T49" s="20"/>
      <c r="U49" s="20"/>
      <c r="V49" s="20"/>
      <c r="W49" s="20"/>
      <c r="X49" s="244">
        <f t="shared" si="22"/>
        <v>0</v>
      </c>
    </row>
    <row r="50" spans="1:25" ht="14" customHeight="1" x14ac:dyDescent="0.3">
      <c r="A50" s="320" t="s">
        <v>14</v>
      </c>
      <c r="B50" s="320"/>
      <c r="C50" s="329"/>
      <c r="D50" s="21">
        <f>SUM(D40:D49)</f>
        <v>0</v>
      </c>
      <c r="E50" s="21">
        <f t="shared" ref="E50:X50" si="23">SUM(E40:E49)</f>
        <v>0</v>
      </c>
      <c r="F50" s="21">
        <f t="shared" si="23"/>
        <v>0</v>
      </c>
      <c r="G50" s="21">
        <f t="shared" si="23"/>
        <v>0</v>
      </c>
      <c r="H50" s="21">
        <f t="shared" si="23"/>
        <v>0</v>
      </c>
      <c r="I50" s="21">
        <f t="shared" si="23"/>
        <v>0</v>
      </c>
      <c r="J50" s="21">
        <f t="shared" si="23"/>
        <v>0</v>
      </c>
      <c r="K50" s="21">
        <f t="shared" si="23"/>
        <v>0</v>
      </c>
      <c r="L50" s="21">
        <f t="shared" si="23"/>
        <v>0</v>
      </c>
      <c r="M50" s="21">
        <f t="shared" si="23"/>
        <v>0</v>
      </c>
      <c r="N50" s="21">
        <f t="shared" si="23"/>
        <v>0</v>
      </c>
      <c r="O50" s="21">
        <f t="shared" si="23"/>
        <v>0</v>
      </c>
      <c r="P50" s="21">
        <f t="shared" si="23"/>
        <v>0</v>
      </c>
      <c r="Q50" s="21">
        <f t="shared" si="23"/>
        <v>0</v>
      </c>
      <c r="R50" s="21">
        <f t="shared" si="23"/>
        <v>0</v>
      </c>
      <c r="S50" s="21">
        <f t="shared" si="23"/>
        <v>0</v>
      </c>
      <c r="T50" s="21">
        <f t="shared" si="23"/>
        <v>0</v>
      </c>
      <c r="U50" s="21">
        <f t="shared" si="23"/>
        <v>0</v>
      </c>
      <c r="V50" s="21">
        <f t="shared" si="23"/>
        <v>0</v>
      </c>
      <c r="W50" s="21">
        <f t="shared" si="23"/>
        <v>0</v>
      </c>
      <c r="X50" s="244">
        <f t="shared" si="23"/>
        <v>0</v>
      </c>
    </row>
    <row r="51" spans="1:25" s="67" customFormat="1" ht="14.5" customHeight="1" thickBot="1" x14ac:dyDescent="0.35">
      <c r="A51" s="321"/>
      <c r="B51" s="321"/>
      <c r="C51" s="338"/>
      <c r="D51" s="322">
        <f>D50+E50</f>
        <v>0</v>
      </c>
      <c r="E51" s="322"/>
      <c r="F51" s="322">
        <f t="shared" ref="F51" si="24">F50+G50</f>
        <v>0</v>
      </c>
      <c r="G51" s="322"/>
      <c r="H51" s="322">
        <f t="shared" ref="H51" si="25">H50+I50</f>
        <v>0</v>
      </c>
      <c r="I51" s="322"/>
      <c r="J51" s="322">
        <f t="shared" ref="J51" si="26">J50+K50</f>
        <v>0</v>
      </c>
      <c r="K51" s="322"/>
      <c r="L51" s="322">
        <f t="shared" ref="L51" si="27">L50+M50</f>
        <v>0</v>
      </c>
      <c r="M51" s="322"/>
      <c r="N51" s="322">
        <f t="shared" ref="N51" si="28">N50+O50</f>
        <v>0</v>
      </c>
      <c r="O51" s="322"/>
      <c r="P51" s="322">
        <f t="shared" ref="P51" si="29">P50+Q50</f>
        <v>0</v>
      </c>
      <c r="Q51" s="322"/>
      <c r="R51" s="322">
        <f t="shared" ref="R51" si="30">R50+S50</f>
        <v>0</v>
      </c>
      <c r="S51" s="322"/>
      <c r="T51" s="322">
        <f t="shared" ref="T51" si="31">T50+U50</f>
        <v>0</v>
      </c>
      <c r="U51" s="322"/>
      <c r="V51" s="322">
        <f t="shared" ref="V51" si="32">V50+W50</f>
        <v>0</v>
      </c>
      <c r="W51" s="322"/>
      <c r="X51" s="69"/>
      <c r="Y51" s="70"/>
    </row>
    <row r="52" spans="1:25" s="67" customFormat="1" ht="14.5" customHeight="1" thickBot="1" x14ac:dyDescent="0.35">
      <c r="A52" s="161" t="s">
        <v>101</v>
      </c>
      <c r="B52" s="313"/>
      <c r="C52" s="314"/>
      <c r="D52" s="69"/>
      <c r="E52" s="69"/>
      <c r="F52" s="69"/>
      <c r="G52" s="69"/>
      <c r="H52" s="69"/>
      <c r="I52" s="69"/>
      <c r="J52" s="69"/>
      <c r="K52" s="69"/>
      <c r="L52" s="69"/>
      <c r="M52" s="69"/>
      <c r="N52" s="69"/>
      <c r="O52" s="69"/>
      <c r="P52" s="69"/>
      <c r="Q52" s="69"/>
      <c r="R52" s="69"/>
      <c r="S52" s="69"/>
      <c r="T52" s="69"/>
      <c r="U52" s="69"/>
      <c r="V52" s="69"/>
      <c r="W52" s="69"/>
      <c r="X52" s="69"/>
      <c r="Y52" s="70"/>
    </row>
    <row r="54" spans="1:25" ht="13" thickBot="1" x14ac:dyDescent="0.3">
      <c r="A54" s="108"/>
      <c r="B54" s="108"/>
      <c r="C54" s="109"/>
      <c r="D54" s="120" t="s">
        <v>121</v>
      </c>
      <c r="E54" s="111"/>
      <c r="F54" s="111"/>
      <c r="G54" s="111"/>
      <c r="H54" s="111"/>
      <c r="I54" s="111"/>
      <c r="J54" s="111"/>
      <c r="K54" s="111"/>
      <c r="L54" s="111"/>
      <c r="M54" s="111"/>
      <c r="N54" s="111"/>
      <c r="O54" s="111"/>
      <c r="P54" s="111"/>
      <c r="Q54" s="111"/>
      <c r="R54" s="111"/>
      <c r="S54" s="111"/>
      <c r="T54" s="111"/>
      <c r="U54" s="111"/>
      <c r="V54" s="111"/>
      <c r="W54" s="111"/>
      <c r="X54" s="111"/>
    </row>
    <row r="55" spans="1:25" s="101" customFormat="1" ht="13.5" thickBot="1" x14ac:dyDescent="0.35">
      <c r="A55" s="106" t="s">
        <v>209</v>
      </c>
      <c r="B55" s="336"/>
      <c r="C55" s="337"/>
      <c r="D55" s="317">
        <f>Yhteenveto!D6</f>
        <v>2021</v>
      </c>
      <c r="E55" s="317"/>
      <c r="F55" s="317">
        <f>Yhteenveto!E6</f>
        <v>2022</v>
      </c>
      <c r="G55" s="317"/>
      <c r="H55" s="317">
        <f>Yhteenveto!F6</f>
        <v>2023</v>
      </c>
      <c r="I55" s="317"/>
      <c r="J55" s="317">
        <f>Yhteenveto!G6</f>
        <v>2024</v>
      </c>
      <c r="K55" s="317"/>
      <c r="L55" s="317">
        <f>Yhteenveto!H6</f>
        <v>2025</v>
      </c>
      <c r="M55" s="317"/>
      <c r="N55" s="317">
        <f>Yhteenveto!I6</f>
        <v>2026</v>
      </c>
      <c r="O55" s="317"/>
      <c r="P55" s="317">
        <f>Yhteenveto!J6</f>
        <v>2027</v>
      </c>
      <c r="Q55" s="317"/>
      <c r="R55" s="317">
        <f>Yhteenveto!K6</f>
        <v>2028</v>
      </c>
      <c r="S55" s="317"/>
      <c r="T55" s="317">
        <f>Yhteenveto!L6</f>
        <v>2029</v>
      </c>
      <c r="U55" s="317"/>
      <c r="V55" s="317">
        <f>Yhteenveto!M6</f>
        <v>2030</v>
      </c>
      <c r="W55" s="317"/>
      <c r="X55" s="112" t="str">
        <f>Yhteenveto!N6</f>
        <v>Yhteensä</v>
      </c>
      <c r="Y55" s="113"/>
    </row>
    <row r="56" spans="1:25" s="91" customFormat="1" ht="31" customHeight="1" thickBot="1" x14ac:dyDescent="0.3">
      <c r="A56" s="119"/>
      <c r="B56" s="85" t="s">
        <v>100</v>
      </c>
      <c r="C56" s="85" t="s">
        <v>221</v>
      </c>
      <c r="D56" s="114" t="s">
        <v>120</v>
      </c>
      <c r="E56" s="115" t="s">
        <v>98</v>
      </c>
      <c r="F56" s="114" t="s">
        <v>120</v>
      </c>
      <c r="G56" s="115" t="s">
        <v>98</v>
      </c>
      <c r="H56" s="114" t="s">
        <v>120</v>
      </c>
      <c r="I56" s="115" t="s">
        <v>98</v>
      </c>
      <c r="J56" s="114" t="s">
        <v>120</v>
      </c>
      <c r="K56" s="115" t="s">
        <v>98</v>
      </c>
      <c r="L56" s="114" t="s">
        <v>120</v>
      </c>
      <c r="M56" s="115" t="s">
        <v>98</v>
      </c>
      <c r="N56" s="114" t="s">
        <v>120</v>
      </c>
      <c r="O56" s="115" t="s">
        <v>98</v>
      </c>
      <c r="P56" s="104" t="s">
        <v>120</v>
      </c>
      <c r="Q56" s="105" t="s">
        <v>98</v>
      </c>
      <c r="R56" s="104" t="s">
        <v>120</v>
      </c>
      <c r="S56" s="105" t="s">
        <v>98</v>
      </c>
      <c r="T56" s="114" t="s">
        <v>120</v>
      </c>
      <c r="U56" s="115" t="s">
        <v>98</v>
      </c>
      <c r="V56" s="114" t="s">
        <v>120</v>
      </c>
      <c r="W56" s="115" t="s">
        <v>98</v>
      </c>
      <c r="X56" s="118"/>
    </row>
    <row r="57" spans="1:25" s="19" customFormat="1" ht="13" x14ac:dyDescent="0.3">
      <c r="A57" s="65" t="s">
        <v>146</v>
      </c>
      <c r="B57" s="81"/>
      <c r="C57" s="86"/>
      <c r="D57" s="102"/>
      <c r="E57" s="102"/>
      <c r="F57" s="102"/>
      <c r="G57" s="102"/>
      <c r="H57" s="102"/>
      <c r="I57" s="102"/>
      <c r="J57" s="102"/>
      <c r="K57" s="102"/>
      <c r="L57" s="102"/>
      <c r="M57" s="102"/>
      <c r="N57" s="102"/>
      <c r="O57" s="102"/>
      <c r="P57" s="102"/>
      <c r="Q57" s="102"/>
      <c r="R57" s="102"/>
      <c r="S57" s="102"/>
      <c r="T57" s="102"/>
      <c r="U57" s="102"/>
      <c r="V57" s="102"/>
      <c r="W57" s="102"/>
      <c r="X57" s="244">
        <f t="shared" ref="X57:X66" si="33">SUM(D57:W57)</f>
        <v>0</v>
      </c>
    </row>
    <row r="58" spans="1:25" s="19" customFormat="1" ht="13" x14ac:dyDescent="0.3">
      <c r="A58" s="65" t="s">
        <v>147</v>
      </c>
      <c r="B58" s="81"/>
      <c r="C58" s="86"/>
      <c r="D58" s="20"/>
      <c r="E58" s="20"/>
      <c r="F58" s="20"/>
      <c r="G58" s="20"/>
      <c r="H58" s="20"/>
      <c r="I58" s="20"/>
      <c r="J58" s="20"/>
      <c r="K58" s="20"/>
      <c r="L58" s="20"/>
      <c r="M58" s="20"/>
      <c r="N58" s="20"/>
      <c r="O58" s="20"/>
      <c r="P58" s="20"/>
      <c r="Q58" s="20"/>
      <c r="R58" s="20"/>
      <c r="S58" s="20"/>
      <c r="T58" s="20"/>
      <c r="U58" s="20"/>
      <c r="V58" s="20"/>
      <c r="W58" s="20"/>
      <c r="X58" s="244">
        <f t="shared" si="33"/>
        <v>0</v>
      </c>
    </row>
    <row r="59" spans="1:25" s="19" customFormat="1" ht="13" x14ac:dyDescent="0.3">
      <c r="A59" s="65" t="s">
        <v>146</v>
      </c>
      <c r="B59" s="81"/>
      <c r="C59" s="86"/>
      <c r="D59" s="20"/>
      <c r="E59" s="20"/>
      <c r="F59" s="20"/>
      <c r="G59" s="20"/>
      <c r="H59" s="20"/>
      <c r="I59" s="20"/>
      <c r="J59" s="20"/>
      <c r="K59" s="20"/>
      <c r="L59" s="20"/>
      <c r="M59" s="20"/>
      <c r="N59" s="20"/>
      <c r="O59" s="20"/>
      <c r="P59" s="20"/>
      <c r="Q59" s="20"/>
      <c r="R59" s="20"/>
      <c r="S59" s="20"/>
      <c r="T59" s="20"/>
      <c r="U59" s="20"/>
      <c r="V59" s="20"/>
      <c r="W59" s="20"/>
      <c r="X59" s="244">
        <f t="shared" si="33"/>
        <v>0</v>
      </c>
    </row>
    <row r="60" spans="1:25" s="19" customFormat="1" ht="13" x14ac:dyDescent="0.3">
      <c r="A60" s="65" t="s">
        <v>147</v>
      </c>
      <c r="B60" s="81"/>
      <c r="C60" s="86"/>
      <c r="D60" s="20"/>
      <c r="E60" s="20"/>
      <c r="F60" s="20"/>
      <c r="G60" s="20"/>
      <c r="H60" s="20"/>
      <c r="I60" s="20"/>
      <c r="J60" s="20"/>
      <c r="K60" s="20"/>
      <c r="L60" s="20"/>
      <c r="M60" s="20"/>
      <c r="N60" s="20"/>
      <c r="O60" s="20"/>
      <c r="P60" s="20"/>
      <c r="Q60" s="20"/>
      <c r="R60" s="20"/>
      <c r="S60" s="20"/>
      <c r="T60" s="20"/>
      <c r="U60" s="20"/>
      <c r="V60" s="20"/>
      <c r="W60" s="20"/>
      <c r="X60" s="244">
        <f t="shared" si="33"/>
        <v>0</v>
      </c>
    </row>
    <row r="61" spans="1:25" s="19" customFormat="1" ht="13" x14ac:dyDescent="0.3">
      <c r="A61" s="65" t="s">
        <v>146</v>
      </c>
      <c r="B61" s="81"/>
      <c r="C61" s="86"/>
      <c r="D61" s="20"/>
      <c r="E61" s="20"/>
      <c r="F61" s="20"/>
      <c r="G61" s="20"/>
      <c r="H61" s="20"/>
      <c r="I61" s="20"/>
      <c r="J61" s="20"/>
      <c r="K61" s="20"/>
      <c r="L61" s="20"/>
      <c r="M61" s="20"/>
      <c r="N61" s="20"/>
      <c r="O61" s="20"/>
      <c r="P61" s="20"/>
      <c r="Q61" s="20"/>
      <c r="R61" s="20"/>
      <c r="S61" s="20"/>
      <c r="T61" s="20"/>
      <c r="U61" s="20"/>
      <c r="V61" s="20"/>
      <c r="W61" s="20"/>
      <c r="X61" s="244">
        <f t="shared" si="33"/>
        <v>0</v>
      </c>
    </row>
    <row r="62" spans="1:25" s="19" customFormat="1" ht="13" x14ac:dyDescent="0.3">
      <c r="A62" s="65" t="s">
        <v>147</v>
      </c>
      <c r="B62" s="81"/>
      <c r="C62" s="86"/>
      <c r="D62" s="20"/>
      <c r="E62" s="20"/>
      <c r="F62" s="20"/>
      <c r="G62" s="20"/>
      <c r="H62" s="20"/>
      <c r="I62" s="20"/>
      <c r="J62" s="20"/>
      <c r="K62" s="20"/>
      <c r="L62" s="20"/>
      <c r="M62" s="20"/>
      <c r="N62" s="20"/>
      <c r="O62" s="20"/>
      <c r="P62" s="20"/>
      <c r="Q62" s="20"/>
      <c r="R62" s="20"/>
      <c r="S62" s="20"/>
      <c r="T62" s="20"/>
      <c r="U62" s="20"/>
      <c r="V62" s="20"/>
      <c r="W62" s="20"/>
      <c r="X62" s="244">
        <f t="shared" si="33"/>
        <v>0</v>
      </c>
    </row>
    <row r="63" spans="1:25" s="19" customFormat="1" ht="13" x14ac:dyDescent="0.3">
      <c r="A63" s="88" t="s">
        <v>148</v>
      </c>
      <c r="B63" s="81"/>
      <c r="C63" s="86"/>
      <c r="D63" s="20"/>
      <c r="E63" s="20"/>
      <c r="F63" s="20"/>
      <c r="G63" s="20"/>
      <c r="H63" s="20"/>
      <c r="I63" s="20"/>
      <c r="J63" s="20"/>
      <c r="K63" s="20"/>
      <c r="L63" s="20"/>
      <c r="M63" s="20"/>
      <c r="N63" s="20"/>
      <c r="O63" s="20"/>
      <c r="P63" s="20"/>
      <c r="Q63" s="20"/>
      <c r="R63" s="20"/>
      <c r="S63" s="20"/>
      <c r="T63" s="20"/>
      <c r="U63" s="20"/>
      <c r="V63" s="20"/>
      <c r="W63" s="20"/>
      <c r="X63" s="244">
        <f t="shared" si="33"/>
        <v>0</v>
      </c>
    </row>
    <row r="64" spans="1:25" s="19" customFormat="1" ht="13" x14ac:dyDescent="0.3">
      <c r="A64" s="88" t="s">
        <v>149</v>
      </c>
      <c r="B64" s="81"/>
      <c r="C64" s="86"/>
      <c r="D64" s="20"/>
      <c r="E64" s="20"/>
      <c r="F64" s="20"/>
      <c r="G64" s="20"/>
      <c r="H64" s="20"/>
      <c r="I64" s="20"/>
      <c r="J64" s="20"/>
      <c r="K64" s="20"/>
      <c r="L64" s="20"/>
      <c r="M64" s="20"/>
      <c r="N64" s="20"/>
      <c r="O64" s="20"/>
      <c r="P64" s="20"/>
      <c r="Q64" s="20"/>
      <c r="R64" s="20"/>
      <c r="S64" s="20"/>
      <c r="T64" s="20"/>
      <c r="U64" s="20"/>
      <c r="V64" s="20"/>
      <c r="W64" s="20"/>
      <c r="X64" s="244">
        <f t="shared" si="33"/>
        <v>0</v>
      </c>
    </row>
    <row r="65" spans="1:25" ht="13" x14ac:dyDescent="0.3">
      <c r="A65" s="88" t="s">
        <v>102</v>
      </c>
      <c r="B65" s="81"/>
      <c r="C65" s="86"/>
      <c r="D65" s="20"/>
      <c r="E65" s="20"/>
      <c r="F65" s="20"/>
      <c r="G65" s="20"/>
      <c r="H65" s="20"/>
      <c r="I65" s="20"/>
      <c r="J65" s="20"/>
      <c r="K65" s="20"/>
      <c r="L65" s="20"/>
      <c r="M65" s="20"/>
      <c r="N65" s="20"/>
      <c r="O65" s="20"/>
      <c r="P65" s="20"/>
      <c r="Q65" s="20"/>
      <c r="R65" s="20"/>
      <c r="S65" s="20"/>
      <c r="T65" s="20"/>
      <c r="U65" s="20"/>
      <c r="V65" s="20"/>
      <c r="W65" s="20"/>
      <c r="X65" s="244">
        <f t="shared" si="33"/>
        <v>0</v>
      </c>
    </row>
    <row r="66" spans="1:25" ht="13" x14ac:dyDescent="0.3">
      <c r="A66" s="88" t="s">
        <v>103</v>
      </c>
      <c r="B66" s="81"/>
      <c r="C66" s="81"/>
      <c r="D66" s="20"/>
      <c r="E66" s="20"/>
      <c r="F66" s="20"/>
      <c r="G66" s="20"/>
      <c r="H66" s="20"/>
      <c r="I66" s="20"/>
      <c r="J66" s="20"/>
      <c r="K66" s="20"/>
      <c r="L66" s="20"/>
      <c r="M66" s="20"/>
      <c r="N66" s="20"/>
      <c r="O66" s="20"/>
      <c r="P66" s="20"/>
      <c r="Q66" s="20"/>
      <c r="R66" s="20"/>
      <c r="S66" s="20"/>
      <c r="T66" s="20"/>
      <c r="U66" s="20"/>
      <c r="V66" s="20"/>
      <c r="W66" s="20"/>
      <c r="X66" s="244">
        <f t="shared" si="33"/>
        <v>0</v>
      </c>
    </row>
    <row r="67" spans="1:25" ht="14" customHeight="1" x14ac:dyDescent="0.3">
      <c r="A67" s="320" t="s">
        <v>14</v>
      </c>
      <c r="B67" s="320"/>
      <c r="C67" s="329"/>
      <c r="D67" s="21">
        <f>SUM(D57:D66)</f>
        <v>0</v>
      </c>
      <c r="E67" s="21">
        <f t="shared" ref="E67:X67" si="34">SUM(E57:E66)</f>
        <v>0</v>
      </c>
      <c r="F67" s="21">
        <f t="shared" si="34"/>
        <v>0</v>
      </c>
      <c r="G67" s="21">
        <f t="shared" si="34"/>
        <v>0</v>
      </c>
      <c r="H67" s="21">
        <f t="shared" si="34"/>
        <v>0</v>
      </c>
      <c r="I67" s="21">
        <f t="shared" si="34"/>
        <v>0</v>
      </c>
      <c r="J67" s="21">
        <f t="shared" si="34"/>
        <v>0</v>
      </c>
      <c r="K67" s="21">
        <f t="shared" si="34"/>
        <v>0</v>
      </c>
      <c r="L67" s="21">
        <f t="shared" si="34"/>
        <v>0</v>
      </c>
      <c r="M67" s="21">
        <f t="shared" si="34"/>
        <v>0</v>
      </c>
      <c r="N67" s="21">
        <f t="shared" si="34"/>
        <v>0</v>
      </c>
      <c r="O67" s="21">
        <f t="shared" si="34"/>
        <v>0</v>
      </c>
      <c r="P67" s="21">
        <f t="shared" si="34"/>
        <v>0</v>
      </c>
      <c r="Q67" s="21">
        <f t="shared" si="34"/>
        <v>0</v>
      </c>
      <c r="R67" s="21">
        <f t="shared" si="34"/>
        <v>0</v>
      </c>
      <c r="S67" s="21">
        <f t="shared" si="34"/>
        <v>0</v>
      </c>
      <c r="T67" s="21">
        <f t="shared" si="34"/>
        <v>0</v>
      </c>
      <c r="U67" s="21">
        <f t="shared" si="34"/>
        <v>0</v>
      </c>
      <c r="V67" s="21">
        <f t="shared" si="34"/>
        <v>0</v>
      </c>
      <c r="W67" s="21">
        <f t="shared" si="34"/>
        <v>0</v>
      </c>
      <c r="X67" s="244">
        <f t="shared" si="34"/>
        <v>0</v>
      </c>
    </row>
    <row r="68" spans="1:25" s="67" customFormat="1" ht="14.5" customHeight="1" thickBot="1" x14ac:dyDescent="0.35">
      <c r="A68" s="321"/>
      <c r="B68" s="321"/>
      <c r="C68" s="338"/>
      <c r="D68" s="322">
        <f>D67+E67</f>
        <v>0</v>
      </c>
      <c r="E68" s="322"/>
      <c r="F68" s="322">
        <f t="shared" ref="F68" si="35">F67+G67</f>
        <v>0</v>
      </c>
      <c r="G68" s="322"/>
      <c r="H68" s="322">
        <f t="shared" ref="H68" si="36">H67+I67</f>
        <v>0</v>
      </c>
      <c r="I68" s="322"/>
      <c r="J68" s="322">
        <f t="shared" ref="J68" si="37">J67+K67</f>
        <v>0</v>
      </c>
      <c r="K68" s="322"/>
      <c r="L68" s="322">
        <f t="shared" ref="L68" si="38">L67+M67</f>
        <v>0</v>
      </c>
      <c r="M68" s="322"/>
      <c r="N68" s="322">
        <f t="shared" ref="N68" si="39">N67+O67</f>
        <v>0</v>
      </c>
      <c r="O68" s="322"/>
      <c r="P68" s="322">
        <f t="shared" ref="P68" si="40">P67+Q67</f>
        <v>0</v>
      </c>
      <c r="Q68" s="322"/>
      <c r="R68" s="322">
        <f t="shared" ref="R68" si="41">R67+S67</f>
        <v>0</v>
      </c>
      <c r="S68" s="322"/>
      <c r="T68" s="322">
        <f t="shared" ref="T68" si="42">T67+U67</f>
        <v>0</v>
      </c>
      <c r="U68" s="322"/>
      <c r="V68" s="322">
        <f t="shared" ref="V68" si="43">V67+W67</f>
        <v>0</v>
      </c>
      <c r="W68" s="322"/>
      <c r="X68" s="69"/>
      <c r="Y68" s="70"/>
    </row>
    <row r="69" spans="1:25" s="67" customFormat="1" ht="14.5" customHeight="1" thickBot="1" x14ac:dyDescent="0.35">
      <c r="A69" s="161" t="s">
        <v>101</v>
      </c>
      <c r="B69" s="313"/>
      <c r="C69" s="314"/>
      <c r="D69" s="69"/>
      <c r="E69" s="69"/>
      <c r="F69" s="69"/>
      <c r="G69" s="69"/>
      <c r="H69" s="69"/>
      <c r="I69" s="69"/>
      <c r="J69" s="69"/>
      <c r="K69" s="69"/>
      <c r="L69" s="69"/>
      <c r="M69" s="69"/>
      <c r="N69" s="69"/>
      <c r="O69" s="69"/>
      <c r="P69" s="69"/>
      <c r="Q69" s="69"/>
      <c r="R69" s="69"/>
      <c r="S69" s="69"/>
      <c r="T69" s="69"/>
      <c r="U69" s="69"/>
      <c r="V69" s="69"/>
      <c r="W69" s="69"/>
      <c r="X69" s="69"/>
      <c r="Y69" s="70"/>
    </row>
    <row r="70" spans="1:25" ht="29" customHeight="1" x14ac:dyDescent="0.25"/>
    <row r="71" spans="1:25" ht="14" customHeight="1" x14ac:dyDescent="0.3">
      <c r="A71" s="41" t="s">
        <v>152</v>
      </c>
      <c r="B71" s="41"/>
      <c r="C71" s="42"/>
      <c r="D71" s="332">
        <f>Yhteenveto!D6</f>
        <v>2021</v>
      </c>
      <c r="E71" s="332"/>
      <c r="F71" s="332">
        <f>Yhteenveto!E6</f>
        <v>2022</v>
      </c>
      <c r="G71" s="332"/>
      <c r="H71" s="332">
        <f>Yhteenveto!F6</f>
        <v>2023</v>
      </c>
      <c r="I71" s="332"/>
      <c r="J71" s="332">
        <f>Yhteenveto!G6</f>
        <v>2024</v>
      </c>
      <c r="K71" s="332"/>
      <c r="L71" s="332">
        <f>Yhteenveto!H6</f>
        <v>2025</v>
      </c>
      <c r="M71" s="332"/>
      <c r="N71" s="332">
        <f>Yhteenveto!I6</f>
        <v>2026</v>
      </c>
      <c r="O71" s="332"/>
      <c r="P71" s="332">
        <f>Yhteenveto!J6</f>
        <v>2027</v>
      </c>
      <c r="Q71" s="332"/>
      <c r="R71" s="332">
        <f>Yhteenveto!K6</f>
        <v>2028</v>
      </c>
      <c r="S71" s="332"/>
      <c r="T71" s="332">
        <f>Yhteenveto!L6</f>
        <v>2029</v>
      </c>
      <c r="U71" s="332"/>
      <c r="V71" s="332">
        <f>Yhteenveto!M6</f>
        <v>2030</v>
      </c>
      <c r="W71" s="332"/>
      <c r="X71" s="44" t="str">
        <f>Yhteenveto!N6</f>
        <v>Yhteensä</v>
      </c>
    </row>
    <row r="72" spans="1:25" x14ac:dyDescent="0.25">
      <c r="A72" s="310" t="s">
        <v>126</v>
      </c>
      <c r="B72" s="311"/>
      <c r="C72" s="312"/>
      <c r="D72" s="318">
        <f>D16+D33+D50+D67</f>
        <v>0</v>
      </c>
      <c r="E72" s="319"/>
      <c r="F72" s="308">
        <f>F16+F33+F50+F67</f>
        <v>0</v>
      </c>
      <c r="G72" s="309"/>
      <c r="H72" s="308">
        <f>H16+H33+H50+H67</f>
        <v>0</v>
      </c>
      <c r="I72" s="309"/>
      <c r="J72" s="308">
        <f>J16+J33+J50+J67</f>
        <v>0</v>
      </c>
      <c r="K72" s="309"/>
      <c r="L72" s="308">
        <f>L16+L33+L50+L67</f>
        <v>0</v>
      </c>
      <c r="M72" s="309"/>
      <c r="N72" s="308">
        <f>N16+N33+N50+N67</f>
        <v>0</v>
      </c>
      <c r="O72" s="309"/>
      <c r="P72" s="308">
        <f>P16+P33+P50+P67</f>
        <v>0</v>
      </c>
      <c r="Q72" s="309"/>
      <c r="R72" s="308">
        <f>R16+R33+R50+R67</f>
        <v>0</v>
      </c>
      <c r="S72" s="309"/>
      <c r="T72" s="308">
        <f>T16+T33+T50+T67</f>
        <v>0</v>
      </c>
      <c r="U72" s="309"/>
      <c r="V72" s="308">
        <f>V16+V33+V50+V67</f>
        <v>0</v>
      </c>
      <c r="W72" s="309"/>
      <c r="X72" s="43">
        <f>SUM(D72:W72)</f>
        <v>0</v>
      </c>
    </row>
    <row r="73" spans="1:25" ht="14" customHeight="1" x14ac:dyDescent="0.25">
      <c r="A73" s="310" t="s">
        <v>127</v>
      </c>
      <c r="B73" s="311"/>
      <c r="C73" s="312"/>
      <c r="D73" s="308">
        <f>E16+E33+E50+E67</f>
        <v>0</v>
      </c>
      <c r="E73" s="309"/>
      <c r="F73" s="308">
        <f t="shared" ref="F73" si="44">G16+G33+G50+G67</f>
        <v>0</v>
      </c>
      <c r="G73" s="309"/>
      <c r="H73" s="308">
        <f t="shared" ref="H73" si="45">I16+I33+I50+I67</f>
        <v>0</v>
      </c>
      <c r="I73" s="309"/>
      <c r="J73" s="308">
        <f>K16+K33+K50+K67</f>
        <v>0</v>
      </c>
      <c r="K73" s="309"/>
      <c r="L73" s="308">
        <f t="shared" ref="L73" si="46">M16+M33+M50+M67</f>
        <v>0</v>
      </c>
      <c r="M73" s="309"/>
      <c r="N73" s="308">
        <f t="shared" ref="N73" si="47">O16+O33+O50+O67</f>
        <v>0</v>
      </c>
      <c r="O73" s="309"/>
      <c r="P73" s="308">
        <f t="shared" ref="P73" si="48">Q16+Q33+Q50+Q67</f>
        <v>0</v>
      </c>
      <c r="Q73" s="309"/>
      <c r="R73" s="308">
        <f t="shared" ref="R73" si="49">S16+S33+S50+S67</f>
        <v>0</v>
      </c>
      <c r="S73" s="309"/>
      <c r="T73" s="308">
        <f t="shared" ref="T73" si="50">U16+U33+U50+U67</f>
        <v>0</v>
      </c>
      <c r="U73" s="309"/>
      <c r="V73" s="308">
        <f>W16+W33+W50+W67</f>
        <v>0</v>
      </c>
      <c r="W73" s="309"/>
      <c r="X73" s="43">
        <f>SUM(D73:W73)</f>
        <v>0</v>
      </c>
    </row>
    <row r="74" spans="1:25" ht="14" customHeight="1" x14ac:dyDescent="0.25">
      <c r="A74" s="310" t="s">
        <v>153</v>
      </c>
      <c r="B74" s="311"/>
      <c r="C74" s="312"/>
      <c r="D74" s="308">
        <f>D72+D73</f>
        <v>0</v>
      </c>
      <c r="E74" s="309"/>
      <c r="F74" s="308">
        <f>F72+F73</f>
        <v>0</v>
      </c>
      <c r="G74" s="309"/>
      <c r="H74" s="308">
        <f t="shared" ref="H74" si="51">H72+H73</f>
        <v>0</v>
      </c>
      <c r="I74" s="309"/>
      <c r="J74" s="308">
        <f t="shared" ref="J74" si="52">J72+J73</f>
        <v>0</v>
      </c>
      <c r="K74" s="309"/>
      <c r="L74" s="308">
        <f t="shared" ref="L74" si="53">L72+L73</f>
        <v>0</v>
      </c>
      <c r="M74" s="309"/>
      <c r="N74" s="308">
        <f t="shared" ref="N74" si="54">N72+N73</f>
        <v>0</v>
      </c>
      <c r="O74" s="309"/>
      <c r="P74" s="308">
        <f t="shared" ref="P74" si="55">P72+P73</f>
        <v>0</v>
      </c>
      <c r="Q74" s="309"/>
      <c r="R74" s="308">
        <f t="shared" ref="R74" si="56">R72+R73</f>
        <v>0</v>
      </c>
      <c r="S74" s="309"/>
      <c r="T74" s="308">
        <f t="shared" ref="T74" si="57">T72+T73</f>
        <v>0</v>
      </c>
      <c r="U74" s="309"/>
      <c r="V74" s="308">
        <f t="shared" ref="V74" si="58">V72+V73</f>
        <v>0</v>
      </c>
      <c r="W74" s="309"/>
      <c r="X74" s="43">
        <f>SUM(D74:W74)</f>
        <v>0</v>
      </c>
    </row>
    <row r="75" spans="1:25" ht="14" customHeight="1" x14ac:dyDescent="0.3">
      <c r="A75" s="310" t="s">
        <v>154</v>
      </c>
      <c r="B75" s="311"/>
      <c r="C75" s="312"/>
      <c r="D75" s="308">
        <f>D74</f>
        <v>0</v>
      </c>
      <c r="E75" s="309"/>
      <c r="F75" s="308">
        <f>D75+F74</f>
        <v>0</v>
      </c>
      <c r="G75" s="309"/>
      <c r="H75" s="308">
        <f>F75+H74</f>
        <v>0</v>
      </c>
      <c r="I75" s="309"/>
      <c r="J75" s="308">
        <f>H75+J74</f>
        <v>0</v>
      </c>
      <c r="K75" s="309"/>
      <c r="L75" s="308">
        <f>J75+L74</f>
        <v>0</v>
      </c>
      <c r="M75" s="309"/>
      <c r="N75" s="308">
        <f>L75+N74</f>
        <v>0</v>
      </c>
      <c r="O75" s="309"/>
      <c r="P75" s="308">
        <f>N75+P74</f>
        <v>0</v>
      </c>
      <c r="Q75" s="309"/>
      <c r="R75" s="308">
        <f>P75+R74</f>
        <v>0</v>
      </c>
      <c r="S75" s="309"/>
      <c r="T75" s="308">
        <f>R75+T74</f>
        <v>0</v>
      </c>
      <c r="U75" s="309"/>
      <c r="V75" s="308">
        <f>T75+V74</f>
        <v>0</v>
      </c>
      <c r="W75" s="309"/>
      <c r="X75" s="56"/>
    </row>
    <row r="77" spans="1:25" x14ac:dyDescent="0.25">
      <c r="A77" s="310" t="s">
        <v>134</v>
      </c>
      <c r="B77" s="311"/>
      <c r="C77" s="312"/>
      <c r="D77" s="318">
        <f>SUM(D6:D11)+SUM(D23:D28)+SUM(D40:D45)+SUM(D57:D62)</f>
        <v>0</v>
      </c>
      <c r="E77" s="319"/>
      <c r="F77" s="318">
        <f>SUM(F6:F11)+SUM(F23:F28)+SUM(F40:F45)+SUM(F57:F62)</f>
        <v>0</v>
      </c>
      <c r="G77" s="319"/>
      <c r="H77" s="318">
        <f>SUM(H6:H11)+SUM(H23:H28)+SUM(H40:H45)+SUM(H57:H62)</f>
        <v>0</v>
      </c>
      <c r="I77" s="319"/>
      <c r="J77" s="318">
        <f>SUM(J6:J11)+SUM(J23:J28)+SUM(J40:J45)+SUM(J57:J62)</f>
        <v>0</v>
      </c>
      <c r="K77" s="319"/>
      <c r="L77" s="318">
        <f>SUM(L6:L11)+SUM(L23:L28)+SUM(L40:L45)+SUM(L57:L62)</f>
        <v>0</v>
      </c>
      <c r="M77" s="319"/>
      <c r="N77" s="318">
        <f>SUM(N6:N11)+SUM(N23:N28)+SUM(N40:N45)+SUM(N57:N62)</f>
        <v>0</v>
      </c>
      <c r="O77" s="319"/>
      <c r="P77" s="318">
        <f>SUM(P6:P11)+SUM(P23:P28)+SUM(P40:P45)+SUM(P57:P62)</f>
        <v>0</v>
      </c>
      <c r="Q77" s="319"/>
      <c r="R77" s="318">
        <f>SUM(R6:R11)+SUM(R23:R28)+SUM(R40:R45)+SUM(R57:R62)</f>
        <v>0</v>
      </c>
      <c r="S77" s="319"/>
      <c r="T77" s="318">
        <f>SUM(T6:T11)+SUM(T23:T28)+SUM(T40:T45)+SUM(T57:T62)</f>
        <v>0</v>
      </c>
      <c r="U77" s="319"/>
      <c r="V77" s="318">
        <f>SUM(V6:V11)+SUM(V23:V28)+SUM(V40:V45)+SUM(V57:V62)</f>
        <v>0</v>
      </c>
      <c r="W77" s="319"/>
      <c r="X77" s="43">
        <f>SUM(D77:W77)</f>
        <v>0</v>
      </c>
    </row>
    <row r="78" spans="1:25" ht="14" customHeight="1" x14ac:dyDescent="0.25">
      <c r="A78" s="310" t="s">
        <v>135</v>
      </c>
      <c r="B78" s="311"/>
      <c r="C78" s="312"/>
      <c r="D78" s="318">
        <f>SUM(E6:E11)+SUM(E23:E28)+SUM(E40:E45)+SUM(E57:E62)</f>
        <v>0</v>
      </c>
      <c r="E78" s="319"/>
      <c r="F78" s="318">
        <f>SUM(G6:G11)+SUM(G23:G28)+SUM(G40:G45)+SUM(G57:G62)</f>
        <v>0</v>
      </c>
      <c r="G78" s="319"/>
      <c r="H78" s="318">
        <f>SUM(I6:I11)+SUM(I23:I28)+SUM(I40:I45)+SUM(I57:I62)</f>
        <v>0</v>
      </c>
      <c r="I78" s="319"/>
      <c r="J78" s="318">
        <f>SUM(K6:K11)+SUM(K23:K28)+SUM(K40:K45)+SUM(K57:K62)</f>
        <v>0</v>
      </c>
      <c r="K78" s="319"/>
      <c r="L78" s="318">
        <f>SUM(M6:M11)+SUM(M23:M28)+SUM(M40:M45)+SUM(M57:M62)</f>
        <v>0</v>
      </c>
      <c r="M78" s="319"/>
      <c r="N78" s="318">
        <f>SUM(O6:O11)+SUM(O23:O28)+SUM(O40:O45)+SUM(O57:O62)</f>
        <v>0</v>
      </c>
      <c r="O78" s="319"/>
      <c r="P78" s="318">
        <f>SUM(Q6:Q11)+SUM(Q23:Q28)+SUM(Q40:Q45)+SUM(Q57:Q62)</f>
        <v>0</v>
      </c>
      <c r="Q78" s="319"/>
      <c r="R78" s="318">
        <f>SUM(S6:S11)+SUM(S23:S28)+SUM(S40:S45)+SUM(S57:S62)</f>
        <v>0</v>
      </c>
      <c r="S78" s="319"/>
      <c r="T78" s="318">
        <f>SUM(U6:U11)+SUM(U23:U28)+SUM(U40:U45)+SUM(U57:U62)</f>
        <v>0</v>
      </c>
      <c r="U78" s="319"/>
      <c r="V78" s="318">
        <f>SUM(W6:W11)+SUM(W23:W28)+SUM(W40:W45)+SUM(W57:W62)</f>
        <v>0</v>
      </c>
      <c r="W78" s="319"/>
      <c r="X78" s="43">
        <f>SUM(D78:W78)</f>
        <v>0</v>
      </c>
    </row>
    <row r="79" spans="1:25" ht="14" customHeight="1" x14ac:dyDescent="0.25">
      <c r="A79" s="310" t="s">
        <v>155</v>
      </c>
      <c r="B79" s="311"/>
      <c r="C79" s="312"/>
      <c r="D79" s="333">
        <f>D77+D78</f>
        <v>0</v>
      </c>
      <c r="E79" s="334"/>
      <c r="F79" s="333">
        <f t="shared" ref="F79" si="59">F77+F78</f>
        <v>0</v>
      </c>
      <c r="G79" s="334"/>
      <c r="H79" s="333">
        <f t="shared" ref="H79" si="60">H77+H78</f>
        <v>0</v>
      </c>
      <c r="I79" s="334"/>
      <c r="J79" s="333">
        <f t="shared" ref="J79" si="61">J77+J78</f>
        <v>0</v>
      </c>
      <c r="K79" s="334"/>
      <c r="L79" s="333">
        <f t="shared" ref="L79" si="62">L77+L78</f>
        <v>0</v>
      </c>
      <c r="M79" s="334"/>
      <c r="N79" s="333">
        <f t="shared" ref="N79" si="63">N77+N78</f>
        <v>0</v>
      </c>
      <c r="O79" s="334"/>
      <c r="P79" s="333">
        <f t="shared" ref="P79" si="64">P77+P78</f>
        <v>0</v>
      </c>
      <c r="Q79" s="334"/>
      <c r="R79" s="333">
        <f t="shared" ref="R79" si="65">R77+R78</f>
        <v>0</v>
      </c>
      <c r="S79" s="334"/>
      <c r="T79" s="333">
        <f t="shared" ref="T79" si="66">T77+T78</f>
        <v>0</v>
      </c>
      <c r="U79" s="334"/>
      <c r="V79" s="333">
        <f t="shared" ref="V79" si="67">V77+V78</f>
        <v>0</v>
      </c>
      <c r="W79" s="334"/>
      <c r="X79" s="43">
        <f>SUM(D79:W79)</f>
        <v>0</v>
      </c>
    </row>
    <row r="80" spans="1:25" ht="14" customHeight="1" x14ac:dyDescent="0.25">
      <c r="A80" s="310" t="s">
        <v>156</v>
      </c>
      <c r="B80" s="311"/>
      <c r="C80" s="312"/>
      <c r="D80" s="308">
        <f>D79</f>
        <v>0</v>
      </c>
      <c r="E80" s="309"/>
      <c r="F80" s="308">
        <f>D80+F79</f>
        <v>0</v>
      </c>
      <c r="G80" s="309"/>
      <c r="H80" s="308">
        <f t="shared" ref="H80" si="68">F80+H79</f>
        <v>0</v>
      </c>
      <c r="I80" s="309"/>
      <c r="J80" s="308">
        <f t="shared" ref="J80" si="69">H80+J79</f>
        <v>0</v>
      </c>
      <c r="K80" s="309"/>
      <c r="L80" s="308">
        <f t="shared" ref="L80" si="70">J80+L79</f>
        <v>0</v>
      </c>
      <c r="M80" s="309"/>
      <c r="N80" s="308">
        <f t="shared" ref="N80" si="71">L80+N79</f>
        <v>0</v>
      </c>
      <c r="O80" s="309"/>
      <c r="P80" s="308">
        <f t="shared" ref="P80" si="72">N80+P79</f>
        <v>0</v>
      </c>
      <c r="Q80" s="309"/>
      <c r="R80" s="308">
        <f t="shared" ref="R80" si="73">P80+R79</f>
        <v>0</v>
      </c>
      <c r="S80" s="309"/>
      <c r="T80" s="308">
        <f t="shared" ref="T80" si="74">R80+T79</f>
        <v>0</v>
      </c>
      <c r="U80" s="309"/>
      <c r="V80" s="308">
        <f t="shared" ref="V80" si="75">T80+V79</f>
        <v>0</v>
      </c>
      <c r="W80" s="309"/>
      <c r="X80" s="121"/>
    </row>
    <row r="81" spans="1:24" ht="14" customHeight="1" x14ac:dyDescent="0.25">
      <c r="A81" s="310" t="s">
        <v>136</v>
      </c>
      <c r="B81" s="311"/>
      <c r="C81" s="312"/>
      <c r="D81" s="308">
        <f>SUM(D12:D13)+SUM(D29:D30)+SUM(D46:D47)+SUM(D63:D64)</f>
        <v>0</v>
      </c>
      <c r="E81" s="309"/>
      <c r="F81" s="308">
        <f>SUM(F12:F13)+SUM(F29:F30)+SUM(F46:F47)+SUM(F63:F64)</f>
        <v>0</v>
      </c>
      <c r="G81" s="309"/>
      <c r="H81" s="308">
        <f>SUM(H12:H13)+SUM(H29:H30)+SUM(H46:H47)+SUM(H63:H64)</f>
        <v>0</v>
      </c>
      <c r="I81" s="309"/>
      <c r="J81" s="308">
        <f>SUM(J12:J13)+SUM(J29:J30)+SUM(J46:J47)+SUM(J63:J64)</f>
        <v>0</v>
      </c>
      <c r="K81" s="309"/>
      <c r="L81" s="308">
        <f>SUM(L12:L13)+SUM(L29:L30)+SUM(L46:L47)+SUM(L63:L64)</f>
        <v>0</v>
      </c>
      <c r="M81" s="309"/>
      <c r="N81" s="308">
        <f>SUM(N12:N13)+SUM(N29:N30)+SUM(N46:N47)+SUM(N63:N64)</f>
        <v>0</v>
      </c>
      <c r="O81" s="309"/>
      <c r="P81" s="308">
        <f>SUM(P12:P13)+SUM(P29:P30)+SUM(P46:P47)+SUM(P63:P64)</f>
        <v>0</v>
      </c>
      <c r="Q81" s="309"/>
      <c r="R81" s="308">
        <f>SUM(R12:R13)+SUM(R29:R30)+SUM(R46:R47)+SUM(R63:R64)</f>
        <v>0</v>
      </c>
      <c r="S81" s="309"/>
      <c r="T81" s="308">
        <f>SUM(T12:T13)+SUM(T29:T30)+SUM(T46:T47)+SUM(T63:T64)</f>
        <v>0</v>
      </c>
      <c r="U81" s="309"/>
      <c r="V81" s="308">
        <f>SUM(V12:V13)+SUM(V29:V30)+SUM(V46:V47)+SUM(V63:V64)</f>
        <v>0</v>
      </c>
      <c r="W81" s="309"/>
      <c r="X81" s="43">
        <f>SUM(D81:W81)</f>
        <v>0</v>
      </c>
    </row>
    <row r="82" spans="1:24" ht="14" customHeight="1" x14ac:dyDescent="0.25">
      <c r="A82" s="310" t="s">
        <v>137</v>
      </c>
      <c r="B82" s="311"/>
      <c r="C82" s="312"/>
      <c r="D82" s="308">
        <f>SUM(E12:E13)+SUM(E29:E30)+SUM(E46:E47)+SUM(E63:E64)</f>
        <v>0</v>
      </c>
      <c r="E82" s="309"/>
      <c r="F82" s="308">
        <f>SUM(G12:G13)+SUM(G29:G30)+SUM(G46:G47)+SUM(G63:G64)</f>
        <v>0</v>
      </c>
      <c r="G82" s="309"/>
      <c r="H82" s="308">
        <f>SUM(I12:I13)+SUM(I29:I30)+SUM(I46:I47)+SUM(I63:I64)</f>
        <v>0</v>
      </c>
      <c r="I82" s="309"/>
      <c r="J82" s="308">
        <f>SUM(K12:K13)+SUM(K29:K30)+SUM(K46:K47)+SUM(K63:K64)</f>
        <v>0</v>
      </c>
      <c r="K82" s="309"/>
      <c r="L82" s="308">
        <f>SUM(M12:M13)+SUM(M29:M30)+SUM(M46:M47)+SUM(M63:M64)</f>
        <v>0</v>
      </c>
      <c r="M82" s="309"/>
      <c r="N82" s="308">
        <f>SUM(O12:O13)+SUM(O29:O30)+SUM(O46:O47)+SUM(O63:O64)</f>
        <v>0</v>
      </c>
      <c r="O82" s="309"/>
      <c r="P82" s="308">
        <f>SUM(Q12:Q13)+SUM(Q29:Q30)+SUM(Q46:Q47)+SUM(Q63:Q64)</f>
        <v>0</v>
      </c>
      <c r="Q82" s="309"/>
      <c r="R82" s="308">
        <f>SUM(S12:S13)+SUM(S29:S30)+SUM(S46:S47)+SUM(S63:S64)</f>
        <v>0</v>
      </c>
      <c r="S82" s="309"/>
      <c r="T82" s="308">
        <f>SUM(U12:U13)+SUM(U29:U30)+SUM(U46:U47)+SUM(U63:U64)</f>
        <v>0</v>
      </c>
      <c r="U82" s="309"/>
      <c r="V82" s="308">
        <f>SUM(W12:W13)+SUM(W29:W30)+SUM(W46:W47)+SUM(W63:W64)</f>
        <v>0</v>
      </c>
      <c r="W82" s="309"/>
      <c r="X82" s="43">
        <f t="shared" ref="X82:X83" si="76">SUM(D82:W82)</f>
        <v>0</v>
      </c>
    </row>
    <row r="83" spans="1:24" ht="14" customHeight="1" x14ac:dyDescent="0.25">
      <c r="A83" s="310" t="s">
        <v>157</v>
      </c>
      <c r="B83" s="311"/>
      <c r="C83" s="312"/>
      <c r="D83" s="308">
        <f>SUM(D81:E82)</f>
        <v>0</v>
      </c>
      <c r="E83" s="309"/>
      <c r="F83" s="308">
        <f>SUM(F81:G82)</f>
        <v>0</v>
      </c>
      <c r="G83" s="309"/>
      <c r="H83" s="308">
        <f>SUM(H81:I82)</f>
        <v>0</v>
      </c>
      <c r="I83" s="309"/>
      <c r="J83" s="308">
        <f t="shared" ref="J83" si="77">SUM(J81:K82)</f>
        <v>0</v>
      </c>
      <c r="K83" s="309"/>
      <c r="L83" s="308">
        <f t="shared" ref="L83" si="78">SUM(L81:M82)</f>
        <v>0</v>
      </c>
      <c r="M83" s="309"/>
      <c r="N83" s="308">
        <f t="shared" ref="N83" si="79">SUM(N81:O82)</f>
        <v>0</v>
      </c>
      <c r="O83" s="309"/>
      <c r="P83" s="308">
        <f t="shared" ref="P83" si="80">SUM(P81:Q82)</f>
        <v>0</v>
      </c>
      <c r="Q83" s="309"/>
      <c r="R83" s="308">
        <f t="shared" ref="R83" si="81">SUM(R81:S82)</f>
        <v>0</v>
      </c>
      <c r="S83" s="309"/>
      <c r="T83" s="308">
        <f t="shared" ref="T83" si="82">SUM(T81:U82)</f>
        <v>0</v>
      </c>
      <c r="U83" s="309"/>
      <c r="V83" s="308">
        <f t="shared" ref="V83" si="83">SUM(V81:W82)</f>
        <v>0</v>
      </c>
      <c r="W83" s="309"/>
      <c r="X83" s="43">
        <f t="shared" si="76"/>
        <v>0</v>
      </c>
    </row>
    <row r="84" spans="1:24" ht="14" customHeight="1" x14ac:dyDescent="0.25">
      <c r="A84" s="310" t="s">
        <v>158</v>
      </c>
      <c r="B84" s="311"/>
      <c r="C84" s="312"/>
      <c r="D84" s="308">
        <f>D83</f>
        <v>0</v>
      </c>
      <c r="E84" s="309"/>
      <c r="F84" s="308">
        <f>D84+F83</f>
        <v>0</v>
      </c>
      <c r="G84" s="309"/>
      <c r="H84" s="308">
        <f t="shared" ref="H84" si="84">F84+H83</f>
        <v>0</v>
      </c>
      <c r="I84" s="309"/>
      <c r="J84" s="308">
        <f t="shared" ref="J84" si="85">H84+J83</f>
        <v>0</v>
      </c>
      <c r="K84" s="309"/>
      <c r="L84" s="308">
        <f t="shared" ref="L84" si="86">J84+L83</f>
        <v>0</v>
      </c>
      <c r="M84" s="309"/>
      <c r="N84" s="308">
        <f t="shared" ref="N84" si="87">L84+N83</f>
        <v>0</v>
      </c>
      <c r="O84" s="309"/>
      <c r="P84" s="308">
        <f t="shared" ref="P84" si="88">N84+P83</f>
        <v>0</v>
      </c>
      <c r="Q84" s="309"/>
      <c r="R84" s="308">
        <f t="shared" ref="R84" si="89">P84+R83</f>
        <v>0</v>
      </c>
      <c r="S84" s="309"/>
      <c r="T84" s="308">
        <f t="shared" ref="T84" si="90">R84+T83</f>
        <v>0</v>
      </c>
      <c r="U84" s="309"/>
      <c r="V84" s="308">
        <f t="shared" ref="V84" si="91">T84+V83</f>
        <v>0</v>
      </c>
      <c r="W84" s="309"/>
      <c r="X84" s="121"/>
    </row>
    <row r="85" spans="1:24" ht="14" customHeight="1" x14ac:dyDescent="0.25">
      <c r="A85" s="310" t="s">
        <v>138</v>
      </c>
      <c r="B85" s="311"/>
      <c r="C85" s="312"/>
      <c r="D85" s="308">
        <f>SUM(D14:D15)+SUM(D31:D32)+SUM(D48:D49)+SUM(D65:D66)</f>
        <v>0</v>
      </c>
      <c r="E85" s="309"/>
      <c r="F85" s="308">
        <f>SUM(F14:F15)+SUM(F31:F32)+SUM(F48:F49)+SUM(F65:F66)</f>
        <v>0</v>
      </c>
      <c r="G85" s="309"/>
      <c r="H85" s="308">
        <f>SUM(H14:H15)+SUM(H31:H32)+SUM(H48:H49)+SUM(H65:H66)</f>
        <v>0</v>
      </c>
      <c r="I85" s="309"/>
      <c r="J85" s="308">
        <f>SUM(J14:J15)+SUM(J31:J32)+SUM(J48:J49)+SUM(J65:J66)</f>
        <v>0</v>
      </c>
      <c r="K85" s="309"/>
      <c r="L85" s="308">
        <f>SUM(L14:L15)+SUM(L31:L32)+SUM(L48:L49)+SUM(L65:L66)</f>
        <v>0</v>
      </c>
      <c r="M85" s="309"/>
      <c r="N85" s="308">
        <f>SUM(N14:N15)+SUM(N31:N32)+SUM(N48:N49)+SUM(N65:N66)</f>
        <v>0</v>
      </c>
      <c r="O85" s="309"/>
      <c r="P85" s="308">
        <f>SUM(P14:P15)+SUM(P31:P32)+SUM(P48:P49)+SUM(P65:P66)</f>
        <v>0</v>
      </c>
      <c r="Q85" s="309"/>
      <c r="R85" s="308">
        <f>SUM(R14:R15)+SUM(R31:R32)+SUM(R48:R49)+SUM(R65:R66)</f>
        <v>0</v>
      </c>
      <c r="S85" s="309"/>
      <c r="T85" s="308">
        <f>SUM(T14:T15)+SUM(T31:T32)+SUM(T48:T49)+SUM(T65:T66)</f>
        <v>0</v>
      </c>
      <c r="U85" s="309"/>
      <c r="V85" s="308">
        <f>SUM(V14:V15)+SUM(V31:V32)+SUM(V48:V49)+SUM(V65:V66)</f>
        <v>0</v>
      </c>
      <c r="W85" s="309"/>
      <c r="X85" s="43">
        <f>SUM(D85:W85)</f>
        <v>0</v>
      </c>
    </row>
    <row r="86" spans="1:24" ht="14" customHeight="1" x14ac:dyDescent="0.25">
      <c r="A86" s="310" t="s">
        <v>139</v>
      </c>
      <c r="B86" s="311"/>
      <c r="C86" s="312"/>
      <c r="D86" s="308">
        <f>SUM(E14:E15)+SUM(E31:E32)+SUM(E48:E49)+SUM(E65:E66)</f>
        <v>0</v>
      </c>
      <c r="E86" s="309"/>
      <c r="F86" s="308">
        <f>SUM(G14:G15)+SUM(G31:G32)+SUM(G48:G49)+SUM(G65:G66)</f>
        <v>0</v>
      </c>
      <c r="G86" s="309"/>
      <c r="H86" s="308">
        <f>SUM(I14:I15)+SUM(I31:I32)+SUM(I48:I49)+SUM(I65:I66)</f>
        <v>0</v>
      </c>
      <c r="I86" s="309"/>
      <c r="J86" s="308">
        <f>SUM(K14:K15)+SUM(K31:K32)+SUM(K48:K49)+SUM(K65:K66)</f>
        <v>0</v>
      </c>
      <c r="K86" s="309"/>
      <c r="L86" s="308">
        <f>SUM(M14:M15)+SUM(M31:M32)+SUM(M48:M49)+SUM(M65:M66)</f>
        <v>0</v>
      </c>
      <c r="M86" s="309"/>
      <c r="N86" s="308">
        <f>SUM(O14:O15)+SUM(O31:O32)+SUM(O48:O49)+SUM(O65:O66)</f>
        <v>0</v>
      </c>
      <c r="O86" s="309"/>
      <c r="P86" s="308">
        <f>SUM(Q14:Q15)+SUM(Q31:Q32)+SUM(Q48:Q49)+SUM(Q65:Q66)</f>
        <v>0</v>
      </c>
      <c r="Q86" s="309"/>
      <c r="R86" s="308">
        <f>SUM(S14:S15)+SUM(S31:S32)+SUM(S48:S49)+SUM(S65:S66)</f>
        <v>0</v>
      </c>
      <c r="S86" s="309"/>
      <c r="T86" s="308">
        <f>SUM(U14:U15)+SUM(U31:U32)+SUM(U48:U49)+SUM(U65:U66)</f>
        <v>0</v>
      </c>
      <c r="U86" s="309"/>
      <c r="V86" s="308">
        <f>SUM(W14:W15)+SUM(W31:W32)+SUM(W48:W49)+SUM(W65:W66)</f>
        <v>0</v>
      </c>
      <c r="W86" s="309"/>
      <c r="X86" s="43">
        <f>SUM(D86:W86)</f>
        <v>0</v>
      </c>
    </row>
    <row r="87" spans="1:24" ht="14" customHeight="1" x14ac:dyDescent="0.25">
      <c r="A87" s="310" t="s">
        <v>159</v>
      </c>
      <c r="B87" s="311"/>
      <c r="C87" s="312"/>
      <c r="D87" s="308">
        <f>SUM(D85:E86)</f>
        <v>0</v>
      </c>
      <c r="E87" s="309"/>
      <c r="F87" s="308">
        <f t="shared" ref="F87" si="92">SUM(F85:G86)</f>
        <v>0</v>
      </c>
      <c r="G87" s="309"/>
      <c r="H87" s="308">
        <f t="shared" ref="H87" si="93">SUM(H85:I86)</f>
        <v>0</v>
      </c>
      <c r="I87" s="309"/>
      <c r="J87" s="308">
        <f t="shared" ref="J87" si="94">SUM(J85:K86)</f>
        <v>0</v>
      </c>
      <c r="K87" s="309"/>
      <c r="L87" s="308">
        <f t="shared" ref="L87" si="95">SUM(L85:M86)</f>
        <v>0</v>
      </c>
      <c r="M87" s="309"/>
      <c r="N87" s="308">
        <f t="shared" ref="N87" si="96">SUM(N85:O86)</f>
        <v>0</v>
      </c>
      <c r="O87" s="309"/>
      <c r="P87" s="308">
        <f t="shared" ref="P87" si="97">SUM(P85:Q86)</f>
        <v>0</v>
      </c>
      <c r="Q87" s="309"/>
      <c r="R87" s="308">
        <f t="shared" ref="R87" si="98">SUM(R85:S86)</f>
        <v>0</v>
      </c>
      <c r="S87" s="309"/>
      <c r="T87" s="308">
        <f t="shared" ref="T87" si="99">SUM(T85:U86)</f>
        <v>0</v>
      </c>
      <c r="U87" s="309"/>
      <c r="V87" s="308">
        <f t="shared" ref="V87" si="100">SUM(V85:W86)</f>
        <v>0</v>
      </c>
      <c r="W87" s="309"/>
      <c r="X87" s="43">
        <f>SUM(D87:W87)</f>
        <v>0</v>
      </c>
    </row>
    <row r="88" spans="1:24" ht="14" customHeight="1" x14ac:dyDescent="0.25">
      <c r="A88" s="310" t="s">
        <v>160</v>
      </c>
      <c r="B88" s="311"/>
      <c r="C88" s="312"/>
      <c r="D88" s="308">
        <f>D87</f>
        <v>0</v>
      </c>
      <c r="E88" s="309"/>
      <c r="F88" s="308">
        <f>D88+F87</f>
        <v>0</v>
      </c>
      <c r="G88" s="309"/>
      <c r="H88" s="308">
        <f t="shared" ref="H88" si="101">F88+H87</f>
        <v>0</v>
      </c>
      <c r="I88" s="309"/>
      <c r="J88" s="308">
        <f t="shared" ref="J88" si="102">H88+J87</f>
        <v>0</v>
      </c>
      <c r="K88" s="309"/>
      <c r="L88" s="308">
        <f t="shared" ref="L88" si="103">J88+L87</f>
        <v>0</v>
      </c>
      <c r="M88" s="309"/>
      <c r="N88" s="308">
        <f t="shared" ref="N88" si="104">L88+N87</f>
        <v>0</v>
      </c>
      <c r="O88" s="309"/>
      <c r="P88" s="308">
        <f t="shared" ref="P88" si="105">N88+P87</f>
        <v>0</v>
      </c>
      <c r="Q88" s="309"/>
      <c r="R88" s="308">
        <f t="shared" ref="R88" si="106">P88+R87</f>
        <v>0</v>
      </c>
      <c r="S88" s="309"/>
      <c r="T88" s="308">
        <f t="shared" ref="T88" si="107">R88+T87</f>
        <v>0</v>
      </c>
      <c r="U88" s="309"/>
      <c r="V88" s="308">
        <f t="shared" ref="V88" si="108">T88+V87</f>
        <v>0</v>
      </c>
      <c r="W88" s="309"/>
      <c r="X88" s="121"/>
    </row>
    <row r="90" spans="1:24" ht="14" customHeight="1" x14ac:dyDescent="0.25">
      <c r="A90" s="310" t="s">
        <v>180</v>
      </c>
      <c r="B90" s="311"/>
      <c r="C90" s="312"/>
      <c r="D90" s="308">
        <f>SUM(D6:E6)+SUM(D8:E8)+SUM(D10:E10)+SUM(D12:E12)+SUM(D14:E14)+SUM(D23:E23)+SUM(D25:E25)+SUM(D27:E27)+SUM(D29:E29)+SUM(D31:E31)+SUM(D40:E40)+SUM(D42:E42)+SUM(D44:E44)+SUM(D46:E46)+SUM(D48:E48)+SUM(D57:E57)+SUM(D59:E59)+SUM(D61:E61)+SUM(D63:E63)+SUM(D65:E65)</f>
        <v>0</v>
      </c>
      <c r="E90" s="309"/>
      <c r="F90" s="308">
        <f>SUM(F6:G6)+SUM(F8:G8)+SUM(F10:G10)+SUM(F12:G12)+SUM(F14:G14)+SUM(F23:G23)+SUM(F25:G25)+SUM(F27:G27)+SUM(F29:G29)+SUM(F31:G31)+SUM(F40:G40)+SUM(F42:G42)+SUM(F44:G44)+SUM(F46:G46)+SUM(F48:G48)+SUM(F57:G57)+SUM(F59:G59)+SUM(F61:G61)+SUM(F63:G63)+SUM(F65:G65)</f>
        <v>0</v>
      </c>
      <c r="G90" s="309"/>
      <c r="H90" s="308">
        <f t="shared" ref="H90:H91" si="109">SUM(H6:I6)+SUM(H8:I8)+SUM(H10:I10)+SUM(H12:I12)+SUM(H14:I14)+SUM(H23:I23)+SUM(H25:I25)+SUM(H27:I27)+SUM(H29:I29)+SUM(H31:I31)+SUM(H40:I40)+SUM(H42:I42)+SUM(H44:I44)+SUM(H46:I46)+SUM(H48:I48)+SUM(H57:I57)+SUM(H59:I59)+SUM(H61:I61)+SUM(H63:I63)+SUM(H65:I65)</f>
        <v>0</v>
      </c>
      <c r="I90" s="309"/>
      <c r="J90" s="308">
        <f>SUM(J6:K6)+SUM(J8:K8)+SUM(J10:K10)+SUM(J12:K12)+SUM(J14:K14)+SUM(J23:K23)+SUM(J25:K25)+SUM(J27:K27)+SUM(J29:K29)+SUM(J31:K31)+SUM(J40:K40)+SUM(J42:K42)+SUM(J44:K44)+SUM(J46:K46)+SUM(J48:K48)+SUM(J57:K57)+SUM(J59:K59)+SUM(J61:K61)+SUM(J63:K63)+SUM(J65:K65)</f>
        <v>0</v>
      </c>
      <c r="K90" s="309"/>
      <c r="L90" s="308">
        <f>SUM(L6:M6)+SUM(L8:M8)+SUM(L10:M10)+SUM(L12:M12)+SUM(L14:M14)+SUM(L23:M23)+SUM(L25:M25)+SUM(L27:M27)+SUM(L29:M29)+SUM(L31:M31)+SUM(L40:M40)+SUM(L42:M42)+SUM(L44:M44)+SUM(L46:M46)+SUM(L48:M48)+SUM(L57:M57)+SUM(L59:M59)+SUM(L61:M61)+SUM(L63:M63)+SUM(L65:M65)</f>
        <v>0</v>
      </c>
      <c r="M90" s="309"/>
      <c r="N90" s="308">
        <f t="shared" ref="N90:N91" si="110">SUM(N6:O6)+SUM(N8:O8)+SUM(N10:O10)+SUM(N12:O12)+SUM(N14:O14)+SUM(N23:O23)+SUM(N25:O25)+SUM(N27:O27)+SUM(N29:O29)+SUM(N31:O31)+SUM(N40:O40)+SUM(N42:O42)+SUM(N44:O44)+SUM(N46:O46)+SUM(N48:O48)+SUM(N57:O57)+SUM(N59:O59)+SUM(N61:O61)+SUM(N63:O63)+SUM(N65:O65)</f>
        <v>0</v>
      </c>
      <c r="O90" s="309"/>
      <c r="P90" s="308">
        <f t="shared" ref="P90:P91" si="111">SUM(P6:Q6)+SUM(P8:Q8)+SUM(P10:Q10)+SUM(P12:Q12)+SUM(P14:Q14)+SUM(P23:Q23)+SUM(P25:Q25)+SUM(P27:Q27)+SUM(P29:Q29)+SUM(P31:Q31)+SUM(P40:Q40)+SUM(P42:Q42)+SUM(P44:Q44)+SUM(P46:Q46)+SUM(P48:Q48)+SUM(P57:Q57)+SUM(P59:Q59)+SUM(P61:Q61)+SUM(P63:Q63)+SUM(P65:Q65)</f>
        <v>0</v>
      </c>
      <c r="Q90" s="309"/>
      <c r="R90" s="308">
        <f t="shared" ref="R90:R91" si="112">SUM(R6:S6)+SUM(R8:S8)+SUM(R10:S10)+SUM(R12:S12)+SUM(R14:S14)+SUM(R23:S23)+SUM(R25:S25)+SUM(R27:S27)+SUM(R29:S29)+SUM(R31:S31)+SUM(R40:S40)+SUM(R42:S42)+SUM(R44:S44)+SUM(R46:S46)+SUM(R48:S48)+SUM(R57:S57)+SUM(R59:S59)+SUM(R61:S61)+SUM(R63:S63)+SUM(R65:S65)</f>
        <v>0</v>
      </c>
      <c r="S90" s="309"/>
      <c r="T90" s="308">
        <f t="shared" ref="T90:T91" si="113">SUM(T6:U6)+SUM(T8:U8)+SUM(T10:U10)+SUM(T12:U12)+SUM(T14:U14)+SUM(T23:U23)+SUM(T25:U25)+SUM(T27:U27)+SUM(T29:U29)+SUM(T31:U31)+SUM(T40:U40)+SUM(T42:U42)+SUM(T44:U44)+SUM(T46:U46)+SUM(T48:U48)+SUM(T57:U57)+SUM(T59:U59)+SUM(T61:U61)+SUM(T63:U63)+SUM(T65:U65)</f>
        <v>0</v>
      </c>
      <c r="U90" s="309"/>
      <c r="V90" s="308">
        <f t="shared" ref="V90:V91" si="114">SUM(V6:W6)+SUM(V8:W8)+SUM(V10:W10)+SUM(V12:W12)+SUM(V14:W14)+SUM(V23:W23)+SUM(V25:W25)+SUM(V27:W27)+SUM(V29:W29)+SUM(V31:W31)+SUM(V40:W40)+SUM(V42:W42)+SUM(V44:W44)+SUM(V46:W46)+SUM(V48:W48)+SUM(V57:W57)+SUM(V59:W59)+SUM(V61:W61)+SUM(V63:W63)+SUM(V65:W65)</f>
        <v>0</v>
      </c>
      <c r="W90" s="309"/>
      <c r="X90" s="43">
        <f>SUM(D90:W90)</f>
        <v>0</v>
      </c>
    </row>
    <row r="91" spans="1:24" ht="14" customHeight="1" x14ac:dyDescent="0.25">
      <c r="A91" s="310" t="s">
        <v>181</v>
      </c>
      <c r="B91" s="311"/>
      <c r="C91" s="312"/>
      <c r="D91" s="308">
        <f>SUM(D7:E7)+SUM(D9:E9)+SUM(D11:E11)+SUM(D13:E13)+SUM(D15:E15)+SUM(D24:E24)+SUM(D26:E26)+SUM(D28:E28)+SUM(D30:E30)+SUM(D32:E32)+SUM(D41:E41)+SUM(D43:E43)+SUM(D45:E45)+SUM(D47:E47)+SUM(D49:E49)+SUM(D58:E58)+SUM(D60:E60)+SUM(D62:E62)+SUM(D64:E64)+SUM(D66:E66)</f>
        <v>0</v>
      </c>
      <c r="E91" s="309"/>
      <c r="F91" s="308">
        <f>SUM(F7:G7)+SUM(F9:G9)+SUM(F11:G11)+SUM(F13:G13)+SUM(F15:G15)+SUM(F24:G24)+SUM(F26:G26)+SUM(F28:G28)+SUM(F30:G30)+SUM(F32:G32)+SUM(F41:G41)+SUM(F43:G43)+SUM(F45:G45)+SUM(F47:G47)+SUM(F49:G49)+SUM(F58:G58)+SUM(F60:G60)+SUM(F62:G62)+SUM(F64:G64)+SUM(F66:G66)</f>
        <v>0</v>
      </c>
      <c r="G91" s="309"/>
      <c r="H91" s="308">
        <f t="shared" si="109"/>
        <v>0</v>
      </c>
      <c r="I91" s="309"/>
      <c r="J91" s="308">
        <f>SUM(J7:K7)+SUM(J9:K9)+SUM(J11:K11)+SUM(J13:K13)+SUM(J15:K15)+SUM(J24:K24)+SUM(J26:K26)+SUM(J28:K28)+SUM(J30:K30)+SUM(J32:K32)+SUM(J41:K41)+SUM(J43:K43)+SUM(J45:K45)+SUM(J47:K47)+SUM(J49:K49)+SUM(J58:K58)+SUM(J60:K60)+SUM(J62:K62)+SUM(J64:K64)+SUM(J66:K66)</f>
        <v>0</v>
      </c>
      <c r="K91" s="309"/>
      <c r="L91" s="308">
        <f t="shared" ref="L91" si="115">SUM(L7:M7)+SUM(L9:M9)+SUM(L11:M11)+SUM(L13:M13)+SUM(L15:M15)+SUM(L24:M24)+SUM(L26:M26)+SUM(L28:M28)+SUM(L30:M30)+SUM(L32:M32)+SUM(L41:M41)+SUM(L43:M43)+SUM(L45:M45)+SUM(L47:M47)+SUM(L49:M49)+SUM(L58:M58)+SUM(L60:M60)+SUM(L62:M62)+SUM(L64:M64)+SUM(L66:M66)</f>
        <v>0</v>
      </c>
      <c r="M91" s="309"/>
      <c r="N91" s="308">
        <f t="shared" si="110"/>
        <v>0</v>
      </c>
      <c r="O91" s="309"/>
      <c r="P91" s="308">
        <f t="shared" si="111"/>
        <v>0</v>
      </c>
      <c r="Q91" s="309"/>
      <c r="R91" s="308">
        <f t="shared" si="112"/>
        <v>0</v>
      </c>
      <c r="S91" s="309"/>
      <c r="T91" s="308">
        <f t="shared" si="113"/>
        <v>0</v>
      </c>
      <c r="U91" s="309"/>
      <c r="V91" s="308">
        <f t="shared" si="114"/>
        <v>0</v>
      </c>
      <c r="W91" s="309"/>
      <c r="X91" s="43">
        <f>SUM(D91:W91)</f>
        <v>0</v>
      </c>
    </row>
  </sheetData>
  <sheetProtection selectLockedCells="1"/>
  <dataConsolidate/>
  <mergeCells count="302">
    <mergeCell ref="B69:C69"/>
    <mergeCell ref="A16:C17"/>
    <mergeCell ref="A33:C34"/>
    <mergeCell ref="A50:C51"/>
    <mergeCell ref="A67:C68"/>
    <mergeCell ref="R51:S51"/>
    <mergeCell ref="T51:U51"/>
    <mergeCell ref="V51:W51"/>
    <mergeCell ref="D68:E68"/>
    <mergeCell ref="F68:G68"/>
    <mergeCell ref="H68:I68"/>
    <mergeCell ref="J68:K68"/>
    <mergeCell ref="L68:M68"/>
    <mergeCell ref="N68:O68"/>
    <mergeCell ref="P68:Q68"/>
    <mergeCell ref="R68:S68"/>
    <mergeCell ref="T68:U68"/>
    <mergeCell ref="V68:W68"/>
    <mergeCell ref="L38:M38"/>
    <mergeCell ref="N38:O38"/>
    <mergeCell ref="P38:Q38"/>
    <mergeCell ref="D51:E51"/>
    <mergeCell ref="F51:G51"/>
    <mergeCell ref="H51:I51"/>
    <mergeCell ref="N88:O88"/>
    <mergeCell ref="P88:Q88"/>
    <mergeCell ref="R88:S88"/>
    <mergeCell ref="T88:U88"/>
    <mergeCell ref="V88:W88"/>
    <mergeCell ref="A88:C88"/>
    <mergeCell ref="D88:E88"/>
    <mergeCell ref="F88:G88"/>
    <mergeCell ref="H88:I88"/>
    <mergeCell ref="J88:K88"/>
    <mergeCell ref="L88:M88"/>
    <mergeCell ref="L87:M87"/>
    <mergeCell ref="N87:O87"/>
    <mergeCell ref="P87:Q87"/>
    <mergeCell ref="R87:S87"/>
    <mergeCell ref="T87:U87"/>
    <mergeCell ref="V87:W87"/>
    <mergeCell ref="N86:O86"/>
    <mergeCell ref="P86:Q86"/>
    <mergeCell ref="R86:S86"/>
    <mergeCell ref="T86:U86"/>
    <mergeCell ref="V86:W86"/>
    <mergeCell ref="L86:M86"/>
    <mergeCell ref="A87:C87"/>
    <mergeCell ref="D87:E87"/>
    <mergeCell ref="F87:G87"/>
    <mergeCell ref="H87:I87"/>
    <mergeCell ref="J87:K87"/>
    <mergeCell ref="A86:C86"/>
    <mergeCell ref="D86:E86"/>
    <mergeCell ref="F86:G86"/>
    <mergeCell ref="H86:I86"/>
    <mergeCell ref="J86:K86"/>
    <mergeCell ref="L85:M85"/>
    <mergeCell ref="N85:O85"/>
    <mergeCell ref="P85:Q85"/>
    <mergeCell ref="R85:S85"/>
    <mergeCell ref="T85:U85"/>
    <mergeCell ref="V85:W85"/>
    <mergeCell ref="N84:O84"/>
    <mergeCell ref="P84:Q84"/>
    <mergeCell ref="R84:S84"/>
    <mergeCell ref="T84:U84"/>
    <mergeCell ref="V84:W84"/>
    <mergeCell ref="L84:M84"/>
    <mergeCell ref="A85:C85"/>
    <mergeCell ref="D85:E85"/>
    <mergeCell ref="F85:G85"/>
    <mergeCell ref="H85:I85"/>
    <mergeCell ref="J85:K85"/>
    <mergeCell ref="A84:C84"/>
    <mergeCell ref="D84:E84"/>
    <mergeCell ref="F84:G84"/>
    <mergeCell ref="H84:I84"/>
    <mergeCell ref="J84:K84"/>
    <mergeCell ref="L83:M83"/>
    <mergeCell ref="N83:O83"/>
    <mergeCell ref="P83:Q83"/>
    <mergeCell ref="R83:S83"/>
    <mergeCell ref="T83:U83"/>
    <mergeCell ref="V83:W83"/>
    <mergeCell ref="N82:O82"/>
    <mergeCell ref="P82:Q82"/>
    <mergeCell ref="R82:S82"/>
    <mergeCell ref="T82:U82"/>
    <mergeCell ref="V82:W82"/>
    <mergeCell ref="L82:M82"/>
    <mergeCell ref="A83:C83"/>
    <mergeCell ref="D83:E83"/>
    <mergeCell ref="F83:G83"/>
    <mergeCell ref="H83:I83"/>
    <mergeCell ref="J83:K83"/>
    <mergeCell ref="A82:C82"/>
    <mergeCell ref="D82:E82"/>
    <mergeCell ref="F82:G82"/>
    <mergeCell ref="H82:I82"/>
    <mergeCell ref="J82:K82"/>
    <mergeCell ref="V78:W78"/>
    <mergeCell ref="L78:M78"/>
    <mergeCell ref="A81:C81"/>
    <mergeCell ref="D81:E81"/>
    <mergeCell ref="F81:G81"/>
    <mergeCell ref="H81:I81"/>
    <mergeCell ref="J81:K81"/>
    <mergeCell ref="A80:C80"/>
    <mergeCell ref="D80:E80"/>
    <mergeCell ref="F80:G80"/>
    <mergeCell ref="H80:I80"/>
    <mergeCell ref="J80:K80"/>
    <mergeCell ref="L81:M81"/>
    <mergeCell ref="N81:O81"/>
    <mergeCell ref="P81:Q81"/>
    <mergeCell ref="R81:S81"/>
    <mergeCell ref="T81:U81"/>
    <mergeCell ref="V81:W81"/>
    <mergeCell ref="N80:O80"/>
    <mergeCell ref="P80:Q80"/>
    <mergeCell ref="R80:S80"/>
    <mergeCell ref="T80:U80"/>
    <mergeCell ref="V80:W80"/>
    <mergeCell ref="L80:M80"/>
    <mergeCell ref="R75:S75"/>
    <mergeCell ref="T75:U75"/>
    <mergeCell ref="V75:W75"/>
    <mergeCell ref="L75:M75"/>
    <mergeCell ref="A79:C79"/>
    <mergeCell ref="D79:E79"/>
    <mergeCell ref="F79:G79"/>
    <mergeCell ref="H79:I79"/>
    <mergeCell ref="J79:K79"/>
    <mergeCell ref="A78:C78"/>
    <mergeCell ref="D78:E78"/>
    <mergeCell ref="F78:G78"/>
    <mergeCell ref="H78:I78"/>
    <mergeCell ref="J78:K78"/>
    <mergeCell ref="L79:M79"/>
    <mergeCell ref="N79:O79"/>
    <mergeCell ref="P79:Q79"/>
    <mergeCell ref="R79:S79"/>
    <mergeCell ref="T79:U79"/>
    <mergeCell ref="V79:W79"/>
    <mergeCell ref="N78:O78"/>
    <mergeCell ref="P78:Q78"/>
    <mergeCell ref="R78:S78"/>
    <mergeCell ref="T78:U78"/>
    <mergeCell ref="N73:O73"/>
    <mergeCell ref="P73:Q73"/>
    <mergeCell ref="R73:S73"/>
    <mergeCell ref="T73:U73"/>
    <mergeCell ref="V73:W73"/>
    <mergeCell ref="L73:M73"/>
    <mergeCell ref="A77:C77"/>
    <mergeCell ref="D77:E77"/>
    <mergeCell ref="F77:G77"/>
    <mergeCell ref="H77:I77"/>
    <mergeCell ref="J77:K77"/>
    <mergeCell ref="A75:C75"/>
    <mergeCell ref="D75:E75"/>
    <mergeCell ref="F75:G75"/>
    <mergeCell ref="H75:I75"/>
    <mergeCell ref="J75:K75"/>
    <mergeCell ref="L77:M77"/>
    <mergeCell ref="N77:O77"/>
    <mergeCell ref="P77:Q77"/>
    <mergeCell ref="R77:S77"/>
    <mergeCell ref="T77:U77"/>
    <mergeCell ref="V77:W77"/>
    <mergeCell ref="N75:O75"/>
    <mergeCell ref="P75:Q75"/>
    <mergeCell ref="R72:S72"/>
    <mergeCell ref="T72:U72"/>
    <mergeCell ref="V72:W72"/>
    <mergeCell ref="N71:O71"/>
    <mergeCell ref="P71:Q71"/>
    <mergeCell ref="R71:S71"/>
    <mergeCell ref="T71:U71"/>
    <mergeCell ref="V71:W71"/>
    <mergeCell ref="A74:C74"/>
    <mergeCell ref="D74:E74"/>
    <mergeCell ref="F74:G74"/>
    <mergeCell ref="H74:I74"/>
    <mergeCell ref="J74:K74"/>
    <mergeCell ref="A73:C73"/>
    <mergeCell ref="D73:E73"/>
    <mergeCell ref="F73:G73"/>
    <mergeCell ref="H73:I73"/>
    <mergeCell ref="J73:K73"/>
    <mergeCell ref="L74:M74"/>
    <mergeCell ref="N74:O74"/>
    <mergeCell ref="P74:Q74"/>
    <mergeCell ref="R74:S74"/>
    <mergeCell ref="T74:U74"/>
    <mergeCell ref="V74:W74"/>
    <mergeCell ref="A72:C72"/>
    <mergeCell ref="D72:E72"/>
    <mergeCell ref="F72:G72"/>
    <mergeCell ref="H72:I72"/>
    <mergeCell ref="J72:K72"/>
    <mergeCell ref="T55:U55"/>
    <mergeCell ref="V55:W55"/>
    <mergeCell ref="D71:E71"/>
    <mergeCell ref="F71:G71"/>
    <mergeCell ref="H71:I71"/>
    <mergeCell ref="J71:K71"/>
    <mergeCell ref="L71:M71"/>
    <mergeCell ref="H55:I55"/>
    <mergeCell ref="J55:K55"/>
    <mergeCell ref="L55:M55"/>
    <mergeCell ref="N55:O55"/>
    <mergeCell ref="P55:Q55"/>
    <mergeCell ref="R55:S55"/>
    <mergeCell ref="L72:M72"/>
    <mergeCell ref="N72:O72"/>
    <mergeCell ref="P72:Q72"/>
    <mergeCell ref="B55:C55"/>
    <mergeCell ref="D55:E55"/>
    <mergeCell ref="F55:G55"/>
    <mergeCell ref="J51:K51"/>
    <mergeCell ref="L51:M51"/>
    <mergeCell ref="N51:O51"/>
    <mergeCell ref="P51:Q51"/>
    <mergeCell ref="B52:C52"/>
    <mergeCell ref="R38:S38"/>
    <mergeCell ref="T38:U38"/>
    <mergeCell ref="V38:W38"/>
    <mergeCell ref="B38:C38"/>
    <mergeCell ref="D38:E38"/>
    <mergeCell ref="F38:G38"/>
    <mergeCell ref="H38:I38"/>
    <mergeCell ref="J38:K38"/>
    <mergeCell ref="B18:C18"/>
    <mergeCell ref="B35:C35"/>
    <mergeCell ref="T21:U21"/>
    <mergeCell ref="V21:W21"/>
    <mergeCell ref="D21:E21"/>
    <mergeCell ref="F21:G21"/>
    <mergeCell ref="H21:I21"/>
    <mergeCell ref="J21:K21"/>
    <mergeCell ref="L21:M21"/>
    <mergeCell ref="N21:O21"/>
    <mergeCell ref="D34:E34"/>
    <mergeCell ref="F34:G34"/>
    <mergeCell ref="H34:I34"/>
    <mergeCell ref="J34:K34"/>
    <mergeCell ref="L34:M34"/>
    <mergeCell ref="N34:O34"/>
    <mergeCell ref="P34:Q34"/>
    <mergeCell ref="R34:S34"/>
    <mergeCell ref="T34:U34"/>
    <mergeCell ref="V34:W34"/>
    <mergeCell ref="B21:C21"/>
    <mergeCell ref="P21:Q21"/>
    <mergeCell ref="R21:S21"/>
    <mergeCell ref="A1:D1"/>
    <mergeCell ref="A2:C2"/>
    <mergeCell ref="B4:C4"/>
    <mergeCell ref="D4:E4"/>
    <mergeCell ref="F4:G4"/>
    <mergeCell ref="T4:U4"/>
    <mergeCell ref="V4:W4"/>
    <mergeCell ref="T17:U17"/>
    <mergeCell ref="V17:W17"/>
    <mergeCell ref="H4:I4"/>
    <mergeCell ref="J4:K4"/>
    <mergeCell ref="L4:M4"/>
    <mergeCell ref="N4:O4"/>
    <mergeCell ref="P4:Q4"/>
    <mergeCell ref="R4:S4"/>
    <mergeCell ref="D17:E17"/>
    <mergeCell ref="F17:G17"/>
    <mergeCell ref="H17:I17"/>
    <mergeCell ref="J17:K17"/>
    <mergeCell ref="L17:M17"/>
    <mergeCell ref="N17:O17"/>
    <mergeCell ref="P17:Q17"/>
    <mergeCell ref="R17:S17"/>
    <mergeCell ref="T90:U90"/>
    <mergeCell ref="V90:W90"/>
    <mergeCell ref="A91:C91"/>
    <mergeCell ref="D91:E91"/>
    <mergeCell ref="F91:G91"/>
    <mergeCell ref="H91:I91"/>
    <mergeCell ref="J91:K91"/>
    <mergeCell ref="L91:M91"/>
    <mergeCell ref="N91:O91"/>
    <mergeCell ref="P91:Q91"/>
    <mergeCell ref="R91:S91"/>
    <mergeCell ref="T91:U91"/>
    <mergeCell ref="V91:W91"/>
    <mergeCell ref="A90:C90"/>
    <mergeCell ref="D90:E90"/>
    <mergeCell ref="F90:G90"/>
    <mergeCell ref="H90:I90"/>
    <mergeCell ref="J90:K90"/>
    <mergeCell ref="L90:M90"/>
    <mergeCell ref="N90:O90"/>
    <mergeCell ref="P90:Q90"/>
    <mergeCell ref="R90:S90"/>
  </mergeCells>
  <pageMargins left="0.25" right="0.25" top="0.75" bottom="0.75" header="0.3" footer="0.3"/>
  <pageSetup paperSize="9" scale="4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O90"/>
  <sheetViews>
    <sheetView showGridLines="0" zoomScale="60" zoomScaleNormal="60" workbookViewId="0">
      <pane xSplit="1" topLeftCell="B1" activePane="topRight" state="frozen"/>
      <selection pane="topRight" sqref="A1:D1"/>
    </sheetView>
  </sheetViews>
  <sheetFormatPr defaultColWidth="8.83203125" defaultRowHeight="12.5" x14ac:dyDescent="0.25"/>
  <cols>
    <col min="1" max="1" width="37.25" style="23" customWidth="1"/>
    <col min="2" max="2" width="32.25" style="23" customWidth="1"/>
    <col min="3" max="3" width="35.6640625" style="3" customWidth="1"/>
    <col min="4" max="13" width="10.9140625" style="1" customWidth="1"/>
    <col min="14" max="14" width="12.58203125" style="1" customWidth="1"/>
    <col min="15" max="15" width="2.58203125" style="1" customWidth="1"/>
    <col min="16" max="16384" width="8.83203125" style="1"/>
  </cols>
  <sheetData>
    <row r="1" spans="1:15" ht="23" customHeight="1" x14ac:dyDescent="0.4">
      <c r="A1" s="339" t="s">
        <v>109</v>
      </c>
      <c r="B1" s="339"/>
      <c r="C1" s="339"/>
      <c r="D1" s="339"/>
    </row>
    <row r="2" spans="1:15" ht="46.5" customHeight="1" thickBot="1" x14ac:dyDescent="0.3">
      <c r="A2" s="326"/>
      <c r="B2" s="326"/>
      <c r="C2" s="326"/>
      <c r="D2" s="117"/>
      <c r="E2" s="117"/>
      <c r="F2" s="117"/>
      <c r="G2" s="117"/>
      <c r="H2" s="117"/>
      <c r="I2" s="117"/>
      <c r="J2" s="117"/>
      <c r="K2" s="117"/>
      <c r="L2" s="117"/>
      <c r="M2" s="117"/>
      <c r="N2" s="117"/>
    </row>
    <row r="3" spans="1:15" ht="13" thickBot="1" x14ac:dyDescent="0.3">
      <c r="A3" s="79"/>
      <c r="B3" s="79"/>
      <c r="C3" s="80"/>
      <c r="D3" s="37"/>
      <c r="E3" s="37"/>
      <c r="F3" s="37"/>
      <c r="G3" s="37"/>
      <c r="H3" s="123"/>
      <c r="I3" s="123"/>
      <c r="J3" s="37"/>
      <c r="K3" s="37"/>
      <c r="L3" s="37"/>
      <c r="M3" s="37"/>
      <c r="N3" s="37"/>
    </row>
    <row r="4" spans="1:15" s="101" customFormat="1" ht="14.5" thickBot="1" x14ac:dyDescent="0.35">
      <c r="A4" s="122" t="s">
        <v>206</v>
      </c>
      <c r="B4" s="336"/>
      <c r="C4" s="340"/>
      <c r="D4" s="66" t="s">
        <v>210</v>
      </c>
      <c r="E4" s="199"/>
      <c r="F4" s="199"/>
      <c r="G4" s="199"/>
      <c r="H4" s="199"/>
      <c r="I4" s="199"/>
      <c r="J4" s="199"/>
      <c r="K4" s="199"/>
      <c r="L4" s="199"/>
      <c r="M4" s="199"/>
      <c r="N4" s="199"/>
      <c r="O4" s="1"/>
    </row>
    <row r="5" spans="1:15" s="91" customFormat="1" ht="36" customHeight="1" x14ac:dyDescent="0.3">
      <c r="A5" s="83"/>
      <c r="B5" s="99" t="s">
        <v>100</v>
      </c>
      <c r="C5" s="99" t="s">
        <v>221</v>
      </c>
      <c r="D5" s="198">
        <f>Yhteenveto!D6</f>
        <v>2021</v>
      </c>
      <c r="E5" s="198">
        <f>Yhteenveto!E6</f>
        <v>2022</v>
      </c>
      <c r="F5" s="198">
        <f>Yhteenveto!F6</f>
        <v>2023</v>
      </c>
      <c r="G5" s="198">
        <f>Yhteenveto!G6</f>
        <v>2024</v>
      </c>
      <c r="H5" s="198">
        <f>Yhteenveto!H6</f>
        <v>2025</v>
      </c>
      <c r="I5" s="198">
        <f>Yhteenveto!I6</f>
        <v>2026</v>
      </c>
      <c r="J5" s="198">
        <f>Yhteenveto!J6</f>
        <v>2027</v>
      </c>
      <c r="K5" s="198">
        <f>Yhteenveto!K6</f>
        <v>2028</v>
      </c>
      <c r="L5" s="198">
        <f>Yhteenveto!L6</f>
        <v>2029</v>
      </c>
      <c r="M5" s="198">
        <f>Yhteenveto!M6</f>
        <v>2030</v>
      </c>
      <c r="N5" s="198" t="str">
        <f>Yhteenveto!N6</f>
        <v>Yhteensä</v>
      </c>
      <c r="O5" s="51"/>
    </row>
    <row r="6" spans="1:15" s="19" customFormat="1" ht="13" x14ac:dyDescent="0.3">
      <c r="A6" s="124" t="s">
        <v>146</v>
      </c>
      <c r="B6" s="81"/>
      <c r="C6" s="86"/>
      <c r="D6" s="102"/>
      <c r="E6" s="102"/>
      <c r="F6" s="102"/>
      <c r="G6" s="102"/>
      <c r="H6" s="102"/>
      <c r="I6" s="102"/>
      <c r="J6" s="102"/>
      <c r="K6" s="102"/>
      <c r="L6" s="102"/>
      <c r="M6" s="102"/>
      <c r="N6" s="247">
        <f t="shared" ref="N6:N15" si="0">SUM(D6:M6)</f>
        <v>0</v>
      </c>
    </row>
    <row r="7" spans="1:15" s="19" customFormat="1" ht="13" x14ac:dyDescent="0.3">
      <c r="A7" s="124" t="s">
        <v>150</v>
      </c>
      <c r="B7" s="81"/>
      <c r="C7" s="86"/>
      <c r="D7" s="20"/>
      <c r="E7" s="20"/>
      <c r="F7" s="20"/>
      <c r="G7" s="20"/>
      <c r="H7" s="20"/>
      <c r="I7" s="20"/>
      <c r="J7" s="20"/>
      <c r="K7" s="20"/>
      <c r="L7" s="20"/>
      <c r="M7" s="20"/>
      <c r="N7" s="244">
        <f t="shared" si="0"/>
        <v>0</v>
      </c>
    </row>
    <row r="8" spans="1:15" s="19" customFormat="1" ht="13" x14ac:dyDescent="0.3">
      <c r="A8" s="125" t="s">
        <v>148</v>
      </c>
      <c r="B8" s="81"/>
      <c r="C8" s="86"/>
      <c r="D8" s="20"/>
      <c r="E8" s="20"/>
      <c r="F8" s="20"/>
      <c r="G8" s="20"/>
      <c r="H8" s="20"/>
      <c r="I8" s="20"/>
      <c r="J8" s="20"/>
      <c r="K8" s="20"/>
      <c r="L8" s="20"/>
      <c r="M8" s="20"/>
      <c r="N8" s="244">
        <f t="shared" si="0"/>
        <v>0</v>
      </c>
    </row>
    <row r="9" spans="1:15" s="19" customFormat="1" ht="13" x14ac:dyDescent="0.3">
      <c r="A9" s="125" t="s">
        <v>151</v>
      </c>
      <c r="B9" s="81"/>
      <c r="C9" s="86"/>
      <c r="D9" s="20"/>
      <c r="E9" s="20"/>
      <c r="F9" s="20"/>
      <c r="G9" s="20"/>
      <c r="H9" s="20"/>
      <c r="I9" s="20"/>
      <c r="J9" s="20"/>
      <c r="K9" s="20"/>
      <c r="L9" s="20"/>
      <c r="M9" s="20"/>
      <c r="N9" s="244">
        <f t="shared" si="0"/>
        <v>0</v>
      </c>
    </row>
    <row r="10" spans="1:15" s="19" customFormat="1" ht="13" x14ac:dyDescent="0.3">
      <c r="A10" s="125" t="s">
        <v>102</v>
      </c>
      <c r="B10" s="81"/>
      <c r="C10" s="86"/>
      <c r="D10" s="20"/>
      <c r="E10" s="20"/>
      <c r="F10" s="20"/>
      <c r="G10" s="20"/>
      <c r="H10" s="20"/>
      <c r="I10" s="20"/>
      <c r="J10" s="20"/>
      <c r="K10" s="20"/>
      <c r="L10" s="20"/>
      <c r="M10" s="20"/>
      <c r="N10" s="244">
        <f t="shared" si="0"/>
        <v>0</v>
      </c>
    </row>
    <row r="11" spans="1:15" s="19" customFormat="1" ht="13" x14ac:dyDescent="0.3">
      <c r="A11" s="125" t="s">
        <v>104</v>
      </c>
      <c r="B11" s="81"/>
      <c r="C11" s="86"/>
      <c r="D11" s="20"/>
      <c r="E11" s="20"/>
      <c r="F11" s="20"/>
      <c r="G11" s="20"/>
      <c r="H11" s="20"/>
      <c r="I11" s="20"/>
      <c r="J11" s="20"/>
      <c r="K11" s="20"/>
      <c r="L11" s="20"/>
      <c r="M11" s="20"/>
      <c r="N11" s="244">
        <f t="shared" si="0"/>
        <v>0</v>
      </c>
    </row>
    <row r="12" spans="1:15" s="19" customFormat="1" ht="13" x14ac:dyDescent="0.3">
      <c r="A12" s="125" t="s">
        <v>105</v>
      </c>
      <c r="B12" s="81"/>
      <c r="C12" s="86"/>
      <c r="D12" s="20"/>
      <c r="E12" s="20"/>
      <c r="F12" s="20"/>
      <c r="G12" s="20"/>
      <c r="H12" s="20"/>
      <c r="I12" s="20"/>
      <c r="J12" s="20"/>
      <c r="K12" s="20"/>
      <c r="L12" s="20"/>
      <c r="M12" s="20"/>
      <c r="N12" s="244">
        <f t="shared" si="0"/>
        <v>0</v>
      </c>
    </row>
    <row r="13" spans="1:15" s="19" customFormat="1" ht="13" x14ac:dyDescent="0.3">
      <c r="A13" s="125" t="s">
        <v>106</v>
      </c>
      <c r="B13" s="81"/>
      <c r="C13" s="86"/>
      <c r="D13" s="20"/>
      <c r="E13" s="20"/>
      <c r="F13" s="20"/>
      <c r="G13" s="20"/>
      <c r="H13" s="20"/>
      <c r="I13" s="20"/>
      <c r="J13" s="20"/>
      <c r="K13" s="20"/>
      <c r="L13" s="20"/>
      <c r="M13" s="20"/>
      <c r="N13" s="244">
        <f t="shared" si="0"/>
        <v>0</v>
      </c>
    </row>
    <row r="14" spans="1:15" ht="13" x14ac:dyDescent="0.3">
      <c r="A14" s="125" t="s">
        <v>107</v>
      </c>
      <c r="B14" s="81"/>
      <c r="C14" s="86"/>
      <c r="D14" s="20"/>
      <c r="E14" s="20"/>
      <c r="F14" s="20"/>
      <c r="G14" s="20"/>
      <c r="H14" s="20"/>
      <c r="I14" s="20"/>
      <c r="J14" s="20"/>
      <c r="K14" s="20"/>
      <c r="L14" s="20"/>
      <c r="M14" s="20"/>
      <c r="N14" s="244">
        <f t="shared" si="0"/>
        <v>0</v>
      </c>
    </row>
    <row r="15" spans="1:15" ht="13" x14ac:dyDescent="0.3">
      <c r="A15" s="125" t="s">
        <v>108</v>
      </c>
      <c r="B15" s="81"/>
      <c r="C15" s="81"/>
      <c r="D15" s="20"/>
      <c r="E15" s="20"/>
      <c r="F15" s="20"/>
      <c r="G15" s="20"/>
      <c r="H15" s="20"/>
      <c r="I15" s="20"/>
      <c r="J15" s="20"/>
      <c r="K15" s="20"/>
      <c r="L15" s="20"/>
      <c r="M15" s="20"/>
      <c r="N15" s="244">
        <f t="shared" si="0"/>
        <v>0</v>
      </c>
    </row>
    <row r="16" spans="1:15" ht="13.5" thickBot="1" x14ac:dyDescent="0.35">
      <c r="A16" s="320" t="s">
        <v>14</v>
      </c>
      <c r="B16" s="320"/>
      <c r="C16" s="329"/>
      <c r="D16" s="21">
        <f>SUM(D6:D15)</f>
        <v>0</v>
      </c>
      <c r="E16" s="21">
        <f t="shared" ref="E16:N16" si="1">SUM(E6:E15)</f>
        <v>0</v>
      </c>
      <c r="F16" s="21">
        <f t="shared" si="1"/>
        <v>0</v>
      </c>
      <c r="G16" s="21">
        <f t="shared" si="1"/>
        <v>0</v>
      </c>
      <c r="H16" s="21">
        <f t="shared" si="1"/>
        <v>0</v>
      </c>
      <c r="I16" s="21">
        <f t="shared" si="1"/>
        <v>0</v>
      </c>
      <c r="J16" s="21">
        <f t="shared" si="1"/>
        <v>0</v>
      </c>
      <c r="K16" s="21">
        <f t="shared" si="1"/>
        <v>0</v>
      </c>
      <c r="L16" s="21">
        <f t="shared" si="1"/>
        <v>0</v>
      </c>
      <c r="M16" s="21">
        <f t="shared" si="1"/>
        <v>0</v>
      </c>
      <c r="N16" s="21">
        <f t="shared" si="1"/>
        <v>0</v>
      </c>
    </row>
    <row r="17" spans="1:15" s="67" customFormat="1" ht="14.5" customHeight="1" thickBot="1" x14ac:dyDescent="0.35">
      <c r="A17" s="161" t="s">
        <v>101</v>
      </c>
      <c r="B17" s="313"/>
      <c r="C17" s="314"/>
      <c r="D17" s="69"/>
      <c r="E17" s="69"/>
      <c r="F17" s="69"/>
      <c r="G17" s="69"/>
      <c r="H17" s="69"/>
      <c r="I17" s="69"/>
      <c r="J17" s="69"/>
      <c r="K17" s="69"/>
      <c r="L17" s="69"/>
      <c r="M17" s="69"/>
      <c r="N17" s="69"/>
      <c r="O17" s="70"/>
    </row>
    <row r="18" spans="1:15" s="67" customFormat="1" ht="13.5" thickBot="1" x14ac:dyDescent="0.35">
      <c r="A18" s="68"/>
      <c r="B18" s="129"/>
      <c r="C18" s="129"/>
      <c r="D18" s="69"/>
      <c r="E18" s="69"/>
      <c r="F18" s="69"/>
      <c r="G18" s="69"/>
      <c r="H18" s="69"/>
      <c r="I18" s="69"/>
      <c r="J18" s="69"/>
      <c r="K18" s="69"/>
      <c r="L18" s="69"/>
      <c r="M18" s="69"/>
      <c r="N18" s="69"/>
      <c r="O18" s="70"/>
    </row>
    <row r="19" spans="1:15" ht="13" thickBot="1" x14ac:dyDescent="0.3">
      <c r="A19" s="131"/>
      <c r="B19" s="79"/>
      <c r="C19" s="80"/>
      <c r="D19" s="126"/>
      <c r="E19" s="127"/>
      <c r="F19" s="127"/>
      <c r="G19" s="127"/>
      <c r="H19" s="127"/>
      <c r="I19" s="127"/>
      <c r="J19" s="127"/>
      <c r="K19" s="127"/>
      <c r="L19" s="127"/>
      <c r="M19" s="127"/>
      <c r="N19" s="127"/>
    </row>
    <row r="20" spans="1:15" s="101" customFormat="1" ht="14.5" thickBot="1" x14ac:dyDescent="0.35">
      <c r="A20" s="130" t="s">
        <v>207</v>
      </c>
      <c r="B20" s="341"/>
      <c r="C20" s="337"/>
      <c r="D20" s="132" t="s">
        <v>210</v>
      </c>
      <c r="E20" s="199"/>
      <c r="F20" s="199"/>
      <c r="G20" s="199"/>
      <c r="H20" s="199"/>
      <c r="I20" s="199"/>
      <c r="J20" s="199"/>
      <c r="K20" s="199"/>
      <c r="L20" s="199"/>
      <c r="M20" s="199"/>
      <c r="N20" s="199"/>
      <c r="O20" s="113"/>
    </row>
    <row r="21" spans="1:15" s="91" customFormat="1" ht="38" customHeight="1" x14ac:dyDescent="0.3">
      <c r="A21" s="128"/>
      <c r="B21" s="99" t="s">
        <v>100</v>
      </c>
      <c r="C21" s="99" t="s">
        <v>221</v>
      </c>
      <c r="D21" s="198">
        <f>Yhteenveto!D6</f>
        <v>2021</v>
      </c>
      <c r="E21" s="198">
        <f>Yhteenveto!E6</f>
        <v>2022</v>
      </c>
      <c r="F21" s="198">
        <f>Yhteenveto!F6</f>
        <v>2023</v>
      </c>
      <c r="G21" s="198">
        <f>Yhteenveto!G6</f>
        <v>2024</v>
      </c>
      <c r="H21" s="198">
        <f>Yhteenveto!H6</f>
        <v>2025</v>
      </c>
      <c r="I21" s="198">
        <f>Yhteenveto!I6</f>
        <v>2026</v>
      </c>
      <c r="J21" s="198">
        <f>Yhteenveto!J6</f>
        <v>2027</v>
      </c>
      <c r="K21" s="198">
        <f>Yhteenveto!K6</f>
        <v>2028</v>
      </c>
      <c r="L21" s="198">
        <f>Yhteenveto!L6</f>
        <v>2029</v>
      </c>
      <c r="M21" s="198">
        <f>Yhteenveto!M6</f>
        <v>2030</v>
      </c>
      <c r="N21" s="198" t="str">
        <f>Yhteenveto!N6</f>
        <v>Yhteensä</v>
      </c>
    </row>
    <row r="22" spans="1:15" s="19" customFormat="1" ht="13" x14ac:dyDescent="0.3">
      <c r="A22" s="124" t="s">
        <v>146</v>
      </c>
      <c r="B22" s="81"/>
      <c r="C22" s="86"/>
      <c r="D22" s="102"/>
      <c r="E22" s="102"/>
      <c r="F22" s="102"/>
      <c r="G22" s="102"/>
      <c r="H22" s="102"/>
      <c r="I22" s="102"/>
      <c r="J22" s="102"/>
      <c r="K22" s="102"/>
      <c r="L22" s="102"/>
      <c r="M22" s="102"/>
      <c r="N22" s="247">
        <f t="shared" ref="N22:N31" si="2">SUM(D22:M22)</f>
        <v>0</v>
      </c>
    </row>
    <row r="23" spans="1:15" s="19" customFormat="1" ht="13" x14ac:dyDescent="0.3">
      <c r="A23" s="124" t="s">
        <v>150</v>
      </c>
      <c r="B23" s="81"/>
      <c r="C23" s="86"/>
      <c r="D23" s="20"/>
      <c r="E23" s="20"/>
      <c r="F23" s="20"/>
      <c r="G23" s="20"/>
      <c r="H23" s="20"/>
      <c r="I23" s="20"/>
      <c r="J23" s="20"/>
      <c r="K23" s="20"/>
      <c r="L23" s="20"/>
      <c r="M23" s="20"/>
      <c r="N23" s="244">
        <f t="shared" si="2"/>
        <v>0</v>
      </c>
    </row>
    <row r="24" spans="1:15" s="19" customFormat="1" ht="13" x14ac:dyDescent="0.3">
      <c r="A24" s="125" t="s">
        <v>148</v>
      </c>
      <c r="B24" s="81"/>
      <c r="C24" s="86"/>
      <c r="D24" s="20"/>
      <c r="E24" s="20"/>
      <c r="F24" s="20"/>
      <c r="G24" s="20"/>
      <c r="H24" s="20"/>
      <c r="I24" s="20"/>
      <c r="J24" s="20"/>
      <c r="K24" s="20"/>
      <c r="L24" s="20"/>
      <c r="M24" s="20"/>
      <c r="N24" s="244">
        <f t="shared" si="2"/>
        <v>0</v>
      </c>
    </row>
    <row r="25" spans="1:15" s="19" customFormat="1" ht="13" x14ac:dyDescent="0.3">
      <c r="A25" s="125" t="s">
        <v>151</v>
      </c>
      <c r="B25" s="81"/>
      <c r="C25" s="86"/>
      <c r="D25" s="20"/>
      <c r="E25" s="20"/>
      <c r="F25" s="20"/>
      <c r="G25" s="20"/>
      <c r="H25" s="20"/>
      <c r="I25" s="20"/>
      <c r="J25" s="20"/>
      <c r="K25" s="20"/>
      <c r="L25" s="20"/>
      <c r="M25" s="20"/>
      <c r="N25" s="244">
        <f t="shared" si="2"/>
        <v>0</v>
      </c>
    </row>
    <row r="26" spans="1:15" s="19" customFormat="1" ht="13" x14ac:dyDescent="0.3">
      <c r="A26" s="125" t="s">
        <v>102</v>
      </c>
      <c r="B26" s="81"/>
      <c r="C26" s="86"/>
      <c r="D26" s="20"/>
      <c r="E26" s="20"/>
      <c r="F26" s="20"/>
      <c r="G26" s="20"/>
      <c r="H26" s="20"/>
      <c r="I26" s="20"/>
      <c r="J26" s="20"/>
      <c r="K26" s="20"/>
      <c r="L26" s="20"/>
      <c r="M26" s="20"/>
      <c r="N26" s="244">
        <f t="shared" si="2"/>
        <v>0</v>
      </c>
    </row>
    <row r="27" spans="1:15" s="19" customFormat="1" ht="13" x14ac:dyDescent="0.3">
      <c r="A27" s="125" t="s">
        <v>104</v>
      </c>
      <c r="B27" s="81"/>
      <c r="C27" s="86"/>
      <c r="D27" s="20"/>
      <c r="E27" s="20"/>
      <c r="F27" s="20"/>
      <c r="G27" s="20"/>
      <c r="H27" s="20"/>
      <c r="I27" s="20"/>
      <c r="J27" s="20"/>
      <c r="K27" s="20"/>
      <c r="L27" s="20"/>
      <c r="M27" s="20"/>
      <c r="N27" s="244">
        <f t="shared" si="2"/>
        <v>0</v>
      </c>
    </row>
    <row r="28" spans="1:15" s="19" customFormat="1" ht="13" x14ac:dyDescent="0.3">
      <c r="A28" s="125" t="s">
        <v>105</v>
      </c>
      <c r="B28" s="81"/>
      <c r="C28" s="86"/>
      <c r="D28" s="20"/>
      <c r="E28" s="20"/>
      <c r="F28" s="20"/>
      <c r="G28" s="20"/>
      <c r="H28" s="20"/>
      <c r="I28" s="20"/>
      <c r="J28" s="20"/>
      <c r="K28" s="20"/>
      <c r="L28" s="20"/>
      <c r="M28" s="20"/>
      <c r="N28" s="244">
        <f t="shared" si="2"/>
        <v>0</v>
      </c>
    </row>
    <row r="29" spans="1:15" s="19" customFormat="1" ht="13" x14ac:dyDescent="0.3">
      <c r="A29" s="125" t="s">
        <v>106</v>
      </c>
      <c r="B29" s="81"/>
      <c r="C29" s="86"/>
      <c r="D29" s="20"/>
      <c r="E29" s="20"/>
      <c r="F29" s="20"/>
      <c r="G29" s="20"/>
      <c r="H29" s="20"/>
      <c r="I29" s="20"/>
      <c r="J29" s="20"/>
      <c r="K29" s="20"/>
      <c r="L29" s="20"/>
      <c r="M29" s="20"/>
      <c r="N29" s="244">
        <f t="shared" si="2"/>
        <v>0</v>
      </c>
    </row>
    <row r="30" spans="1:15" ht="13" x14ac:dyDescent="0.3">
      <c r="A30" s="125" t="s">
        <v>107</v>
      </c>
      <c r="B30" s="81"/>
      <c r="C30" s="86"/>
      <c r="D30" s="20"/>
      <c r="E30" s="20"/>
      <c r="F30" s="20"/>
      <c r="G30" s="20"/>
      <c r="H30" s="20"/>
      <c r="I30" s="20"/>
      <c r="J30" s="20"/>
      <c r="K30" s="20"/>
      <c r="L30" s="20"/>
      <c r="M30" s="20"/>
      <c r="N30" s="244">
        <f t="shared" si="2"/>
        <v>0</v>
      </c>
    </row>
    <row r="31" spans="1:15" ht="13" x14ac:dyDescent="0.3">
      <c r="A31" s="125" t="s">
        <v>108</v>
      </c>
      <c r="B31" s="81"/>
      <c r="C31" s="81"/>
      <c r="D31" s="20"/>
      <c r="E31" s="20"/>
      <c r="F31" s="20"/>
      <c r="G31" s="20"/>
      <c r="H31" s="20"/>
      <c r="I31" s="20"/>
      <c r="J31" s="20"/>
      <c r="K31" s="20"/>
      <c r="L31" s="20"/>
      <c r="M31" s="20"/>
      <c r="N31" s="244">
        <f t="shared" si="2"/>
        <v>0</v>
      </c>
    </row>
    <row r="32" spans="1:15" ht="13.5" thickBot="1" x14ac:dyDescent="0.35">
      <c r="A32" s="320" t="s">
        <v>14</v>
      </c>
      <c r="B32" s="320"/>
      <c r="C32" s="329"/>
      <c r="D32" s="21">
        <f>SUM(D22:D31)</f>
        <v>0</v>
      </c>
      <c r="E32" s="21">
        <f t="shared" ref="E32:N32" si="3">SUM(E22:E31)</f>
        <v>0</v>
      </c>
      <c r="F32" s="21">
        <f t="shared" si="3"/>
        <v>0</v>
      </c>
      <c r="G32" s="21">
        <f t="shared" si="3"/>
        <v>0</v>
      </c>
      <c r="H32" s="21">
        <f t="shared" si="3"/>
        <v>0</v>
      </c>
      <c r="I32" s="21">
        <f t="shared" si="3"/>
        <v>0</v>
      </c>
      <c r="J32" s="21">
        <f t="shared" si="3"/>
        <v>0</v>
      </c>
      <c r="K32" s="21">
        <f t="shared" si="3"/>
        <v>0</v>
      </c>
      <c r="L32" s="21">
        <f t="shared" si="3"/>
        <v>0</v>
      </c>
      <c r="M32" s="21">
        <f t="shared" si="3"/>
        <v>0</v>
      </c>
      <c r="N32" s="21">
        <f t="shared" si="3"/>
        <v>0</v>
      </c>
    </row>
    <row r="33" spans="1:15" s="67" customFormat="1" ht="14.5" customHeight="1" thickBot="1" x14ac:dyDescent="0.35">
      <c r="A33" s="161" t="s">
        <v>101</v>
      </c>
      <c r="B33" s="313"/>
      <c r="C33" s="314"/>
      <c r="D33" s="69"/>
      <c r="E33" s="69"/>
      <c r="F33" s="69"/>
      <c r="G33" s="69"/>
      <c r="H33" s="69"/>
      <c r="I33" s="69"/>
      <c r="J33" s="69"/>
      <c r="K33" s="69"/>
      <c r="L33" s="69"/>
      <c r="M33" s="69"/>
      <c r="N33" s="69"/>
      <c r="O33" s="70"/>
    </row>
    <row r="34" spans="1:15" s="67" customFormat="1" ht="13.5" thickBot="1" x14ac:dyDescent="0.35">
      <c r="A34" s="68"/>
      <c r="B34" s="129"/>
      <c r="C34" s="129"/>
      <c r="D34" s="69"/>
      <c r="E34" s="69"/>
      <c r="F34" s="69"/>
      <c r="G34" s="69"/>
      <c r="H34" s="69"/>
      <c r="I34" s="69"/>
      <c r="J34" s="69"/>
      <c r="K34" s="69"/>
      <c r="L34" s="69"/>
      <c r="M34" s="69"/>
      <c r="N34" s="69"/>
      <c r="O34" s="70"/>
    </row>
    <row r="35" spans="1:15" ht="13" thickBot="1" x14ac:dyDescent="0.3">
      <c r="A35" s="131"/>
      <c r="B35" s="79"/>
      <c r="C35" s="80"/>
      <c r="D35" s="126"/>
      <c r="E35" s="127"/>
      <c r="F35" s="127"/>
      <c r="G35" s="127"/>
      <c r="H35" s="127"/>
      <c r="I35" s="127"/>
      <c r="J35" s="127"/>
      <c r="K35" s="127"/>
      <c r="L35" s="127"/>
      <c r="M35" s="127"/>
      <c r="N35" s="127"/>
    </row>
    <row r="36" spans="1:15" s="101" customFormat="1" ht="14.5" thickBot="1" x14ac:dyDescent="0.35">
      <c r="A36" s="130" t="s">
        <v>208</v>
      </c>
      <c r="B36" s="336"/>
      <c r="C36" s="337"/>
      <c r="D36" s="132" t="s">
        <v>210</v>
      </c>
      <c r="E36" s="123"/>
      <c r="F36" s="123"/>
      <c r="G36" s="123"/>
      <c r="H36" s="123"/>
      <c r="I36" s="123"/>
      <c r="J36" s="123"/>
      <c r="K36" s="123"/>
      <c r="L36" s="123"/>
      <c r="M36" s="123"/>
      <c r="N36" s="123"/>
      <c r="O36" s="113"/>
    </row>
    <row r="37" spans="1:15" s="91" customFormat="1" ht="36" customHeight="1" x14ac:dyDescent="0.3">
      <c r="A37" s="128"/>
      <c r="B37" s="99" t="s">
        <v>100</v>
      </c>
      <c r="C37" s="99" t="s">
        <v>221</v>
      </c>
      <c r="D37" s="198">
        <f>Yhteenveto!D6</f>
        <v>2021</v>
      </c>
      <c r="E37" s="198">
        <f>Yhteenveto!E6</f>
        <v>2022</v>
      </c>
      <c r="F37" s="198">
        <f>Yhteenveto!F6</f>
        <v>2023</v>
      </c>
      <c r="G37" s="198">
        <f>Yhteenveto!G6</f>
        <v>2024</v>
      </c>
      <c r="H37" s="198">
        <f>Yhteenveto!H6</f>
        <v>2025</v>
      </c>
      <c r="I37" s="198">
        <f>Yhteenveto!I6</f>
        <v>2026</v>
      </c>
      <c r="J37" s="198">
        <f>Yhteenveto!J6</f>
        <v>2027</v>
      </c>
      <c r="K37" s="198">
        <f>Yhteenveto!K6</f>
        <v>2028</v>
      </c>
      <c r="L37" s="198">
        <f>Yhteenveto!L6</f>
        <v>2029</v>
      </c>
      <c r="M37" s="198">
        <f>Yhteenveto!M6</f>
        <v>2030</v>
      </c>
      <c r="N37" s="198" t="str">
        <f>Yhteenveto!N6</f>
        <v>Yhteensä</v>
      </c>
    </row>
    <row r="38" spans="1:15" s="19" customFormat="1" ht="13" x14ac:dyDescent="0.3">
      <c r="A38" s="124" t="s">
        <v>146</v>
      </c>
      <c r="B38" s="81"/>
      <c r="C38" s="86"/>
      <c r="D38" s="102"/>
      <c r="E38" s="102"/>
      <c r="F38" s="102"/>
      <c r="G38" s="102"/>
      <c r="H38" s="102"/>
      <c r="I38" s="102"/>
      <c r="J38" s="102"/>
      <c r="K38" s="102"/>
      <c r="L38" s="102"/>
      <c r="M38" s="102"/>
      <c r="N38" s="247">
        <f t="shared" ref="N38:N47" si="4">SUM(D38:M38)</f>
        <v>0</v>
      </c>
    </row>
    <row r="39" spans="1:15" s="19" customFormat="1" ht="13" x14ac:dyDescent="0.3">
      <c r="A39" s="124" t="s">
        <v>150</v>
      </c>
      <c r="B39" s="81"/>
      <c r="C39" s="86"/>
      <c r="D39" s="20"/>
      <c r="E39" s="20"/>
      <c r="F39" s="20"/>
      <c r="G39" s="20"/>
      <c r="H39" s="20"/>
      <c r="I39" s="20"/>
      <c r="J39" s="20"/>
      <c r="K39" s="20"/>
      <c r="L39" s="20"/>
      <c r="M39" s="20"/>
      <c r="N39" s="244">
        <f t="shared" si="4"/>
        <v>0</v>
      </c>
    </row>
    <row r="40" spans="1:15" s="19" customFormat="1" ht="13" x14ac:dyDescent="0.3">
      <c r="A40" s="125" t="s">
        <v>148</v>
      </c>
      <c r="B40" s="81"/>
      <c r="C40" s="86"/>
      <c r="D40" s="20"/>
      <c r="E40" s="20"/>
      <c r="F40" s="20"/>
      <c r="G40" s="20"/>
      <c r="H40" s="20"/>
      <c r="I40" s="20"/>
      <c r="J40" s="20"/>
      <c r="K40" s="20"/>
      <c r="L40" s="20"/>
      <c r="M40" s="20"/>
      <c r="N40" s="244">
        <f t="shared" si="4"/>
        <v>0</v>
      </c>
    </row>
    <row r="41" spans="1:15" s="19" customFormat="1" ht="13" x14ac:dyDescent="0.3">
      <c r="A41" s="125" t="s">
        <v>151</v>
      </c>
      <c r="B41" s="81"/>
      <c r="C41" s="86"/>
      <c r="D41" s="20"/>
      <c r="E41" s="20"/>
      <c r="F41" s="20"/>
      <c r="G41" s="20"/>
      <c r="H41" s="20"/>
      <c r="I41" s="20"/>
      <c r="J41" s="20"/>
      <c r="K41" s="20"/>
      <c r="L41" s="20"/>
      <c r="M41" s="20"/>
      <c r="N41" s="244">
        <f t="shared" si="4"/>
        <v>0</v>
      </c>
    </row>
    <row r="42" spans="1:15" s="19" customFormat="1" ht="13" x14ac:dyDescent="0.3">
      <c r="A42" s="125" t="s">
        <v>102</v>
      </c>
      <c r="B42" s="81"/>
      <c r="C42" s="86"/>
      <c r="D42" s="20"/>
      <c r="E42" s="20"/>
      <c r="F42" s="20"/>
      <c r="G42" s="20"/>
      <c r="H42" s="20"/>
      <c r="I42" s="20"/>
      <c r="J42" s="20"/>
      <c r="K42" s="20"/>
      <c r="L42" s="20"/>
      <c r="M42" s="20"/>
      <c r="N42" s="244">
        <f t="shared" si="4"/>
        <v>0</v>
      </c>
    </row>
    <row r="43" spans="1:15" s="19" customFormat="1" ht="13" x14ac:dyDescent="0.3">
      <c r="A43" s="125" t="s">
        <v>104</v>
      </c>
      <c r="B43" s="81"/>
      <c r="C43" s="86"/>
      <c r="D43" s="20"/>
      <c r="E43" s="20"/>
      <c r="F43" s="20"/>
      <c r="G43" s="20"/>
      <c r="H43" s="20"/>
      <c r="I43" s="20"/>
      <c r="J43" s="20"/>
      <c r="K43" s="20"/>
      <c r="L43" s="20"/>
      <c r="M43" s="20"/>
      <c r="N43" s="244">
        <f t="shared" si="4"/>
        <v>0</v>
      </c>
    </row>
    <row r="44" spans="1:15" s="19" customFormat="1" ht="13" x14ac:dyDescent="0.3">
      <c r="A44" s="125" t="s">
        <v>105</v>
      </c>
      <c r="B44" s="81"/>
      <c r="C44" s="86"/>
      <c r="D44" s="20"/>
      <c r="E44" s="20"/>
      <c r="F44" s="20"/>
      <c r="G44" s="20"/>
      <c r="H44" s="20"/>
      <c r="I44" s="20"/>
      <c r="J44" s="20"/>
      <c r="K44" s="20"/>
      <c r="L44" s="20"/>
      <c r="M44" s="20"/>
      <c r="N44" s="244">
        <f t="shared" si="4"/>
        <v>0</v>
      </c>
    </row>
    <row r="45" spans="1:15" s="19" customFormat="1" ht="13" x14ac:dyDescent="0.3">
      <c r="A45" s="125" t="s">
        <v>106</v>
      </c>
      <c r="B45" s="81"/>
      <c r="C45" s="86"/>
      <c r="D45" s="20"/>
      <c r="E45" s="20"/>
      <c r="F45" s="20"/>
      <c r="G45" s="20"/>
      <c r="H45" s="20"/>
      <c r="I45" s="20"/>
      <c r="J45" s="20"/>
      <c r="K45" s="20"/>
      <c r="L45" s="20"/>
      <c r="M45" s="20"/>
      <c r="N45" s="244">
        <f t="shared" si="4"/>
        <v>0</v>
      </c>
    </row>
    <row r="46" spans="1:15" ht="13" x14ac:dyDescent="0.3">
      <c r="A46" s="125" t="s">
        <v>107</v>
      </c>
      <c r="B46" s="81"/>
      <c r="C46" s="86"/>
      <c r="D46" s="20"/>
      <c r="E46" s="20"/>
      <c r="F46" s="20"/>
      <c r="G46" s="20"/>
      <c r="H46" s="20"/>
      <c r="I46" s="20"/>
      <c r="J46" s="20"/>
      <c r="K46" s="20"/>
      <c r="L46" s="20"/>
      <c r="M46" s="20"/>
      <c r="N46" s="244">
        <f t="shared" si="4"/>
        <v>0</v>
      </c>
    </row>
    <row r="47" spans="1:15" ht="13" x14ac:dyDescent="0.3">
      <c r="A47" s="125" t="s">
        <v>108</v>
      </c>
      <c r="B47" s="81"/>
      <c r="C47" s="81"/>
      <c r="D47" s="20"/>
      <c r="E47" s="20"/>
      <c r="F47" s="20"/>
      <c r="G47" s="20"/>
      <c r="H47" s="20"/>
      <c r="I47" s="20"/>
      <c r="J47" s="20"/>
      <c r="K47" s="20"/>
      <c r="L47" s="20"/>
      <c r="M47" s="20"/>
      <c r="N47" s="244">
        <f t="shared" si="4"/>
        <v>0</v>
      </c>
    </row>
    <row r="48" spans="1:15" ht="13.5" thickBot="1" x14ac:dyDescent="0.35">
      <c r="A48" s="320" t="s">
        <v>14</v>
      </c>
      <c r="B48" s="320"/>
      <c r="C48" s="329"/>
      <c r="D48" s="21">
        <f>SUM(D38:D47)</f>
        <v>0</v>
      </c>
      <c r="E48" s="21">
        <f t="shared" ref="E48:N48" si="5">SUM(E38:E47)</f>
        <v>0</v>
      </c>
      <c r="F48" s="21">
        <f t="shared" si="5"/>
        <v>0</v>
      </c>
      <c r="G48" s="21">
        <f t="shared" si="5"/>
        <v>0</v>
      </c>
      <c r="H48" s="21">
        <f t="shared" si="5"/>
        <v>0</v>
      </c>
      <c r="I48" s="21">
        <f t="shared" si="5"/>
        <v>0</v>
      </c>
      <c r="J48" s="21">
        <f t="shared" si="5"/>
        <v>0</v>
      </c>
      <c r="K48" s="21">
        <f t="shared" si="5"/>
        <v>0</v>
      </c>
      <c r="L48" s="21">
        <f t="shared" si="5"/>
        <v>0</v>
      </c>
      <c r="M48" s="21">
        <f t="shared" si="5"/>
        <v>0</v>
      </c>
      <c r="N48" s="244">
        <f t="shared" si="5"/>
        <v>0</v>
      </c>
    </row>
    <row r="49" spans="1:15" s="67" customFormat="1" ht="14.5" customHeight="1" thickBot="1" x14ac:dyDescent="0.35">
      <c r="A49" s="161" t="s">
        <v>101</v>
      </c>
      <c r="B49" s="313"/>
      <c r="C49" s="314"/>
      <c r="D49" s="69"/>
      <c r="E49" s="69"/>
      <c r="F49" s="69"/>
      <c r="G49" s="69"/>
      <c r="H49" s="69"/>
      <c r="I49" s="69"/>
      <c r="J49" s="69"/>
      <c r="K49" s="69"/>
      <c r="L49" s="69"/>
      <c r="M49" s="69"/>
      <c r="N49" s="69"/>
      <c r="O49" s="70"/>
    </row>
    <row r="50" spans="1:15" s="67" customFormat="1" ht="13.5" thickBot="1" x14ac:dyDescent="0.35">
      <c r="A50" s="68"/>
      <c r="B50" s="129"/>
      <c r="C50" s="129"/>
      <c r="D50" s="69"/>
      <c r="E50" s="69"/>
      <c r="F50" s="69"/>
      <c r="G50" s="69"/>
      <c r="H50" s="69"/>
      <c r="I50" s="69"/>
      <c r="J50" s="69"/>
      <c r="K50" s="69"/>
      <c r="L50" s="69"/>
      <c r="M50" s="69"/>
      <c r="N50" s="69"/>
      <c r="O50" s="70"/>
    </row>
    <row r="51" spans="1:15" ht="13" thickBot="1" x14ac:dyDescent="0.3">
      <c r="A51" s="131"/>
      <c r="B51" s="79"/>
      <c r="C51" s="80"/>
      <c r="D51" s="126"/>
      <c r="E51" s="127"/>
      <c r="F51" s="127"/>
      <c r="G51" s="127"/>
      <c r="H51" s="127"/>
      <c r="I51" s="127"/>
      <c r="J51" s="127"/>
      <c r="K51" s="127"/>
      <c r="L51" s="127"/>
      <c r="M51" s="127"/>
      <c r="N51" s="127"/>
    </row>
    <row r="52" spans="1:15" s="101" customFormat="1" ht="14.5" thickBot="1" x14ac:dyDescent="0.35">
      <c r="A52" s="130" t="s">
        <v>209</v>
      </c>
      <c r="B52" s="336"/>
      <c r="C52" s="337"/>
      <c r="D52" s="132" t="s">
        <v>210</v>
      </c>
      <c r="E52" s="123"/>
      <c r="F52" s="123"/>
      <c r="G52" s="123"/>
      <c r="H52" s="123"/>
      <c r="I52" s="123"/>
      <c r="J52" s="123"/>
      <c r="K52" s="123"/>
      <c r="L52" s="123"/>
      <c r="M52" s="123"/>
      <c r="N52" s="123"/>
      <c r="O52" s="113"/>
    </row>
    <row r="53" spans="1:15" s="91" customFormat="1" ht="36.5" customHeight="1" x14ac:dyDescent="0.3">
      <c r="A53" s="128"/>
      <c r="B53" s="99" t="s">
        <v>100</v>
      </c>
      <c r="C53" s="99" t="s">
        <v>221</v>
      </c>
      <c r="D53" s="198">
        <f>Yhteenveto!D6</f>
        <v>2021</v>
      </c>
      <c r="E53" s="198">
        <f>Yhteenveto!E6</f>
        <v>2022</v>
      </c>
      <c r="F53" s="198">
        <f>Yhteenveto!F6</f>
        <v>2023</v>
      </c>
      <c r="G53" s="198">
        <f>Yhteenveto!G6</f>
        <v>2024</v>
      </c>
      <c r="H53" s="198">
        <f>Yhteenveto!H6</f>
        <v>2025</v>
      </c>
      <c r="I53" s="198">
        <f>Yhteenveto!I6</f>
        <v>2026</v>
      </c>
      <c r="J53" s="198">
        <f>Yhteenveto!J6</f>
        <v>2027</v>
      </c>
      <c r="K53" s="198">
        <f>Yhteenveto!K6</f>
        <v>2028</v>
      </c>
      <c r="L53" s="198">
        <f>Yhteenveto!L6</f>
        <v>2029</v>
      </c>
      <c r="M53" s="198">
        <f>Yhteenveto!M6</f>
        <v>2030</v>
      </c>
      <c r="N53" s="198" t="str">
        <f>Yhteenveto!N6</f>
        <v>Yhteensä</v>
      </c>
    </row>
    <row r="54" spans="1:15" s="19" customFormat="1" ht="13" x14ac:dyDescent="0.3">
      <c r="A54" s="124" t="s">
        <v>146</v>
      </c>
      <c r="B54" s="81"/>
      <c r="C54" s="86"/>
      <c r="D54" s="102"/>
      <c r="E54" s="102"/>
      <c r="F54" s="102"/>
      <c r="G54" s="102"/>
      <c r="H54" s="102"/>
      <c r="I54" s="102"/>
      <c r="J54" s="102"/>
      <c r="K54" s="102"/>
      <c r="L54" s="102"/>
      <c r="M54" s="102"/>
      <c r="N54" s="244">
        <f t="shared" ref="N54:N63" si="6">SUM(D54:M54)</f>
        <v>0</v>
      </c>
    </row>
    <row r="55" spans="1:15" s="19" customFormat="1" ht="13" x14ac:dyDescent="0.3">
      <c r="A55" s="124" t="s">
        <v>150</v>
      </c>
      <c r="B55" s="81"/>
      <c r="C55" s="86"/>
      <c r="D55" s="20"/>
      <c r="E55" s="20"/>
      <c r="F55" s="20"/>
      <c r="G55" s="20"/>
      <c r="H55" s="20"/>
      <c r="I55" s="20"/>
      <c r="J55" s="20"/>
      <c r="K55" s="20"/>
      <c r="L55" s="20"/>
      <c r="M55" s="20"/>
      <c r="N55" s="244">
        <f t="shared" si="6"/>
        <v>0</v>
      </c>
    </row>
    <row r="56" spans="1:15" s="19" customFormat="1" ht="13" x14ac:dyDescent="0.3">
      <c r="A56" s="125" t="s">
        <v>148</v>
      </c>
      <c r="B56" s="81"/>
      <c r="C56" s="86"/>
      <c r="D56" s="20"/>
      <c r="E56" s="20"/>
      <c r="F56" s="20"/>
      <c r="G56" s="20"/>
      <c r="H56" s="20"/>
      <c r="I56" s="20"/>
      <c r="J56" s="20"/>
      <c r="K56" s="20"/>
      <c r="L56" s="20"/>
      <c r="M56" s="20"/>
      <c r="N56" s="244">
        <f t="shared" si="6"/>
        <v>0</v>
      </c>
    </row>
    <row r="57" spans="1:15" s="19" customFormat="1" ht="13" x14ac:dyDescent="0.3">
      <c r="A57" s="125" t="s">
        <v>151</v>
      </c>
      <c r="B57" s="81"/>
      <c r="C57" s="86"/>
      <c r="D57" s="20"/>
      <c r="E57" s="20"/>
      <c r="F57" s="20"/>
      <c r="G57" s="20"/>
      <c r="H57" s="20"/>
      <c r="I57" s="20"/>
      <c r="J57" s="20"/>
      <c r="K57" s="20"/>
      <c r="L57" s="20"/>
      <c r="M57" s="20"/>
      <c r="N57" s="244">
        <f t="shared" si="6"/>
        <v>0</v>
      </c>
    </row>
    <row r="58" spans="1:15" s="19" customFormat="1" ht="13" x14ac:dyDescent="0.3">
      <c r="A58" s="125" t="s">
        <v>102</v>
      </c>
      <c r="B58" s="81"/>
      <c r="C58" s="86"/>
      <c r="D58" s="20"/>
      <c r="E58" s="20"/>
      <c r="F58" s="20"/>
      <c r="G58" s="20"/>
      <c r="H58" s="20"/>
      <c r="I58" s="20"/>
      <c r="J58" s="20"/>
      <c r="K58" s="20"/>
      <c r="L58" s="20"/>
      <c r="M58" s="20"/>
      <c r="N58" s="244">
        <f t="shared" si="6"/>
        <v>0</v>
      </c>
    </row>
    <row r="59" spans="1:15" s="19" customFormat="1" ht="13" x14ac:dyDescent="0.3">
      <c r="A59" s="125" t="s">
        <v>104</v>
      </c>
      <c r="B59" s="81"/>
      <c r="C59" s="86"/>
      <c r="D59" s="20"/>
      <c r="E59" s="20"/>
      <c r="F59" s="20"/>
      <c r="G59" s="20"/>
      <c r="H59" s="20"/>
      <c r="I59" s="20"/>
      <c r="J59" s="20"/>
      <c r="K59" s="20"/>
      <c r="L59" s="20"/>
      <c r="M59" s="20"/>
      <c r="N59" s="244">
        <f t="shared" si="6"/>
        <v>0</v>
      </c>
    </row>
    <row r="60" spans="1:15" s="19" customFormat="1" ht="13" x14ac:dyDescent="0.3">
      <c r="A60" s="125" t="s">
        <v>105</v>
      </c>
      <c r="B60" s="81"/>
      <c r="C60" s="86"/>
      <c r="D60" s="20"/>
      <c r="E60" s="20"/>
      <c r="F60" s="20"/>
      <c r="G60" s="20"/>
      <c r="H60" s="20"/>
      <c r="I60" s="20"/>
      <c r="J60" s="20"/>
      <c r="K60" s="20"/>
      <c r="L60" s="20"/>
      <c r="M60" s="20"/>
      <c r="N60" s="244">
        <f t="shared" si="6"/>
        <v>0</v>
      </c>
    </row>
    <row r="61" spans="1:15" s="19" customFormat="1" ht="13" x14ac:dyDescent="0.3">
      <c r="A61" s="125" t="s">
        <v>106</v>
      </c>
      <c r="B61" s="81"/>
      <c r="C61" s="86"/>
      <c r="D61" s="20"/>
      <c r="E61" s="20"/>
      <c r="F61" s="20"/>
      <c r="G61" s="20"/>
      <c r="H61" s="20"/>
      <c r="I61" s="20"/>
      <c r="J61" s="20"/>
      <c r="K61" s="20"/>
      <c r="L61" s="20"/>
      <c r="M61" s="20"/>
      <c r="N61" s="244">
        <f t="shared" si="6"/>
        <v>0</v>
      </c>
    </row>
    <row r="62" spans="1:15" ht="13" x14ac:dyDescent="0.3">
      <c r="A62" s="125" t="s">
        <v>107</v>
      </c>
      <c r="B62" s="81"/>
      <c r="C62" s="86"/>
      <c r="D62" s="20"/>
      <c r="E62" s="20"/>
      <c r="F62" s="20"/>
      <c r="G62" s="20"/>
      <c r="H62" s="20"/>
      <c r="I62" s="20"/>
      <c r="J62" s="20"/>
      <c r="K62" s="20"/>
      <c r="L62" s="20"/>
      <c r="M62" s="20"/>
      <c r="N62" s="244">
        <f t="shared" si="6"/>
        <v>0</v>
      </c>
    </row>
    <row r="63" spans="1:15" ht="13" x14ac:dyDescent="0.3">
      <c r="A63" s="125" t="s">
        <v>108</v>
      </c>
      <c r="B63" s="81"/>
      <c r="C63" s="81"/>
      <c r="D63" s="20"/>
      <c r="E63" s="20"/>
      <c r="F63" s="20"/>
      <c r="G63" s="20"/>
      <c r="H63" s="20"/>
      <c r="I63" s="20"/>
      <c r="J63" s="20"/>
      <c r="K63" s="20"/>
      <c r="L63" s="20"/>
      <c r="M63" s="20"/>
      <c r="N63" s="244">
        <f t="shared" si="6"/>
        <v>0</v>
      </c>
    </row>
    <row r="64" spans="1:15" ht="13.5" thickBot="1" x14ac:dyDescent="0.35">
      <c r="A64" s="320" t="s">
        <v>14</v>
      </c>
      <c r="B64" s="320"/>
      <c r="C64" s="329"/>
      <c r="D64" s="21">
        <f>SUM(D54:D63)</f>
        <v>0</v>
      </c>
      <c r="E64" s="21">
        <f t="shared" ref="E64:N64" si="7">SUM(E54:E63)</f>
        <v>0</v>
      </c>
      <c r="F64" s="21">
        <f t="shared" si="7"/>
        <v>0</v>
      </c>
      <c r="G64" s="21">
        <f t="shared" si="7"/>
        <v>0</v>
      </c>
      <c r="H64" s="21">
        <f t="shared" si="7"/>
        <v>0</v>
      </c>
      <c r="I64" s="21">
        <f t="shared" si="7"/>
        <v>0</v>
      </c>
      <c r="J64" s="21">
        <f t="shared" si="7"/>
        <v>0</v>
      </c>
      <c r="K64" s="21">
        <f t="shared" si="7"/>
        <v>0</v>
      </c>
      <c r="L64" s="21">
        <f t="shared" si="7"/>
        <v>0</v>
      </c>
      <c r="M64" s="21">
        <f t="shared" si="7"/>
        <v>0</v>
      </c>
      <c r="N64" s="21">
        <f t="shared" si="7"/>
        <v>0</v>
      </c>
    </row>
    <row r="65" spans="1:15" s="67" customFormat="1" ht="14.5" customHeight="1" thickBot="1" x14ac:dyDescent="0.35">
      <c r="A65" s="161" t="s">
        <v>101</v>
      </c>
      <c r="B65" s="313"/>
      <c r="C65" s="314"/>
      <c r="D65" s="69"/>
      <c r="E65" s="69"/>
      <c r="F65" s="69"/>
      <c r="G65" s="69"/>
      <c r="H65" s="69"/>
      <c r="I65" s="69"/>
      <c r="J65" s="69"/>
      <c r="K65" s="69"/>
      <c r="L65" s="69"/>
      <c r="M65" s="69"/>
      <c r="N65" s="69"/>
      <c r="O65" s="70"/>
    </row>
    <row r="66" spans="1:15" ht="21.5" customHeight="1" x14ac:dyDescent="0.25"/>
    <row r="67" spans="1:15" ht="14" customHeight="1" x14ac:dyDescent="0.3">
      <c r="A67" s="41" t="s">
        <v>161</v>
      </c>
      <c r="B67" s="41"/>
      <c r="C67" s="42"/>
      <c r="D67" s="197">
        <f>Yhteenveto!D6</f>
        <v>2021</v>
      </c>
      <c r="E67" s="197">
        <f>Yhteenveto!E6</f>
        <v>2022</v>
      </c>
      <c r="F67" s="197">
        <f>Yhteenveto!F6</f>
        <v>2023</v>
      </c>
      <c r="G67" s="197">
        <f>Yhteenveto!G6</f>
        <v>2024</v>
      </c>
      <c r="H67" s="197">
        <f>Yhteenveto!H6</f>
        <v>2025</v>
      </c>
      <c r="I67" s="197">
        <f>Yhteenveto!I6</f>
        <v>2026</v>
      </c>
      <c r="J67" s="197">
        <f>Yhteenveto!J6</f>
        <v>2027</v>
      </c>
      <c r="K67" s="197">
        <f>Yhteenveto!K6</f>
        <v>2028</v>
      </c>
      <c r="L67" s="197">
        <f>Yhteenveto!L6</f>
        <v>2029</v>
      </c>
      <c r="M67" s="197">
        <f>Yhteenveto!M6</f>
        <v>2030</v>
      </c>
      <c r="N67" s="44" t="str">
        <f>Yhteenveto!N6</f>
        <v>Yhteensä</v>
      </c>
    </row>
    <row r="68" spans="1:15" ht="14" customHeight="1" x14ac:dyDescent="0.3">
      <c r="A68" s="310" t="s">
        <v>162</v>
      </c>
      <c r="B68" s="311"/>
      <c r="C68" s="312"/>
      <c r="D68" s="196">
        <f>D16+D32+D48+D64</f>
        <v>0</v>
      </c>
      <c r="E68" s="196">
        <f t="shared" ref="E68:L68" si="8">E16+E32+E48+E64</f>
        <v>0</v>
      </c>
      <c r="F68" s="196">
        <f t="shared" si="8"/>
        <v>0</v>
      </c>
      <c r="G68" s="196">
        <f t="shared" si="8"/>
        <v>0</v>
      </c>
      <c r="H68" s="196">
        <f t="shared" si="8"/>
        <v>0</v>
      </c>
      <c r="I68" s="196">
        <f t="shared" si="8"/>
        <v>0</v>
      </c>
      <c r="J68" s="196">
        <f t="shared" si="8"/>
        <v>0</v>
      </c>
      <c r="K68" s="196">
        <f t="shared" si="8"/>
        <v>0</v>
      </c>
      <c r="L68" s="196">
        <f t="shared" si="8"/>
        <v>0</v>
      </c>
      <c r="M68" s="196">
        <f>M16+M32+M48+M64</f>
        <v>0</v>
      </c>
      <c r="N68" s="203">
        <f>SUM(D68:M68)</f>
        <v>0</v>
      </c>
    </row>
    <row r="69" spans="1:15" ht="14" customHeight="1" x14ac:dyDescent="0.3">
      <c r="A69" s="310" t="s">
        <v>163</v>
      </c>
      <c r="B69" s="311"/>
      <c r="C69" s="312"/>
      <c r="D69" s="196">
        <f>D68</f>
        <v>0</v>
      </c>
      <c r="E69" s="196">
        <f>D69+E68</f>
        <v>0</v>
      </c>
      <c r="F69" s="196">
        <f t="shared" ref="F69:M69" si="9">E69+F68</f>
        <v>0</v>
      </c>
      <c r="G69" s="196">
        <f t="shared" si="9"/>
        <v>0</v>
      </c>
      <c r="H69" s="196">
        <f t="shared" si="9"/>
        <v>0</v>
      </c>
      <c r="I69" s="196">
        <f t="shared" si="9"/>
        <v>0</v>
      </c>
      <c r="J69" s="196">
        <f t="shared" si="9"/>
        <v>0</v>
      </c>
      <c r="K69" s="196">
        <f t="shared" si="9"/>
        <v>0</v>
      </c>
      <c r="L69" s="196">
        <f t="shared" si="9"/>
        <v>0</v>
      </c>
      <c r="M69" s="196">
        <f t="shared" si="9"/>
        <v>0</v>
      </c>
      <c r="N69" s="56"/>
    </row>
    <row r="70" spans="1:15" ht="13" x14ac:dyDescent="0.3">
      <c r="N70" s="204"/>
    </row>
    <row r="71" spans="1:15" ht="14" customHeight="1" x14ac:dyDescent="0.3">
      <c r="A71" s="310" t="s">
        <v>211</v>
      </c>
      <c r="B71" s="311"/>
      <c r="C71" s="312"/>
      <c r="D71" s="196">
        <f>SUM(D6:D7)+SUM(D22:D23)+SUM(D38:D39)+SUM(D54:D55)</f>
        <v>0</v>
      </c>
      <c r="E71" s="196">
        <f t="shared" ref="E71:M71" si="10">SUM(E6:E7)+SUM(E22:E23)+SUM(E38:E39)+SUM(E54:E55)</f>
        <v>0</v>
      </c>
      <c r="F71" s="196">
        <f>SUM(F6:F7)+SUM(F22:F23)+SUM(F38:F39)+SUM(F54:F55)</f>
        <v>0</v>
      </c>
      <c r="G71" s="196">
        <f t="shared" si="10"/>
        <v>0</v>
      </c>
      <c r="H71" s="196">
        <f t="shared" si="10"/>
        <v>0</v>
      </c>
      <c r="I71" s="196">
        <f t="shared" si="10"/>
        <v>0</v>
      </c>
      <c r="J71" s="196">
        <f t="shared" si="10"/>
        <v>0</v>
      </c>
      <c r="K71" s="196">
        <f t="shared" si="10"/>
        <v>0</v>
      </c>
      <c r="L71" s="196">
        <f t="shared" si="10"/>
        <v>0</v>
      </c>
      <c r="M71" s="196">
        <f t="shared" si="10"/>
        <v>0</v>
      </c>
      <c r="N71" s="205">
        <f>SUM(D71:M71)</f>
        <v>0</v>
      </c>
    </row>
    <row r="72" spans="1:15" ht="14" customHeight="1" x14ac:dyDescent="0.3">
      <c r="A72" s="310" t="s">
        <v>212</v>
      </c>
      <c r="B72" s="311"/>
      <c r="C72" s="312"/>
      <c r="D72" s="196">
        <f>SUM(D8:D9)+SUM(D24:D25)+SUM(D40:D41)+SUM(D56:D57)</f>
        <v>0</v>
      </c>
      <c r="E72" s="196">
        <f t="shared" ref="E72:M72" si="11">SUM(E8:E9)+SUM(E24:E25)+SUM(E40:E41)+SUM(E56:E57)</f>
        <v>0</v>
      </c>
      <c r="F72" s="196">
        <f t="shared" si="11"/>
        <v>0</v>
      </c>
      <c r="G72" s="196">
        <f t="shared" si="11"/>
        <v>0</v>
      </c>
      <c r="H72" s="196">
        <f t="shared" si="11"/>
        <v>0</v>
      </c>
      <c r="I72" s="196">
        <f t="shared" si="11"/>
        <v>0</v>
      </c>
      <c r="J72" s="196">
        <f t="shared" si="11"/>
        <v>0</v>
      </c>
      <c r="K72" s="196">
        <f t="shared" si="11"/>
        <v>0</v>
      </c>
      <c r="L72" s="196">
        <f t="shared" si="11"/>
        <v>0</v>
      </c>
      <c r="M72" s="196">
        <f t="shared" si="11"/>
        <v>0</v>
      </c>
      <c r="N72" s="205">
        <f t="shared" ref="N72:N73" si="12">SUM(D72:M72)</f>
        <v>0</v>
      </c>
    </row>
    <row r="73" spans="1:15" ht="14" customHeight="1" x14ac:dyDescent="0.3">
      <c r="A73" s="310" t="s">
        <v>213</v>
      </c>
      <c r="B73" s="311"/>
      <c r="C73" s="312"/>
      <c r="D73" s="196">
        <f>SUM(D10:D11)+SUM(D26:D27)+SUM(D42:D43)+SUM(D58:D59)</f>
        <v>0</v>
      </c>
      <c r="E73" s="196">
        <f t="shared" ref="E73:M73" si="13">SUM(E10:E11)+SUM(E26:E27)+SUM(E42:E43)+SUM(E58:E59)</f>
        <v>0</v>
      </c>
      <c r="F73" s="196">
        <f t="shared" si="13"/>
        <v>0</v>
      </c>
      <c r="G73" s="196">
        <f t="shared" si="13"/>
        <v>0</v>
      </c>
      <c r="H73" s="196">
        <f t="shared" si="13"/>
        <v>0</v>
      </c>
      <c r="I73" s="196">
        <f t="shared" si="13"/>
        <v>0</v>
      </c>
      <c r="J73" s="196">
        <f>SUM(J10:J11)+SUM(J26:J27)+SUM(J42:J43)+SUM(J58:J59)</f>
        <v>0</v>
      </c>
      <c r="K73" s="196">
        <f t="shared" si="13"/>
        <v>0</v>
      </c>
      <c r="L73" s="196">
        <f t="shared" si="13"/>
        <v>0</v>
      </c>
      <c r="M73" s="196">
        <f t="shared" si="13"/>
        <v>0</v>
      </c>
      <c r="N73" s="205">
        <f t="shared" si="12"/>
        <v>0</v>
      </c>
    </row>
    <row r="74" spans="1:15" ht="14" customHeight="1" x14ac:dyDescent="0.3">
      <c r="A74" s="310" t="s">
        <v>214</v>
      </c>
      <c r="B74" s="311"/>
      <c r="C74" s="312"/>
      <c r="D74" s="196">
        <f>SUM(D12:D13)+SUM(D28:D29)+SUM(D44:D45)+SUM(D60:D61)</f>
        <v>0</v>
      </c>
      <c r="E74" s="196">
        <f t="shared" ref="E74:M74" si="14">SUM(E12:E13)+SUM(E28:E29)+SUM(E44:E45)+SUM(E60:E61)</f>
        <v>0</v>
      </c>
      <c r="F74" s="196">
        <f t="shared" si="14"/>
        <v>0</v>
      </c>
      <c r="G74" s="196">
        <f t="shared" si="14"/>
        <v>0</v>
      </c>
      <c r="H74" s="196">
        <f t="shared" si="14"/>
        <v>0</v>
      </c>
      <c r="I74" s="196">
        <f t="shared" si="14"/>
        <v>0</v>
      </c>
      <c r="J74" s="196">
        <f t="shared" si="14"/>
        <v>0</v>
      </c>
      <c r="K74" s="196">
        <f t="shared" si="14"/>
        <v>0</v>
      </c>
      <c r="L74" s="196">
        <f t="shared" si="14"/>
        <v>0</v>
      </c>
      <c r="M74" s="196">
        <f t="shared" si="14"/>
        <v>0</v>
      </c>
      <c r="N74" s="205">
        <f>SUM(D74:M74)</f>
        <v>0</v>
      </c>
    </row>
    <row r="75" spans="1:15" ht="14" customHeight="1" x14ac:dyDescent="0.3">
      <c r="A75" s="310" t="s">
        <v>215</v>
      </c>
      <c r="B75" s="311"/>
      <c r="C75" s="312"/>
      <c r="D75" s="196">
        <f>SUM(D14:D15)+SUM(D30:D31)+SUM(D46:D47)+SUM(D62:D63)</f>
        <v>0</v>
      </c>
      <c r="E75" s="196">
        <f t="shared" ref="E75:M75" si="15">SUM(E14:E15)+SUM(E30:E31)+SUM(E46:E47)+SUM(E62:E63)</f>
        <v>0</v>
      </c>
      <c r="F75" s="196">
        <f t="shared" si="15"/>
        <v>0</v>
      </c>
      <c r="G75" s="196">
        <f t="shared" si="15"/>
        <v>0</v>
      </c>
      <c r="H75" s="196">
        <f t="shared" si="15"/>
        <v>0</v>
      </c>
      <c r="I75" s="196">
        <f t="shared" si="15"/>
        <v>0</v>
      </c>
      <c r="J75" s="196">
        <f t="shared" si="15"/>
        <v>0</v>
      </c>
      <c r="K75" s="196">
        <f t="shared" si="15"/>
        <v>0</v>
      </c>
      <c r="L75" s="196">
        <f t="shared" si="15"/>
        <v>0</v>
      </c>
      <c r="M75" s="196">
        <f t="shared" si="15"/>
        <v>0</v>
      </c>
      <c r="N75" s="205">
        <f>SUM(D75:M75)</f>
        <v>0</v>
      </c>
    </row>
    <row r="76" spans="1:15" ht="13" x14ac:dyDescent="0.3">
      <c r="N76" s="204"/>
    </row>
    <row r="77" spans="1:15" ht="14" customHeight="1" x14ac:dyDescent="0.3">
      <c r="A77" s="310" t="s">
        <v>179</v>
      </c>
      <c r="B77" s="311"/>
      <c r="C77" s="312"/>
      <c r="D77" s="196">
        <f>D6+D8+D10+D12+D14+D22+D24+D26+D28+D30+D38+D40+D42+D44+D46+D54+D56+D58+D60+D62</f>
        <v>0</v>
      </c>
      <c r="E77" s="196">
        <f t="shared" ref="E77:M77" si="16">E6+E8+E10+E12+E14+E22+E24+E26+E28+E30+E38+E40+E42+E44+E46+E54+E56+E58+E60+E62</f>
        <v>0</v>
      </c>
      <c r="F77" s="196">
        <f t="shared" si="16"/>
        <v>0</v>
      </c>
      <c r="G77" s="196">
        <f t="shared" si="16"/>
        <v>0</v>
      </c>
      <c r="H77" s="196">
        <f t="shared" si="16"/>
        <v>0</v>
      </c>
      <c r="I77" s="196">
        <f t="shared" si="16"/>
        <v>0</v>
      </c>
      <c r="J77" s="196">
        <f t="shared" si="16"/>
        <v>0</v>
      </c>
      <c r="K77" s="196">
        <f t="shared" si="16"/>
        <v>0</v>
      </c>
      <c r="L77" s="196">
        <f t="shared" si="16"/>
        <v>0</v>
      </c>
      <c r="M77" s="196">
        <f t="shared" si="16"/>
        <v>0</v>
      </c>
      <c r="N77" s="205">
        <f>SUM(D77:M77)</f>
        <v>0</v>
      </c>
    </row>
    <row r="78" spans="1:15" ht="14" customHeight="1" x14ac:dyDescent="0.3">
      <c r="A78" s="310" t="s">
        <v>178</v>
      </c>
      <c r="B78" s="311"/>
      <c r="C78" s="312"/>
      <c r="D78" s="196">
        <f>D7+D9+D11+D13+D15+D23+D25+D27+D29+D31+D39+D41+D43+D45+D47+D55+D57+D59+D61+D63</f>
        <v>0</v>
      </c>
      <c r="E78" s="196">
        <f t="shared" ref="E78:M78" si="17">E7+E9+E11+E13+E15+E23+E25+E27+E29+E31+E39+E41+E43+E45+E47+E55+E57+E59+E61+E63</f>
        <v>0</v>
      </c>
      <c r="F78" s="196">
        <f t="shared" si="17"/>
        <v>0</v>
      </c>
      <c r="G78" s="196">
        <f t="shared" si="17"/>
        <v>0</v>
      </c>
      <c r="H78" s="196">
        <f t="shared" si="17"/>
        <v>0</v>
      </c>
      <c r="I78" s="196">
        <f t="shared" si="17"/>
        <v>0</v>
      </c>
      <c r="J78" s="196">
        <f t="shared" si="17"/>
        <v>0</v>
      </c>
      <c r="K78" s="196">
        <f t="shared" si="17"/>
        <v>0</v>
      </c>
      <c r="L78" s="196">
        <f t="shared" si="17"/>
        <v>0</v>
      </c>
      <c r="M78" s="196">
        <f t="shared" si="17"/>
        <v>0</v>
      </c>
      <c r="N78" s="205">
        <f>SUM(D78:M78)</f>
        <v>0</v>
      </c>
    </row>
    <row r="79" spans="1:15" ht="14" customHeight="1" x14ac:dyDescent="0.3">
      <c r="A79" s="310" t="s">
        <v>177</v>
      </c>
      <c r="B79" s="311"/>
      <c r="C79" s="312"/>
      <c r="D79" s="196">
        <f>D6+D8+D10+D22+D24+D26+D38+D40+D42+D54+D56+D58</f>
        <v>0</v>
      </c>
      <c r="E79" s="196">
        <f>E6+E8+E10+E22+E24+E26+E38+E40+E42+E54+E56+E58</f>
        <v>0</v>
      </c>
      <c r="F79" s="196">
        <f t="shared" ref="F79:L79" si="18">F6+F8+F10+F22+F24+F26+F38+F40+F42+F54+F56+F58</f>
        <v>0</v>
      </c>
      <c r="G79" s="196">
        <f t="shared" si="18"/>
        <v>0</v>
      </c>
      <c r="H79" s="196">
        <f>H6+H8+H10+H22+H24+H26+H38+H40+H42+H54+H56+H58</f>
        <v>0</v>
      </c>
      <c r="I79" s="196">
        <f t="shared" si="18"/>
        <v>0</v>
      </c>
      <c r="J79" s="196">
        <f t="shared" si="18"/>
        <v>0</v>
      </c>
      <c r="K79" s="196">
        <f t="shared" si="18"/>
        <v>0</v>
      </c>
      <c r="L79" s="196">
        <f t="shared" si="18"/>
        <v>0</v>
      </c>
      <c r="M79" s="196">
        <f>M6+M8+M10+M22+M24+M26+M38+M40+M42+M54+M56+M58</f>
        <v>0</v>
      </c>
      <c r="N79" s="205">
        <f>SUM(D79:M79)</f>
        <v>0</v>
      </c>
    </row>
    <row r="80" spans="1:15" s="202" customFormat="1" ht="14" customHeight="1" x14ac:dyDescent="0.3">
      <c r="A80" s="200"/>
      <c r="B80" s="200"/>
      <c r="C80" s="200"/>
      <c r="D80" s="201"/>
      <c r="E80" s="201"/>
      <c r="F80" s="201"/>
      <c r="G80" s="201"/>
      <c r="H80" s="201"/>
      <c r="I80" s="201"/>
      <c r="J80" s="201"/>
      <c r="K80" s="201"/>
      <c r="L80" s="201"/>
      <c r="M80" s="201"/>
      <c r="N80" s="206"/>
    </row>
    <row r="81" spans="1:14" ht="14" customHeight="1" x14ac:dyDescent="0.3">
      <c r="A81" s="310" t="s">
        <v>184</v>
      </c>
      <c r="B81" s="311"/>
      <c r="C81" s="312"/>
      <c r="D81" s="196">
        <f>D6+D22+D38+D54</f>
        <v>0</v>
      </c>
      <c r="E81" s="196">
        <f t="shared" ref="E81:M81" si="19">E6+E22+E38+E54</f>
        <v>0</v>
      </c>
      <c r="F81" s="196">
        <f t="shared" si="19"/>
        <v>0</v>
      </c>
      <c r="G81" s="196">
        <f t="shared" si="19"/>
        <v>0</v>
      </c>
      <c r="H81" s="196">
        <f t="shared" si="19"/>
        <v>0</v>
      </c>
      <c r="I81" s="196">
        <f t="shared" si="19"/>
        <v>0</v>
      </c>
      <c r="J81" s="196">
        <f t="shared" si="19"/>
        <v>0</v>
      </c>
      <c r="K81" s="196">
        <f t="shared" si="19"/>
        <v>0</v>
      </c>
      <c r="L81" s="196">
        <f t="shared" si="19"/>
        <v>0</v>
      </c>
      <c r="M81" s="196">
        <f t="shared" si="19"/>
        <v>0</v>
      </c>
      <c r="N81" s="205">
        <f t="shared" ref="N81:N90" si="20">SUM(D81:M81)</f>
        <v>0</v>
      </c>
    </row>
    <row r="82" spans="1:14" ht="14" customHeight="1" x14ac:dyDescent="0.3">
      <c r="A82" s="310" t="s">
        <v>189</v>
      </c>
      <c r="B82" s="311"/>
      <c r="C82" s="312"/>
      <c r="D82" s="196">
        <f>D7+D23+D39+D55</f>
        <v>0</v>
      </c>
      <c r="E82" s="196">
        <f t="shared" ref="E82:M82" si="21">E7+E23+E39+E55</f>
        <v>0</v>
      </c>
      <c r="F82" s="196">
        <f t="shared" si="21"/>
        <v>0</v>
      </c>
      <c r="G82" s="196">
        <f t="shared" si="21"/>
        <v>0</v>
      </c>
      <c r="H82" s="196">
        <f t="shared" si="21"/>
        <v>0</v>
      </c>
      <c r="I82" s="196">
        <f t="shared" si="21"/>
        <v>0</v>
      </c>
      <c r="J82" s="196">
        <f t="shared" si="21"/>
        <v>0</v>
      </c>
      <c r="K82" s="196">
        <f t="shared" si="21"/>
        <v>0</v>
      </c>
      <c r="L82" s="196">
        <f t="shared" si="21"/>
        <v>0</v>
      </c>
      <c r="M82" s="196">
        <f t="shared" si="21"/>
        <v>0</v>
      </c>
      <c r="N82" s="205">
        <f t="shared" si="20"/>
        <v>0</v>
      </c>
    </row>
    <row r="83" spans="1:14" ht="14" customHeight="1" x14ac:dyDescent="0.3">
      <c r="A83" s="310" t="s">
        <v>185</v>
      </c>
      <c r="B83" s="311"/>
      <c r="C83" s="312"/>
      <c r="D83" s="196">
        <f>D8+D24+D40+D56</f>
        <v>0</v>
      </c>
      <c r="E83" s="196">
        <f t="shared" ref="E83:M83" si="22">E8+E24+E40+E56</f>
        <v>0</v>
      </c>
      <c r="F83" s="196">
        <f t="shared" si="22"/>
        <v>0</v>
      </c>
      <c r="G83" s="196">
        <f t="shared" si="22"/>
        <v>0</v>
      </c>
      <c r="H83" s="196">
        <f t="shared" si="22"/>
        <v>0</v>
      </c>
      <c r="I83" s="196">
        <f t="shared" si="22"/>
        <v>0</v>
      </c>
      <c r="J83" s="196">
        <f t="shared" si="22"/>
        <v>0</v>
      </c>
      <c r="K83" s="196">
        <f t="shared" si="22"/>
        <v>0</v>
      </c>
      <c r="L83" s="196">
        <f t="shared" si="22"/>
        <v>0</v>
      </c>
      <c r="M83" s="196">
        <f t="shared" si="22"/>
        <v>0</v>
      </c>
      <c r="N83" s="205">
        <f t="shared" si="20"/>
        <v>0</v>
      </c>
    </row>
    <row r="84" spans="1:14" ht="14" customHeight="1" x14ac:dyDescent="0.3">
      <c r="A84" s="310" t="s">
        <v>190</v>
      </c>
      <c r="B84" s="311"/>
      <c r="C84" s="312"/>
      <c r="D84" s="196">
        <f>D9+D25+D41+D57</f>
        <v>0</v>
      </c>
      <c r="E84" s="196">
        <f t="shared" ref="E84:M84" si="23">E9+E25+E41+E57</f>
        <v>0</v>
      </c>
      <c r="F84" s="196">
        <f t="shared" si="23"/>
        <v>0</v>
      </c>
      <c r="G84" s="196">
        <f t="shared" si="23"/>
        <v>0</v>
      </c>
      <c r="H84" s="196">
        <f t="shared" si="23"/>
        <v>0</v>
      </c>
      <c r="I84" s="196">
        <f t="shared" si="23"/>
        <v>0</v>
      </c>
      <c r="J84" s="196">
        <f t="shared" si="23"/>
        <v>0</v>
      </c>
      <c r="K84" s="196">
        <f t="shared" si="23"/>
        <v>0</v>
      </c>
      <c r="L84" s="196">
        <f t="shared" si="23"/>
        <v>0</v>
      </c>
      <c r="M84" s="196">
        <f t="shared" si="23"/>
        <v>0</v>
      </c>
      <c r="N84" s="205">
        <f t="shared" si="20"/>
        <v>0</v>
      </c>
    </row>
    <row r="85" spans="1:14" ht="14" customHeight="1" x14ac:dyDescent="0.3">
      <c r="A85" s="310" t="s">
        <v>186</v>
      </c>
      <c r="B85" s="311"/>
      <c r="C85" s="312"/>
      <c r="D85" s="196">
        <f t="shared" ref="D85:M90" si="24">D10+D26+D42+D58</f>
        <v>0</v>
      </c>
      <c r="E85" s="196">
        <f t="shared" si="24"/>
        <v>0</v>
      </c>
      <c r="F85" s="196">
        <f t="shared" si="24"/>
        <v>0</v>
      </c>
      <c r="G85" s="196">
        <f t="shared" si="24"/>
        <v>0</v>
      </c>
      <c r="H85" s="196">
        <f t="shared" si="24"/>
        <v>0</v>
      </c>
      <c r="I85" s="196">
        <f t="shared" si="24"/>
        <v>0</v>
      </c>
      <c r="J85" s="196">
        <f t="shared" si="24"/>
        <v>0</v>
      </c>
      <c r="K85" s="196">
        <f t="shared" si="24"/>
        <v>0</v>
      </c>
      <c r="L85" s="196">
        <f t="shared" si="24"/>
        <v>0</v>
      </c>
      <c r="M85" s="196">
        <f t="shared" si="24"/>
        <v>0</v>
      </c>
      <c r="N85" s="205">
        <f t="shared" si="20"/>
        <v>0</v>
      </c>
    </row>
    <row r="86" spans="1:14" ht="14" customHeight="1" x14ac:dyDescent="0.3">
      <c r="A86" s="310" t="s">
        <v>191</v>
      </c>
      <c r="B86" s="311"/>
      <c r="C86" s="312"/>
      <c r="D86" s="196">
        <f t="shared" si="24"/>
        <v>0</v>
      </c>
      <c r="E86" s="196">
        <f t="shared" si="24"/>
        <v>0</v>
      </c>
      <c r="F86" s="196">
        <f t="shared" si="24"/>
        <v>0</v>
      </c>
      <c r="G86" s="196">
        <f t="shared" si="24"/>
        <v>0</v>
      </c>
      <c r="H86" s="196">
        <f t="shared" si="24"/>
        <v>0</v>
      </c>
      <c r="I86" s="196">
        <f t="shared" si="24"/>
        <v>0</v>
      </c>
      <c r="J86" s="196">
        <f t="shared" si="24"/>
        <v>0</v>
      </c>
      <c r="K86" s="196">
        <f t="shared" si="24"/>
        <v>0</v>
      </c>
      <c r="L86" s="196">
        <f t="shared" si="24"/>
        <v>0</v>
      </c>
      <c r="M86" s="196">
        <f t="shared" si="24"/>
        <v>0</v>
      </c>
      <c r="N86" s="205">
        <f t="shared" si="20"/>
        <v>0</v>
      </c>
    </row>
    <row r="87" spans="1:14" ht="14" customHeight="1" x14ac:dyDescent="0.3">
      <c r="A87" s="310" t="s">
        <v>187</v>
      </c>
      <c r="B87" s="311"/>
      <c r="C87" s="312"/>
      <c r="D87" s="196">
        <f t="shared" si="24"/>
        <v>0</v>
      </c>
      <c r="E87" s="196">
        <f t="shared" si="24"/>
        <v>0</v>
      </c>
      <c r="F87" s="196">
        <f t="shared" si="24"/>
        <v>0</v>
      </c>
      <c r="G87" s="196">
        <f t="shared" si="24"/>
        <v>0</v>
      </c>
      <c r="H87" s="196">
        <f t="shared" si="24"/>
        <v>0</v>
      </c>
      <c r="I87" s="196">
        <f t="shared" si="24"/>
        <v>0</v>
      </c>
      <c r="J87" s="196">
        <f t="shared" si="24"/>
        <v>0</v>
      </c>
      <c r="K87" s="196">
        <f t="shared" si="24"/>
        <v>0</v>
      </c>
      <c r="L87" s="196">
        <f t="shared" si="24"/>
        <v>0</v>
      </c>
      <c r="M87" s="196">
        <f t="shared" si="24"/>
        <v>0</v>
      </c>
      <c r="N87" s="205">
        <f t="shared" si="20"/>
        <v>0</v>
      </c>
    </row>
    <row r="88" spans="1:14" ht="14" customHeight="1" x14ac:dyDescent="0.3">
      <c r="A88" s="310" t="s">
        <v>192</v>
      </c>
      <c r="B88" s="311"/>
      <c r="C88" s="312"/>
      <c r="D88" s="196">
        <f>D13+D29+D45+D61</f>
        <v>0</v>
      </c>
      <c r="E88" s="196">
        <f t="shared" ref="E88:M88" si="25">E13+E29+E45+E61</f>
        <v>0</v>
      </c>
      <c r="F88" s="196">
        <f t="shared" si="25"/>
        <v>0</v>
      </c>
      <c r="G88" s="196">
        <f t="shared" si="25"/>
        <v>0</v>
      </c>
      <c r="H88" s="196">
        <f t="shared" si="25"/>
        <v>0</v>
      </c>
      <c r="I88" s="196">
        <f t="shared" si="25"/>
        <v>0</v>
      </c>
      <c r="J88" s="196">
        <f t="shared" si="25"/>
        <v>0</v>
      </c>
      <c r="K88" s="196">
        <f t="shared" si="25"/>
        <v>0</v>
      </c>
      <c r="L88" s="196">
        <f t="shared" si="25"/>
        <v>0</v>
      </c>
      <c r="M88" s="196">
        <f t="shared" si="25"/>
        <v>0</v>
      </c>
      <c r="N88" s="205">
        <f t="shared" si="20"/>
        <v>0</v>
      </c>
    </row>
    <row r="89" spans="1:14" ht="14" customHeight="1" x14ac:dyDescent="0.3">
      <c r="A89" s="310" t="s">
        <v>188</v>
      </c>
      <c r="B89" s="311"/>
      <c r="C89" s="312"/>
      <c r="D89" s="196">
        <f t="shared" si="24"/>
        <v>0</v>
      </c>
      <c r="E89" s="196">
        <f t="shared" si="24"/>
        <v>0</v>
      </c>
      <c r="F89" s="196">
        <f>F14+F30+F46+F62</f>
        <v>0</v>
      </c>
      <c r="G89" s="196">
        <f t="shared" si="24"/>
        <v>0</v>
      </c>
      <c r="H89" s="196">
        <f t="shared" si="24"/>
        <v>0</v>
      </c>
      <c r="I89" s="196">
        <f t="shared" si="24"/>
        <v>0</v>
      </c>
      <c r="J89" s="196">
        <f t="shared" si="24"/>
        <v>0</v>
      </c>
      <c r="K89" s="196">
        <f t="shared" si="24"/>
        <v>0</v>
      </c>
      <c r="L89" s="196">
        <f t="shared" si="24"/>
        <v>0</v>
      </c>
      <c r="M89" s="196">
        <f t="shared" si="24"/>
        <v>0</v>
      </c>
      <c r="N89" s="205">
        <f t="shared" si="20"/>
        <v>0</v>
      </c>
    </row>
    <row r="90" spans="1:14" ht="14" customHeight="1" x14ac:dyDescent="0.3">
      <c r="A90" s="310" t="s">
        <v>193</v>
      </c>
      <c r="B90" s="311"/>
      <c r="C90" s="312"/>
      <c r="D90" s="196">
        <f t="shared" si="24"/>
        <v>0</v>
      </c>
      <c r="E90" s="196">
        <f t="shared" si="24"/>
        <v>0</v>
      </c>
      <c r="F90" s="196">
        <f t="shared" si="24"/>
        <v>0</v>
      </c>
      <c r="G90" s="196">
        <f t="shared" si="24"/>
        <v>0</v>
      </c>
      <c r="H90" s="196">
        <f t="shared" si="24"/>
        <v>0</v>
      </c>
      <c r="I90" s="196">
        <f t="shared" si="24"/>
        <v>0</v>
      </c>
      <c r="J90" s="196">
        <f t="shared" si="24"/>
        <v>0</v>
      </c>
      <c r="K90" s="196">
        <f t="shared" si="24"/>
        <v>0</v>
      </c>
      <c r="L90" s="196">
        <f t="shared" si="24"/>
        <v>0</v>
      </c>
      <c r="M90" s="196">
        <f t="shared" si="24"/>
        <v>0</v>
      </c>
      <c r="N90" s="205">
        <f t="shared" si="20"/>
        <v>0</v>
      </c>
    </row>
  </sheetData>
  <sheetProtection selectLockedCells="1"/>
  <dataConsolidate/>
  <mergeCells count="34">
    <mergeCell ref="A71:C71"/>
    <mergeCell ref="A72:C72"/>
    <mergeCell ref="A69:C69"/>
    <mergeCell ref="A68:C68"/>
    <mergeCell ref="A73:C73"/>
    <mergeCell ref="A75:C75"/>
    <mergeCell ref="A74:C74"/>
    <mergeCell ref="A79:C79"/>
    <mergeCell ref="A78:C78"/>
    <mergeCell ref="A77:C77"/>
    <mergeCell ref="A1:D1"/>
    <mergeCell ref="A2:C2"/>
    <mergeCell ref="B4:C4"/>
    <mergeCell ref="B20:C20"/>
    <mergeCell ref="A16:C16"/>
    <mergeCell ref="A32:C32"/>
    <mergeCell ref="B17:C17"/>
    <mergeCell ref="B33:C33"/>
    <mergeCell ref="B65:C65"/>
    <mergeCell ref="B36:C36"/>
    <mergeCell ref="B52:C52"/>
    <mergeCell ref="A64:C64"/>
    <mergeCell ref="A48:C48"/>
    <mergeCell ref="B49:C49"/>
    <mergeCell ref="A83:C83"/>
    <mergeCell ref="A84:C84"/>
    <mergeCell ref="A85:C85"/>
    <mergeCell ref="A81:C81"/>
    <mergeCell ref="A82:C82"/>
    <mergeCell ref="A90:C90"/>
    <mergeCell ref="A89:C89"/>
    <mergeCell ref="A86:C86"/>
    <mergeCell ref="A87:C87"/>
    <mergeCell ref="A88:C88"/>
  </mergeCells>
  <pageMargins left="0.25" right="0.25" top="0.75" bottom="0.75" header="0.3" footer="0.3"/>
  <pageSetup paperSize="9" scale="43"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pageSetUpPr fitToPage="1"/>
  </sheetPr>
  <dimension ref="A1:R93"/>
  <sheetViews>
    <sheetView showGridLines="0" zoomScale="60" zoomScaleNormal="60" workbookViewId="0">
      <pane xSplit="1" topLeftCell="B1" activePane="topRight" state="frozen"/>
      <selection pane="topRight" sqref="A1:F1"/>
    </sheetView>
  </sheetViews>
  <sheetFormatPr defaultColWidth="8.83203125" defaultRowHeight="12.5" x14ac:dyDescent="0.25"/>
  <cols>
    <col min="1" max="1" width="21.58203125" style="23" customWidth="1"/>
    <col min="2" max="2" width="25.58203125" style="23" customWidth="1"/>
    <col min="3" max="3" width="33.83203125" style="23" customWidth="1"/>
    <col min="4" max="4" width="36.33203125" style="23" customWidth="1"/>
    <col min="5" max="5" width="29.58203125" style="3" customWidth="1"/>
    <col min="6" max="16" width="12.58203125" style="1" customWidth="1"/>
    <col min="17" max="17" width="2.58203125" style="1" customWidth="1"/>
    <col min="18" max="16384" width="8.83203125" style="1"/>
  </cols>
  <sheetData>
    <row r="1" spans="1:18" ht="23" customHeight="1" x14ac:dyDescent="0.4">
      <c r="A1" s="323" t="s">
        <v>85</v>
      </c>
      <c r="B1" s="323"/>
      <c r="C1" s="323"/>
      <c r="D1" s="323"/>
      <c r="E1" s="323"/>
      <c r="F1" s="323"/>
    </row>
    <row r="2" spans="1:18" ht="51" customHeight="1" x14ac:dyDescent="0.25">
      <c r="A2" s="350"/>
      <c r="B2" s="350"/>
      <c r="C2" s="350"/>
      <c r="D2" s="350"/>
      <c r="E2" s="350"/>
    </row>
    <row r="3" spans="1:18" ht="8" customHeight="1" thickBot="1" x14ac:dyDescent="0.3">
      <c r="A3" s="108"/>
      <c r="B3" s="108"/>
      <c r="C3" s="134"/>
      <c r="D3" s="134"/>
      <c r="E3" s="135"/>
      <c r="F3" s="136"/>
      <c r="G3" s="136"/>
      <c r="H3" s="136"/>
      <c r="I3" s="136"/>
      <c r="J3" s="136"/>
      <c r="K3" s="136"/>
      <c r="L3" s="136"/>
      <c r="M3" s="136"/>
      <c r="N3" s="136"/>
      <c r="O3" s="136"/>
      <c r="P3" s="136"/>
      <c r="Q3" s="78"/>
      <c r="R3" s="78"/>
    </row>
    <row r="4" spans="1:18" s="67" customFormat="1" ht="13.5" thickBot="1" x14ac:dyDescent="0.3">
      <c r="A4" s="133"/>
      <c r="B4" s="106" t="s">
        <v>202</v>
      </c>
      <c r="C4" s="348"/>
      <c r="D4" s="316"/>
      <c r="E4" s="103"/>
      <c r="F4" s="107" t="s">
        <v>199</v>
      </c>
      <c r="G4" s="133"/>
      <c r="H4" s="133"/>
      <c r="I4" s="133"/>
      <c r="J4" s="133"/>
      <c r="K4" s="133"/>
      <c r="L4" s="133"/>
      <c r="M4" s="133"/>
      <c r="N4" s="133"/>
      <c r="O4" s="133"/>
      <c r="P4" s="133"/>
    </row>
    <row r="5" spans="1:18" s="19" customFormat="1" ht="26" customHeight="1" x14ac:dyDescent="0.3">
      <c r="A5" s="84"/>
      <c r="B5" s="85" t="s">
        <v>112</v>
      </c>
      <c r="C5" s="85" t="s">
        <v>77</v>
      </c>
      <c r="D5" s="85" t="s">
        <v>230</v>
      </c>
      <c r="E5" s="85" t="s">
        <v>113</v>
      </c>
      <c r="F5" s="64">
        <f>Yhteenveto!D6</f>
        <v>2021</v>
      </c>
      <c r="G5" s="64">
        <f>Yhteenveto!E6</f>
        <v>2022</v>
      </c>
      <c r="H5" s="64">
        <f>Yhteenveto!F6</f>
        <v>2023</v>
      </c>
      <c r="I5" s="64">
        <f>Yhteenveto!G6</f>
        <v>2024</v>
      </c>
      <c r="J5" s="64">
        <f>Yhteenveto!H6</f>
        <v>2025</v>
      </c>
      <c r="K5" s="64">
        <f>Yhteenveto!I6</f>
        <v>2026</v>
      </c>
      <c r="L5" s="64">
        <f>Yhteenveto!J6</f>
        <v>2027</v>
      </c>
      <c r="M5" s="64">
        <f>Yhteenveto!K6</f>
        <v>2028</v>
      </c>
      <c r="N5" s="64">
        <f>Yhteenveto!L6</f>
        <v>2029</v>
      </c>
      <c r="O5" s="64">
        <f>Yhteenveto!M6</f>
        <v>2030</v>
      </c>
      <c r="P5" s="64" t="str">
        <f>Yhteenveto!N6</f>
        <v>Yhteensä</v>
      </c>
    </row>
    <row r="6" spans="1:18" ht="14" x14ac:dyDescent="0.3">
      <c r="A6" s="98" t="s">
        <v>83</v>
      </c>
      <c r="B6" s="97"/>
      <c r="C6" s="86"/>
      <c r="D6" s="81"/>
      <c r="E6" s="86"/>
      <c r="F6" s="20"/>
      <c r="G6" s="20"/>
      <c r="H6" s="20"/>
      <c r="I6" s="20"/>
      <c r="J6" s="20"/>
      <c r="K6" s="20"/>
      <c r="L6" s="20"/>
      <c r="M6" s="20"/>
      <c r="N6" s="20"/>
      <c r="O6" s="20"/>
      <c r="P6" s="244">
        <f t="shared" ref="P6:P10" si="0">SUM(F6:O6)</f>
        <v>0</v>
      </c>
    </row>
    <row r="7" spans="1:18" ht="14" x14ac:dyDescent="0.3">
      <c r="A7" s="98" t="s">
        <v>83</v>
      </c>
      <c r="B7" s="97"/>
      <c r="C7" s="86"/>
      <c r="D7" s="81"/>
      <c r="E7" s="86"/>
      <c r="F7" s="20"/>
      <c r="G7" s="20"/>
      <c r="H7" s="20"/>
      <c r="I7" s="20"/>
      <c r="J7" s="20"/>
      <c r="K7" s="20"/>
      <c r="L7" s="20"/>
      <c r="M7" s="20"/>
      <c r="N7" s="20"/>
      <c r="O7" s="20"/>
      <c r="P7" s="244">
        <f>SUM(F7:O7)</f>
        <v>0</v>
      </c>
    </row>
    <row r="8" spans="1:18" ht="14" x14ac:dyDescent="0.3">
      <c r="A8" s="98" t="s">
        <v>83</v>
      </c>
      <c r="B8" s="97"/>
      <c r="C8" s="86"/>
      <c r="D8" s="81"/>
      <c r="E8" s="86"/>
      <c r="F8" s="20"/>
      <c r="G8" s="20"/>
      <c r="H8" s="20"/>
      <c r="I8" s="20"/>
      <c r="J8" s="20"/>
      <c r="K8" s="20"/>
      <c r="L8" s="20"/>
      <c r="M8" s="20"/>
      <c r="N8" s="20"/>
      <c r="O8" s="20"/>
      <c r="P8" s="244">
        <f>SUM(F8:O8)</f>
        <v>0</v>
      </c>
    </row>
    <row r="9" spans="1:18" ht="14" x14ac:dyDescent="0.3">
      <c r="A9" s="98" t="s">
        <v>71</v>
      </c>
      <c r="B9" s="97"/>
      <c r="C9" s="86"/>
      <c r="D9" s="81"/>
      <c r="E9" s="86"/>
      <c r="F9" s="20"/>
      <c r="G9" s="20"/>
      <c r="H9" s="20"/>
      <c r="I9" s="20"/>
      <c r="J9" s="20"/>
      <c r="K9" s="20"/>
      <c r="L9" s="20"/>
      <c r="M9" s="20"/>
      <c r="N9" s="20"/>
      <c r="O9" s="20"/>
      <c r="P9" s="244">
        <f t="shared" si="0"/>
        <v>0</v>
      </c>
    </row>
    <row r="10" spans="1:18" ht="14" x14ac:dyDescent="0.3">
      <c r="A10" s="98" t="s">
        <v>84</v>
      </c>
      <c r="B10" s="97"/>
      <c r="C10" s="86"/>
      <c r="D10" s="81"/>
      <c r="E10" s="86"/>
      <c r="F10" s="20"/>
      <c r="G10" s="20"/>
      <c r="H10" s="20"/>
      <c r="I10" s="20"/>
      <c r="J10" s="20"/>
      <c r="K10" s="20"/>
      <c r="L10" s="20"/>
      <c r="M10" s="20"/>
      <c r="N10" s="20"/>
      <c r="O10" s="20"/>
      <c r="P10" s="244">
        <f t="shared" si="0"/>
        <v>0</v>
      </c>
    </row>
    <row r="11" spans="1:18" ht="13" x14ac:dyDescent="0.3">
      <c r="A11" s="342" t="s">
        <v>14</v>
      </c>
      <c r="B11" s="343"/>
      <c r="C11" s="343"/>
      <c r="D11" s="343"/>
      <c r="E11" s="344"/>
      <c r="F11" s="21">
        <f>SUM(F6:F10)</f>
        <v>0</v>
      </c>
      <c r="G11" s="21">
        <f t="shared" ref="G11:P11" si="1">SUM(G6:G10)</f>
        <v>0</v>
      </c>
      <c r="H11" s="21">
        <f t="shared" si="1"/>
        <v>0</v>
      </c>
      <c r="I11" s="21">
        <f t="shared" si="1"/>
        <v>0</v>
      </c>
      <c r="J11" s="21">
        <f t="shared" si="1"/>
        <v>0</v>
      </c>
      <c r="K11" s="21">
        <f t="shared" si="1"/>
        <v>0</v>
      </c>
      <c r="L11" s="21">
        <f t="shared" si="1"/>
        <v>0</v>
      </c>
      <c r="M11" s="21">
        <f t="shared" si="1"/>
        <v>0</v>
      </c>
      <c r="N11" s="21">
        <f t="shared" si="1"/>
        <v>0</v>
      </c>
      <c r="O11" s="21">
        <f t="shared" si="1"/>
        <v>0</v>
      </c>
      <c r="P11" s="21">
        <f t="shared" si="1"/>
        <v>0</v>
      </c>
    </row>
    <row r="12" spans="1:18" x14ac:dyDescent="0.25">
      <c r="A12" s="1"/>
      <c r="B12" s="1"/>
      <c r="C12" s="1"/>
      <c r="D12" s="1"/>
      <c r="E12" s="1"/>
    </row>
    <row r="13" spans="1:18" ht="8" customHeight="1" thickBot="1" x14ac:dyDescent="0.3">
      <c r="A13" s="108"/>
      <c r="B13" s="108"/>
      <c r="C13" s="134"/>
      <c r="D13" s="134"/>
      <c r="E13" s="135"/>
      <c r="F13" s="136"/>
      <c r="G13" s="136"/>
      <c r="H13" s="136"/>
      <c r="I13" s="136"/>
      <c r="J13" s="136"/>
      <c r="K13" s="136"/>
      <c r="L13" s="136"/>
      <c r="M13" s="136"/>
      <c r="N13" s="136"/>
      <c r="O13" s="136"/>
      <c r="P13" s="136"/>
      <c r="Q13" s="78"/>
      <c r="R13" s="78"/>
    </row>
    <row r="14" spans="1:18" s="67" customFormat="1" ht="13.5" thickBot="1" x14ac:dyDescent="0.3">
      <c r="A14" s="133"/>
      <c r="B14" s="106" t="s">
        <v>203</v>
      </c>
      <c r="C14" s="348"/>
      <c r="D14" s="316"/>
      <c r="E14" s="103"/>
      <c r="F14" s="107" t="s">
        <v>199</v>
      </c>
      <c r="G14" s="133"/>
      <c r="H14" s="133"/>
      <c r="I14" s="133"/>
      <c r="J14" s="133"/>
      <c r="K14" s="133"/>
      <c r="L14" s="133"/>
      <c r="M14" s="133"/>
      <c r="N14" s="133"/>
      <c r="O14" s="133"/>
      <c r="P14" s="133"/>
    </row>
    <row r="15" spans="1:18" s="19" customFormat="1" ht="26" customHeight="1" x14ac:dyDescent="0.3">
      <c r="A15" s="84"/>
      <c r="B15" s="85" t="s">
        <v>112</v>
      </c>
      <c r="C15" s="85" t="s">
        <v>77</v>
      </c>
      <c r="D15" s="85" t="s">
        <v>230</v>
      </c>
      <c r="E15" s="85" t="s">
        <v>113</v>
      </c>
      <c r="F15" s="64">
        <f>Yhteenveto!D6</f>
        <v>2021</v>
      </c>
      <c r="G15" s="64">
        <f>Yhteenveto!E6</f>
        <v>2022</v>
      </c>
      <c r="H15" s="64">
        <f>Yhteenveto!F6</f>
        <v>2023</v>
      </c>
      <c r="I15" s="64">
        <f>Yhteenveto!G6</f>
        <v>2024</v>
      </c>
      <c r="J15" s="64">
        <f>Yhteenveto!H6</f>
        <v>2025</v>
      </c>
      <c r="K15" s="64">
        <f>Yhteenveto!I6</f>
        <v>2026</v>
      </c>
      <c r="L15" s="64">
        <f>Yhteenveto!J6</f>
        <v>2027</v>
      </c>
      <c r="M15" s="64">
        <f>Yhteenveto!K6</f>
        <v>2028</v>
      </c>
      <c r="N15" s="64">
        <f>Yhteenveto!L6</f>
        <v>2029</v>
      </c>
      <c r="O15" s="64">
        <f>Yhteenveto!M6</f>
        <v>2030</v>
      </c>
      <c r="P15" s="64" t="str">
        <f>Yhteenveto!N6</f>
        <v>Yhteensä</v>
      </c>
    </row>
    <row r="16" spans="1:18" ht="14" x14ac:dyDescent="0.3">
      <c r="A16" s="98" t="s">
        <v>83</v>
      </c>
      <c r="B16" s="97"/>
      <c r="C16" s="86"/>
      <c r="D16" s="81"/>
      <c r="E16" s="86"/>
      <c r="F16" s="20"/>
      <c r="G16" s="20"/>
      <c r="H16" s="20"/>
      <c r="I16" s="20"/>
      <c r="J16" s="20"/>
      <c r="K16" s="20"/>
      <c r="L16" s="20"/>
      <c r="M16" s="20"/>
      <c r="N16" s="20"/>
      <c r="O16" s="20"/>
      <c r="P16" s="244">
        <f t="shared" ref="P16:P20" si="2">SUM(F16:O16)</f>
        <v>0</v>
      </c>
    </row>
    <row r="17" spans="1:18" ht="14" x14ac:dyDescent="0.3">
      <c r="A17" s="98" t="s">
        <v>83</v>
      </c>
      <c r="B17" s="97"/>
      <c r="C17" s="86"/>
      <c r="D17" s="81"/>
      <c r="E17" s="86"/>
      <c r="F17" s="20"/>
      <c r="G17" s="20"/>
      <c r="H17" s="20"/>
      <c r="I17" s="20"/>
      <c r="J17" s="20"/>
      <c r="K17" s="20"/>
      <c r="L17" s="20"/>
      <c r="M17" s="20"/>
      <c r="N17" s="20"/>
      <c r="O17" s="20"/>
      <c r="P17" s="244">
        <f>SUM(F17:O17)</f>
        <v>0</v>
      </c>
    </row>
    <row r="18" spans="1:18" ht="14" x14ac:dyDescent="0.3">
      <c r="A18" s="98" t="s">
        <v>83</v>
      </c>
      <c r="B18" s="97"/>
      <c r="C18" s="86"/>
      <c r="D18" s="81"/>
      <c r="E18" s="86"/>
      <c r="F18" s="20"/>
      <c r="G18" s="20"/>
      <c r="H18" s="20"/>
      <c r="I18" s="20"/>
      <c r="J18" s="20"/>
      <c r="K18" s="20"/>
      <c r="L18" s="20"/>
      <c r="M18" s="20"/>
      <c r="N18" s="20"/>
      <c r="O18" s="20"/>
      <c r="P18" s="244">
        <f>SUM(F18:O18)</f>
        <v>0</v>
      </c>
    </row>
    <row r="19" spans="1:18" ht="14" x14ac:dyDescent="0.3">
      <c r="A19" s="98" t="s">
        <v>71</v>
      </c>
      <c r="B19" s="97"/>
      <c r="C19" s="86"/>
      <c r="D19" s="81"/>
      <c r="E19" s="86"/>
      <c r="F19" s="20"/>
      <c r="G19" s="20"/>
      <c r="H19" s="20"/>
      <c r="I19" s="20"/>
      <c r="J19" s="20"/>
      <c r="K19" s="20"/>
      <c r="L19" s="20"/>
      <c r="M19" s="20"/>
      <c r="N19" s="20"/>
      <c r="O19" s="20"/>
      <c r="P19" s="244">
        <f t="shared" si="2"/>
        <v>0</v>
      </c>
    </row>
    <row r="20" spans="1:18" ht="14" x14ac:dyDescent="0.3">
      <c r="A20" s="98" t="s">
        <v>84</v>
      </c>
      <c r="B20" s="97"/>
      <c r="C20" s="86"/>
      <c r="D20" s="81"/>
      <c r="E20" s="86"/>
      <c r="F20" s="20"/>
      <c r="G20" s="20"/>
      <c r="H20" s="20"/>
      <c r="I20" s="20"/>
      <c r="J20" s="20"/>
      <c r="K20" s="20"/>
      <c r="L20" s="20"/>
      <c r="M20" s="20"/>
      <c r="N20" s="20"/>
      <c r="O20" s="20"/>
      <c r="P20" s="244">
        <f t="shared" si="2"/>
        <v>0</v>
      </c>
    </row>
    <row r="21" spans="1:18" ht="13" x14ac:dyDescent="0.3">
      <c r="A21" s="342" t="s">
        <v>14</v>
      </c>
      <c r="B21" s="343"/>
      <c r="C21" s="343"/>
      <c r="D21" s="343"/>
      <c r="E21" s="344"/>
      <c r="F21" s="21">
        <f>SUM(F16:F20)</f>
        <v>0</v>
      </c>
      <c r="G21" s="21">
        <f t="shared" ref="G21:P21" si="3">SUM(G16:G20)</f>
        <v>0</v>
      </c>
      <c r="H21" s="21">
        <f t="shared" si="3"/>
        <v>0</v>
      </c>
      <c r="I21" s="21">
        <f t="shared" si="3"/>
        <v>0</v>
      </c>
      <c r="J21" s="21">
        <f t="shared" si="3"/>
        <v>0</v>
      </c>
      <c r="K21" s="21">
        <f t="shared" si="3"/>
        <v>0</v>
      </c>
      <c r="L21" s="21">
        <f t="shared" si="3"/>
        <v>0</v>
      </c>
      <c r="M21" s="21">
        <f t="shared" si="3"/>
        <v>0</v>
      </c>
      <c r="N21" s="21">
        <f t="shared" si="3"/>
        <v>0</v>
      </c>
      <c r="O21" s="21">
        <f t="shared" si="3"/>
        <v>0</v>
      </c>
      <c r="P21" s="21">
        <f t="shared" si="3"/>
        <v>0</v>
      </c>
    </row>
    <row r="22" spans="1:18" x14ac:dyDescent="0.25">
      <c r="A22" s="1"/>
      <c r="B22" s="1"/>
      <c r="C22" s="1"/>
      <c r="D22" s="1"/>
      <c r="E22" s="1"/>
    </row>
    <row r="23" spans="1:18" ht="8" customHeight="1" thickBot="1" x14ac:dyDescent="0.3">
      <c r="A23" s="108"/>
      <c r="B23" s="108"/>
      <c r="C23" s="134"/>
      <c r="D23" s="134"/>
      <c r="E23" s="135"/>
      <c r="F23" s="136"/>
      <c r="G23" s="136"/>
      <c r="H23" s="136"/>
      <c r="I23" s="136"/>
      <c r="J23" s="136"/>
      <c r="K23" s="136"/>
      <c r="L23" s="136"/>
      <c r="M23" s="136"/>
      <c r="N23" s="136"/>
      <c r="O23" s="136"/>
      <c r="P23" s="136"/>
      <c r="Q23" s="78"/>
      <c r="R23" s="78"/>
    </row>
    <row r="24" spans="1:18" s="67" customFormat="1" ht="13.5" thickBot="1" x14ac:dyDescent="0.3">
      <c r="A24" s="133"/>
      <c r="B24" s="106" t="s">
        <v>204</v>
      </c>
      <c r="C24" s="348"/>
      <c r="D24" s="316"/>
      <c r="E24" s="103"/>
      <c r="F24" s="107" t="s">
        <v>199</v>
      </c>
      <c r="G24" s="133"/>
      <c r="H24" s="133"/>
      <c r="I24" s="133"/>
      <c r="J24" s="133"/>
      <c r="K24" s="133"/>
      <c r="L24" s="133"/>
      <c r="M24" s="133"/>
      <c r="N24" s="133"/>
      <c r="O24" s="133"/>
      <c r="P24" s="133"/>
    </row>
    <row r="25" spans="1:18" s="19" customFormat="1" ht="26" customHeight="1" x14ac:dyDescent="0.3">
      <c r="A25" s="84"/>
      <c r="B25" s="85" t="s">
        <v>112</v>
      </c>
      <c r="C25" s="85" t="s">
        <v>77</v>
      </c>
      <c r="D25" s="85" t="s">
        <v>230</v>
      </c>
      <c r="E25" s="85" t="s">
        <v>113</v>
      </c>
      <c r="F25" s="64">
        <f>Yhteenveto!D6</f>
        <v>2021</v>
      </c>
      <c r="G25" s="64">
        <f>Yhteenveto!E6</f>
        <v>2022</v>
      </c>
      <c r="H25" s="64">
        <f>Yhteenveto!F6</f>
        <v>2023</v>
      </c>
      <c r="I25" s="64">
        <f>Yhteenveto!G6</f>
        <v>2024</v>
      </c>
      <c r="J25" s="64">
        <f>Yhteenveto!H6</f>
        <v>2025</v>
      </c>
      <c r="K25" s="64">
        <f>Yhteenveto!I6</f>
        <v>2026</v>
      </c>
      <c r="L25" s="64">
        <f>Yhteenveto!J6</f>
        <v>2027</v>
      </c>
      <c r="M25" s="64">
        <f>Yhteenveto!K6</f>
        <v>2028</v>
      </c>
      <c r="N25" s="64">
        <f>Yhteenveto!L6</f>
        <v>2029</v>
      </c>
      <c r="O25" s="64">
        <f>Yhteenveto!M6</f>
        <v>2030</v>
      </c>
      <c r="P25" s="64" t="str">
        <f>Yhteenveto!N6</f>
        <v>Yhteensä</v>
      </c>
    </row>
    <row r="26" spans="1:18" ht="14" x14ac:dyDescent="0.3">
      <c r="A26" s="98" t="s">
        <v>83</v>
      </c>
      <c r="B26" s="97"/>
      <c r="C26" s="86"/>
      <c r="D26" s="81"/>
      <c r="E26" s="86"/>
      <c r="F26" s="20"/>
      <c r="G26" s="20"/>
      <c r="H26" s="20"/>
      <c r="I26" s="20"/>
      <c r="J26" s="20"/>
      <c r="K26" s="20"/>
      <c r="L26" s="20"/>
      <c r="M26" s="20"/>
      <c r="N26" s="20"/>
      <c r="O26" s="20"/>
      <c r="P26" s="244">
        <f t="shared" ref="P26:P30" si="4">SUM(F26:O26)</f>
        <v>0</v>
      </c>
    </row>
    <row r="27" spans="1:18" ht="14" x14ac:dyDescent="0.3">
      <c r="A27" s="98" t="s">
        <v>83</v>
      </c>
      <c r="B27" s="97"/>
      <c r="C27" s="86"/>
      <c r="D27" s="81"/>
      <c r="E27" s="86"/>
      <c r="F27" s="20"/>
      <c r="G27" s="20"/>
      <c r="H27" s="20"/>
      <c r="I27" s="20"/>
      <c r="J27" s="20"/>
      <c r="K27" s="20"/>
      <c r="L27" s="20"/>
      <c r="M27" s="20"/>
      <c r="N27" s="20"/>
      <c r="O27" s="20"/>
      <c r="P27" s="244">
        <f>SUM(F27:O27)</f>
        <v>0</v>
      </c>
    </row>
    <row r="28" spans="1:18" ht="14" x14ac:dyDescent="0.3">
      <c r="A28" s="98" t="s">
        <v>83</v>
      </c>
      <c r="B28" s="97"/>
      <c r="C28" s="86"/>
      <c r="D28" s="81"/>
      <c r="E28" s="86"/>
      <c r="F28" s="20"/>
      <c r="G28" s="20"/>
      <c r="H28" s="20"/>
      <c r="I28" s="20"/>
      <c r="J28" s="20"/>
      <c r="K28" s="20"/>
      <c r="L28" s="20"/>
      <c r="M28" s="20"/>
      <c r="N28" s="20"/>
      <c r="O28" s="20"/>
      <c r="P28" s="244">
        <f>SUM(F28:O28)</f>
        <v>0</v>
      </c>
    </row>
    <row r="29" spans="1:18" ht="14" x14ac:dyDescent="0.3">
      <c r="A29" s="98" t="s">
        <v>71</v>
      </c>
      <c r="B29" s="97"/>
      <c r="C29" s="86"/>
      <c r="D29" s="81"/>
      <c r="E29" s="86"/>
      <c r="F29" s="20"/>
      <c r="G29" s="20"/>
      <c r="H29" s="20"/>
      <c r="I29" s="20"/>
      <c r="J29" s="20"/>
      <c r="K29" s="20"/>
      <c r="L29" s="20"/>
      <c r="M29" s="20"/>
      <c r="N29" s="20"/>
      <c r="O29" s="20"/>
      <c r="P29" s="244">
        <f t="shared" si="4"/>
        <v>0</v>
      </c>
    </row>
    <row r="30" spans="1:18" ht="14" x14ac:dyDescent="0.3">
      <c r="A30" s="98" t="s">
        <v>84</v>
      </c>
      <c r="B30" s="97"/>
      <c r="C30" s="86"/>
      <c r="D30" s="81"/>
      <c r="E30" s="86"/>
      <c r="F30" s="20"/>
      <c r="G30" s="20"/>
      <c r="H30" s="20"/>
      <c r="I30" s="20"/>
      <c r="J30" s="20"/>
      <c r="K30" s="20"/>
      <c r="L30" s="20"/>
      <c r="M30" s="20"/>
      <c r="N30" s="20"/>
      <c r="O30" s="20"/>
      <c r="P30" s="244">
        <f t="shared" si="4"/>
        <v>0</v>
      </c>
    </row>
    <row r="31" spans="1:18" ht="13" x14ac:dyDescent="0.3">
      <c r="A31" s="342" t="s">
        <v>14</v>
      </c>
      <c r="B31" s="343"/>
      <c r="C31" s="343"/>
      <c r="D31" s="343"/>
      <c r="E31" s="344"/>
      <c r="F31" s="21">
        <f>SUM(F26:F30)</f>
        <v>0</v>
      </c>
      <c r="G31" s="21">
        <f t="shared" ref="G31:P31" si="5">SUM(G26:G30)</f>
        <v>0</v>
      </c>
      <c r="H31" s="21">
        <f t="shared" si="5"/>
        <v>0</v>
      </c>
      <c r="I31" s="21">
        <f t="shared" si="5"/>
        <v>0</v>
      </c>
      <c r="J31" s="21">
        <f t="shared" si="5"/>
        <v>0</v>
      </c>
      <c r="K31" s="21">
        <f t="shared" si="5"/>
        <v>0</v>
      </c>
      <c r="L31" s="21">
        <f t="shared" si="5"/>
        <v>0</v>
      </c>
      <c r="M31" s="21">
        <f t="shared" si="5"/>
        <v>0</v>
      </c>
      <c r="N31" s="21">
        <f t="shared" si="5"/>
        <v>0</v>
      </c>
      <c r="O31" s="21">
        <f t="shared" si="5"/>
        <v>0</v>
      </c>
      <c r="P31" s="21">
        <f t="shared" si="5"/>
        <v>0</v>
      </c>
    </row>
    <row r="32" spans="1:18" s="67" customFormat="1" ht="13" x14ac:dyDescent="0.3">
      <c r="A32" s="1"/>
      <c r="D32" s="68"/>
      <c r="E32" s="68"/>
      <c r="F32" s="69"/>
      <c r="G32" s="69"/>
      <c r="H32" s="69"/>
      <c r="I32" s="69"/>
      <c r="J32" s="69"/>
      <c r="K32" s="69"/>
      <c r="L32" s="69"/>
      <c r="M32" s="69"/>
      <c r="N32" s="69"/>
      <c r="O32" s="69"/>
      <c r="P32" s="69"/>
      <c r="Q32" s="70"/>
    </row>
    <row r="33" spans="1:18" ht="8" customHeight="1" thickBot="1" x14ac:dyDescent="0.3">
      <c r="A33" s="108"/>
      <c r="B33" s="108"/>
      <c r="C33" s="134"/>
      <c r="D33" s="134"/>
      <c r="E33" s="135"/>
      <c r="F33" s="136"/>
      <c r="G33" s="136"/>
      <c r="H33" s="136"/>
      <c r="I33" s="136"/>
      <c r="J33" s="136"/>
      <c r="K33" s="136"/>
      <c r="L33" s="136"/>
      <c r="M33" s="136"/>
      <c r="N33" s="136"/>
      <c r="O33" s="136"/>
      <c r="P33" s="136"/>
      <c r="Q33" s="78"/>
      <c r="R33" s="78"/>
    </row>
    <row r="34" spans="1:18" s="67" customFormat="1" ht="13.5" thickBot="1" x14ac:dyDescent="0.3">
      <c r="A34" s="133"/>
      <c r="B34" s="106" t="s">
        <v>205</v>
      </c>
      <c r="C34" s="348"/>
      <c r="D34" s="316"/>
      <c r="E34" s="103"/>
      <c r="F34" s="107" t="s">
        <v>199</v>
      </c>
      <c r="G34" s="133"/>
      <c r="H34" s="133"/>
      <c r="I34" s="133"/>
      <c r="J34" s="133"/>
      <c r="K34" s="133"/>
      <c r="L34" s="133"/>
      <c r="M34" s="133"/>
      <c r="N34" s="133"/>
      <c r="O34" s="133"/>
      <c r="P34" s="133"/>
    </row>
    <row r="35" spans="1:18" s="19" customFormat="1" ht="26" customHeight="1" x14ac:dyDescent="0.3">
      <c r="A35" s="84"/>
      <c r="B35" s="85" t="s">
        <v>112</v>
      </c>
      <c r="C35" s="85" t="s">
        <v>77</v>
      </c>
      <c r="D35" s="85" t="s">
        <v>230</v>
      </c>
      <c r="E35" s="85" t="s">
        <v>113</v>
      </c>
      <c r="F35" s="64">
        <f>Yhteenveto!D6</f>
        <v>2021</v>
      </c>
      <c r="G35" s="64">
        <f>Yhteenveto!E6</f>
        <v>2022</v>
      </c>
      <c r="H35" s="64">
        <f>Yhteenveto!F6</f>
        <v>2023</v>
      </c>
      <c r="I35" s="64">
        <f>Yhteenveto!G6</f>
        <v>2024</v>
      </c>
      <c r="J35" s="64">
        <f>Yhteenveto!H6</f>
        <v>2025</v>
      </c>
      <c r="K35" s="64">
        <f>Yhteenveto!I6</f>
        <v>2026</v>
      </c>
      <c r="L35" s="64">
        <f>Yhteenveto!J6</f>
        <v>2027</v>
      </c>
      <c r="M35" s="64">
        <f>Yhteenveto!K6</f>
        <v>2028</v>
      </c>
      <c r="N35" s="64">
        <f>Yhteenveto!L6</f>
        <v>2029</v>
      </c>
      <c r="O35" s="64">
        <f>Yhteenveto!M6</f>
        <v>2030</v>
      </c>
      <c r="P35" s="64" t="str">
        <f>Yhteenveto!N6</f>
        <v>Yhteensä</v>
      </c>
    </row>
    <row r="36" spans="1:18" ht="14" x14ac:dyDescent="0.3">
      <c r="A36" s="98" t="s">
        <v>83</v>
      </c>
      <c r="B36" s="97"/>
      <c r="C36" s="86"/>
      <c r="D36" s="81"/>
      <c r="E36" s="86"/>
      <c r="F36" s="20"/>
      <c r="G36" s="20"/>
      <c r="H36" s="20"/>
      <c r="I36" s="20"/>
      <c r="J36" s="20"/>
      <c r="K36" s="20"/>
      <c r="L36" s="20"/>
      <c r="M36" s="20"/>
      <c r="N36" s="20"/>
      <c r="O36" s="20"/>
      <c r="P36" s="244">
        <f t="shared" ref="P36:P40" si="6">SUM(F36:O36)</f>
        <v>0</v>
      </c>
    </row>
    <row r="37" spans="1:18" ht="14" x14ac:dyDescent="0.3">
      <c r="A37" s="98" t="s">
        <v>83</v>
      </c>
      <c r="B37" s="97"/>
      <c r="C37" s="86"/>
      <c r="D37" s="81"/>
      <c r="E37" s="86"/>
      <c r="F37" s="20"/>
      <c r="G37" s="20"/>
      <c r="H37" s="20"/>
      <c r="I37" s="20"/>
      <c r="J37" s="20"/>
      <c r="K37" s="20"/>
      <c r="L37" s="20"/>
      <c r="M37" s="20"/>
      <c r="N37" s="20"/>
      <c r="O37" s="20"/>
      <c r="P37" s="244">
        <f>SUM(F37:O37)</f>
        <v>0</v>
      </c>
    </row>
    <row r="38" spans="1:18" ht="14" x14ac:dyDescent="0.3">
      <c r="A38" s="98" t="s">
        <v>83</v>
      </c>
      <c r="B38" s="97"/>
      <c r="C38" s="86"/>
      <c r="D38" s="81"/>
      <c r="E38" s="86"/>
      <c r="F38" s="20"/>
      <c r="G38" s="20"/>
      <c r="H38" s="20"/>
      <c r="I38" s="20"/>
      <c r="J38" s="20"/>
      <c r="K38" s="20"/>
      <c r="L38" s="20"/>
      <c r="M38" s="20"/>
      <c r="N38" s="20"/>
      <c r="O38" s="20"/>
      <c r="P38" s="244">
        <f>SUM(F38:O38)</f>
        <v>0</v>
      </c>
    </row>
    <row r="39" spans="1:18" ht="14" x14ac:dyDescent="0.3">
      <c r="A39" s="98" t="s">
        <v>71</v>
      </c>
      <c r="B39" s="97"/>
      <c r="C39" s="86"/>
      <c r="D39" s="81"/>
      <c r="E39" s="86"/>
      <c r="F39" s="20"/>
      <c r="G39" s="20"/>
      <c r="H39" s="20"/>
      <c r="I39" s="20"/>
      <c r="J39" s="20"/>
      <c r="K39" s="20"/>
      <c r="L39" s="20"/>
      <c r="M39" s="20"/>
      <c r="N39" s="20"/>
      <c r="O39" s="20"/>
      <c r="P39" s="244">
        <f t="shared" si="6"/>
        <v>0</v>
      </c>
    </row>
    <row r="40" spans="1:18" ht="14" x14ac:dyDescent="0.3">
      <c r="A40" s="98" t="s">
        <v>84</v>
      </c>
      <c r="B40" s="97"/>
      <c r="C40" s="86"/>
      <c r="D40" s="81"/>
      <c r="E40" s="86"/>
      <c r="F40" s="20"/>
      <c r="G40" s="20"/>
      <c r="H40" s="20"/>
      <c r="I40" s="20"/>
      <c r="J40" s="20"/>
      <c r="K40" s="20"/>
      <c r="L40" s="20"/>
      <c r="M40" s="20"/>
      <c r="N40" s="20"/>
      <c r="O40" s="20"/>
      <c r="P40" s="244">
        <f t="shared" si="6"/>
        <v>0</v>
      </c>
    </row>
    <row r="41" spans="1:18" ht="13" x14ac:dyDescent="0.3">
      <c r="A41" s="342" t="s">
        <v>14</v>
      </c>
      <c r="B41" s="343"/>
      <c r="C41" s="343"/>
      <c r="D41" s="343"/>
      <c r="E41" s="344"/>
      <c r="F41" s="21">
        <f>SUM(F36:F40)</f>
        <v>0</v>
      </c>
      <c r="G41" s="21">
        <f t="shared" ref="G41:O41" si="7">SUM(G36:G40)</f>
        <v>0</v>
      </c>
      <c r="H41" s="21">
        <f t="shared" si="7"/>
        <v>0</v>
      </c>
      <c r="I41" s="21">
        <f t="shared" si="7"/>
        <v>0</v>
      </c>
      <c r="J41" s="21">
        <f t="shared" si="7"/>
        <v>0</v>
      </c>
      <c r="K41" s="21">
        <f t="shared" si="7"/>
        <v>0</v>
      </c>
      <c r="L41" s="21">
        <f t="shared" si="7"/>
        <v>0</v>
      </c>
      <c r="M41" s="21">
        <f t="shared" si="7"/>
        <v>0</v>
      </c>
      <c r="N41" s="21">
        <f t="shared" si="7"/>
        <v>0</v>
      </c>
      <c r="O41" s="21">
        <f t="shared" si="7"/>
        <v>0</v>
      </c>
      <c r="P41" s="244">
        <f>SUM(P36:P40)</f>
        <v>0</v>
      </c>
    </row>
    <row r="42" spans="1:18" ht="21.5" customHeight="1" x14ac:dyDescent="0.25">
      <c r="A42" s="1"/>
      <c r="B42" s="1"/>
      <c r="C42" s="1"/>
      <c r="D42" s="1"/>
      <c r="E42" s="1"/>
    </row>
    <row r="43" spans="1:18" ht="18" x14ac:dyDescent="0.25">
      <c r="A43" s="137" t="s">
        <v>115</v>
      </c>
      <c r="B43" s="71"/>
      <c r="C43" s="71"/>
      <c r="D43" s="72"/>
      <c r="E43" s="73"/>
      <c r="F43" s="74"/>
      <c r="G43" s="74"/>
      <c r="H43" s="74"/>
      <c r="I43" s="74"/>
      <c r="J43" s="74"/>
      <c r="K43" s="74"/>
      <c r="L43" s="74"/>
      <c r="M43" s="74"/>
      <c r="N43" s="74"/>
      <c r="O43" s="74"/>
      <c r="P43" s="74"/>
    </row>
    <row r="44" spans="1:18" s="67" customFormat="1" ht="57" customHeight="1" x14ac:dyDescent="0.25">
      <c r="A44" s="75"/>
      <c r="B44" s="75"/>
      <c r="C44" s="75"/>
      <c r="D44" s="76"/>
      <c r="E44" s="77"/>
      <c r="F44" s="78"/>
      <c r="G44" s="78"/>
      <c r="H44" s="78"/>
      <c r="I44" s="78"/>
      <c r="J44" s="78"/>
      <c r="K44" s="78"/>
      <c r="L44" s="78"/>
      <c r="M44" s="78"/>
      <c r="N44" s="78"/>
      <c r="O44" s="78"/>
      <c r="P44" s="78"/>
    </row>
    <row r="45" spans="1:18" ht="13" x14ac:dyDescent="0.25">
      <c r="A45" s="35" t="s">
        <v>86</v>
      </c>
      <c r="B45" s="35"/>
      <c r="C45" s="35"/>
      <c r="D45" s="35"/>
      <c r="E45" s="36"/>
      <c r="F45" s="66" t="s">
        <v>199</v>
      </c>
      <c r="G45" s="37"/>
      <c r="H45" s="37"/>
      <c r="I45" s="37"/>
      <c r="J45" s="37"/>
      <c r="K45" s="37"/>
      <c r="L45" s="37"/>
      <c r="M45" s="37"/>
      <c r="N45" s="37"/>
      <c r="O45" s="37"/>
      <c r="P45" s="37"/>
      <c r="Q45" s="67"/>
      <c r="R45" s="67"/>
    </row>
    <row r="46" spans="1:18" ht="50.5" x14ac:dyDescent="0.3">
      <c r="A46" s="82" t="s">
        <v>112</v>
      </c>
      <c r="B46" s="83" t="s">
        <v>116</v>
      </c>
      <c r="C46" s="83" t="s">
        <v>77</v>
      </c>
      <c r="D46" s="38" t="s">
        <v>87</v>
      </c>
      <c r="E46" s="38" t="s">
        <v>93</v>
      </c>
      <c r="F46" s="55">
        <f>Yhteenveto!D6</f>
        <v>2021</v>
      </c>
      <c r="G46" s="55">
        <f>Yhteenveto!E6</f>
        <v>2022</v>
      </c>
      <c r="H46" s="55">
        <f>Yhteenveto!F6</f>
        <v>2023</v>
      </c>
      <c r="I46" s="55">
        <f>Yhteenveto!G6</f>
        <v>2024</v>
      </c>
      <c r="J46" s="55">
        <f>Yhteenveto!H6</f>
        <v>2025</v>
      </c>
      <c r="K46" s="55">
        <f>Yhteenveto!I6</f>
        <v>2026</v>
      </c>
      <c r="L46" s="55">
        <f>Yhteenveto!J6</f>
        <v>2027</v>
      </c>
      <c r="M46" s="55">
        <f>Yhteenveto!K6</f>
        <v>2028</v>
      </c>
      <c r="N46" s="55">
        <f>Yhteenveto!L6</f>
        <v>2029</v>
      </c>
      <c r="O46" s="55">
        <f>Yhteenveto!M6</f>
        <v>2030</v>
      </c>
      <c r="P46" s="55" t="str">
        <f>Yhteenveto!N6</f>
        <v>Yhteensä</v>
      </c>
      <c r="Q46" s="67"/>
    </row>
    <row r="47" spans="1:18" ht="13" x14ac:dyDescent="0.3">
      <c r="A47" s="81"/>
      <c r="B47" s="81"/>
      <c r="C47" s="81"/>
      <c r="D47" s="24"/>
      <c r="E47" s="86"/>
      <c r="F47" s="20"/>
      <c r="G47" s="20"/>
      <c r="H47" s="20"/>
      <c r="I47" s="20"/>
      <c r="J47" s="20"/>
      <c r="K47" s="20"/>
      <c r="L47" s="20"/>
      <c r="M47" s="20"/>
      <c r="N47" s="20"/>
      <c r="O47" s="20"/>
      <c r="P47" s="244">
        <f>SUM(F47:O47)</f>
        <v>0</v>
      </c>
      <c r="Q47" s="67"/>
    </row>
    <row r="48" spans="1:18" ht="13" x14ac:dyDescent="0.3">
      <c r="A48" s="81"/>
      <c r="B48" s="81"/>
      <c r="C48" s="81"/>
      <c r="D48" s="24"/>
      <c r="E48" s="86"/>
      <c r="F48" s="20"/>
      <c r="G48" s="20"/>
      <c r="H48" s="20"/>
      <c r="I48" s="20"/>
      <c r="J48" s="20"/>
      <c r="K48" s="20"/>
      <c r="L48" s="20"/>
      <c r="M48" s="20"/>
      <c r="N48" s="20"/>
      <c r="O48" s="20"/>
      <c r="P48" s="244">
        <f>SUM(F48:O48)</f>
        <v>0</v>
      </c>
    </row>
    <row r="49" spans="1:16" ht="13" x14ac:dyDescent="0.3">
      <c r="A49" s="81"/>
      <c r="B49" s="81"/>
      <c r="C49" s="81"/>
      <c r="D49" s="24"/>
      <c r="E49" s="86"/>
      <c r="F49" s="20"/>
      <c r="G49" s="20"/>
      <c r="H49" s="20"/>
      <c r="I49" s="20"/>
      <c r="J49" s="20"/>
      <c r="K49" s="20"/>
      <c r="L49" s="20"/>
      <c r="M49" s="20"/>
      <c r="N49" s="20"/>
      <c r="O49" s="20"/>
      <c r="P49" s="244">
        <f t="shared" ref="P49:P51" si="8">SUM(F49:O49)</f>
        <v>0</v>
      </c>
    </row>
    <row r="50" spans="1:16" ht="13" x14ac:dyDescent="0.3">
      <c r="A50" s="81"/>
      <c r="B50" s="81"/>
      <c r="C50" s="81"/>
      <c r="D50" s="24"/>
      <c r="E50" s="86"/>
      <c r="F50" s="20"/>
      <c r="G50" s="20"/>
      <c r="H50" s="20"/>
      <c r="I50" s="20"/>
      <c r="J50" s="20"/>
      <c r="K50" s="20"/>
      <c r="L50" s="20"/>
      <c r="M50" s="20"/>
      <c r="N50" s="20"/>
      <c r="O50" s="20"/>
      <c r="P50" s="244">
        <f t="shared" si="8"/>
        <v>0</v>
      </c>
    </row>
    <row r="51" spans="1:16" ht="13" x14ac:dyDescent="0.3">
      <c r="A51" s="342" t="s">
        <v>14</v>
      </c>
      <c r="B51" s="343"/>
      <c r="C51" s="343"/>
      <c r="D51" s="343"/>
      <c r="E51" s="344"/>
      <c r="F51" s="21">
        <f t="shared" ref="F51:O51" si="9">SUM(F47:F50)</f>
        <v>0</v>
      </c>
      <c r="G51" s="21">
        <f t="shared" si="9"/>
        <v>0</v>
      </c>
      <c r="H51" s="21">
        <f t="shared" si="9"/>
        <v>0</v>
      </c>
      <c r="I51" s="21">
        <f t="shared" si="9"/>
        <v>0</v>
      </c>
      <c r="J51" s="21">
        <f t="shared" si="9"/>
        <v>0</v>
      </c>
      <c r="K51" s="21">
        <f t="shared" si="9"/>
        <v>0</v>
      </c>
      <c r="L51" s="21">
        <f t="shared" si="9"/>
        <v>0</v>
      </c>
      <c r="M51" s="21">
        <f t="shared" si="9"/>
        <v>0</v>
      </c>
      <c r="N51" s="21">
        <f t="shared" si="9"/>
        <v>0</v>
      </c>
      <c r="O51" s="21">
        <f t="shared" si="9"/>
        <v>0</v>
      </c>
      <c r="P51" s="244">
        <f t="shared" si="8"/>
        <v>0</v>
      </c>
    </row>
    <row r="53" spans="1:16" ht="13" x14ac:dyDescent="0.25">
      <c r="A53" s="35" t="s">
        <v>79</v>
      </c>
      <c r="B53" s="35"/>
      <c r="C53" s="35"/>
      <c r="D53" s="79"/>
      <c r="E53" s="80"/>
      <c r="F53" s="66" t="s">
        <v>199</v>
      </c>
      <c r="G53" s="37"/>
      <c r="H53" s="37"/>
      <c r="I53" s="37"/>
      <c r="J53" s="37"/>
      <c r="K53" s="37"/>
      <c r="L53" s="37"/>
      <c r="M53" s="37"/>
      <c r="N53" s="37"/>
      <c r="O53" s="37"/>
      <c r="P53" s="37"/>
    </row>
    <row r="54" spans="1:16" ht="38" x14ac:dyDescent="0.3">
      <c r="A54" s="82" t="s">
        <v>112</v>
      </c>
      <c r="B54" s="83" t="s">
        <v>116</v>
      </c>
      <c r="C54" s="83" t="s">
        <v>77</v>
      </c>
      <c r="D54" s="38" t="s">
        <v>87</v>
      </c>
      <c r="E54" s="38" t="s">
        <v>113</v>
      </c>
      <c r="F54" s="55">
        <f>Yhteenveto!D6</f>
        <v>2021</v>
      </c>
      <c r="G54" s="55">
        <f>Yhteenveto!E6</f>
        <v>2022</v>
      </c>
      <c r="H54" s="55">
        <f>Yhteenveto!F6</f>
        <v>2023</v>
      </c>
      <c r="I54" s="55">
        <f>Yhteenveto!G6</f>
        <v>2024</v>
      </c>
      <c r="J54" s="55">
        <f>Yhteenveto!H6</f>
        <v>2025</v>
      </c>
      <c r="K54" s="55">
        <f>Yhteenveto!I6</f>
        <v>2026</v>
      </c>
      <c r="L54" s="55">
        <f>Yhteenveto!J6</f>
        <v>2027</v>
      </c>
      <c r="M54" s="55">
        <f>Yhteenveto!K6</f>
        <v>2028</v>
      </c>
      <c r="N54" s="55">
        <f>Yhteenveto!L6</f>
        <v>2029</v>
      </c>
      <c r="O54" s="55">
        <f>Yhteenveto!M6</f>
        <v>2030</v>
      </c>
      <c r="P54" s="55" t="str">
        <f>Yhteenveto!N6</f>
        <v>Yhteensä</v>
      </c>
    </row>
    <row r="55" spans="1:16" ht="13" x14ac:dyDescent="0.3">
      <c r="A55" s="81"/>
      <c r="B55" s="81"/>
      <c r="C55" s="81"/>
      <c r="D55" s="24"/>
      <c r="E55" s="86"/>
      <c r="F55" s="20"/>
      <c r="G55" s="20"/>
      <c r="H55" s="20"/>
      <c r="I55" s="20"/>
      <c r="J55" s="20"/>
      <c r="K55" s="20"/>
      <c r="L55" s="20"/>
      <c r="M55" s="20"/>
      <c r="N55" s="20"/>
      <c r="O55" s="20"/>
      <c r="P55" s="244">
        <f>SUM(F55:O55)</f>
        <v>0</v>
      </c>
    </row>
    <row r="56" spans="1:16" ht="13" x14ac:dyDescent="0.3">
      <c r="A56" s="81"/>
      <c r="B56" s="81"/>
      <c r="C56" s="81"/>
      <c r="D56" s="24"/>
      <c r="E56" s="86"/>
      <c r="F56" s="20"/>
      <c r="G56" s="20"/>
      <c r="H56" s="20"/>
      <c r="I56" s="20"/>
      <c r="J56" s="20"/>
      <c r="K56" s="20"/>
      <c r="L56" s="20"/>
      <c r="M56" s="20"/>
      <c r="N56" s="20"/>
      <c r="O56" s="20"/>
      <c r="P56" s="244">
        <f t="shared" ref="P56:P58" si="10">SUM(F56:O56)</f>
        <v>0</v>
      </c>
    </row>
    <row r="57" spans="1:16" ht="13" x14ac:dyDescent="0.3">
      <c r="A57" s="81"/>
      <c r="B57" s="81"/>
      <c r="C57" s="81"/>
      <c r="D57" s="24"/>
      <c r="E57" s="86"/>
      <c r="F57" s="20"/>
      <c r="G57" s="20"/>
      <c r="H57" s="20"/>
      <c r="I57" s="20"/>
      <c r="J57" s="20"/>
      <c r="K57" s="20"/>
      <c r="L57" s="20"/>
      <c r="M57" s="20"/>
      <c r="N57" s="20"/>
      <c r="O57" s="20"/>
      <c r="P57" s="244">
        <f t="shared" si="10"/>
        <v>0</v>
      </c>
    </row>
    <row r="58" spans="1:16" ht="13" x14ac:dyDescent="0.3">
      <c r="A58" s="81"/>
      <c r="B58" s="81"/>
      <c r="C58" s="81"/>
      <c r="D58" s="24"/>
      <c r="E58" s="86"/>
      <c r="F58" s="20"/>
      <c r="G58" s="20"/>
      <c r="H58" s="20"/>
      <c r="I58" s="20"/>
      <c r="J58" s="20"/>
      <c r="K58" s="20"/>
      <c r="L58" s="20"/>
      <c r="M58" s="20"/>
      <c r="N58" s="20"/>
      <c r="O58" s="20"/>
      <c r="P58" s="244">
        <f t="shared" si="10"/>
        <v>0</v>
      </c>
    </row>
    <row r="59" spans="1:16" ht="13" x14ac:dyDescent="0.3">
      <c r="A59" s="342" t="s">
        <v>14</v>
      </c>
      <c r="B59" s="343"/>
      <c r="C59" s="343"/>
      <c r="D59" s="343"/>
      <c r="E59" s="344"/>
      <c r="F59" s="21">
        <f t="shared" ref="F59:P59" si="11">SUM(F55:F58)</f>
        <v>0</v>
      </c>
      <c r="G59" s="21">
        <f t="shared" si="11"/>
        <v>0</v>
      </c>
      <c r="H59" s="21">
        <f t="shared" si="11"/>
        <v>0</v>
      </c>
      <c r="I59" s="21">
        <f t="shared" si="11"/>
        <v>0</v>
      </c>
      <c r="J59" s="21">
        <f t="shared" si="11"/>
        <v>0</v>
      </c>
      <c r="K59" s="21">
        <f t="shared" si="11"/>
        <v>0</v>
      </c>
      <c r="L59" s="21">
        <f t="shared" si="11"/>
        <v>0</v>
      </c>
      <c r="M59" s="21">
        <f t="shared" si="11"/>
        <v>0</v>
      </c>
      <c r="N59" s="21">
        <f t="shared" si="11"/>
        <v>0</v>
      </c>
      <c r="O59" s="21">
        <f t="shared" si="11"/>
        <v>0</v>
      </c>
      <c r="P59" s="244">
        <f t="shared" si="11"/>
        <v>0</v>
      </c>
    </row>
    <row r="61" spans="1:16" ht="13" x14ac:dyDescent="0.25">
      <c r="A61" s="35" t="s">
        <v>88</v>
      </c>
      <c r="B61" s="35"/>
      <c r="C61" s="35"/>
      <c r="D61" s="35"/>
      <c r="E61" s="36"/>
      <c r="F61" s="66" t="s">
        <v>199</v>
      </c>
      <c r="G61" s="37"/>
      <c r="H61" s="37"/>
      <c r="I61" s="37"/>
      <c r="J61" s="37"/>
      <c r="K61" s="37"/>
      <c r="L61" s="37"/>
      <c r="M61" s="37"/>
      <c r="N61" s="37"/>
      <c r="O61" s="37"/>
      <c r="P61" s="37"/>
    </row>
    <row r="62" spans="1:16" s="17" customFormat="1" ht="38" x14ac:dyDescent="0.3">
      <c r="A62" s="82" t="s">
        <v>112</v>
      </c>
      <c r="B62" s="83" t="s">
        <v>116</v>
      </c>
      <c r="C62" s="83" t="s">
        <v>77</v>
      </c>
      <c r="D62" s="38" t="s">
        <v>87</v>
      </c>
      <c r="E62" s="38" t="s">
        <v>113</v>
      </c>
      <c r="F62" s="55">
        <f>Yhteenveto!D6</f>
        <v>2021</v>
      </c>
      <c r="G62" s="55">
        <f>Yhteenveto!E6</f>
        <v>2022</v>
      </c>
      <c r="H62" s="55">
        <f>Yhteenveto!F6</f>
        <v>2023</v>
      </c>
      <c r="I62" s="55">
        <f>Yhteenveto!G6</f>
        <v>2024</v>
      </c>
      <c r="J62" s="55">
        <f>Yhteenveto!H6</f>
        <v>2025</v>
      </c>
      <c r="K62" s="55">
        <f>Yhteenveto!I6</f>
        <v>2026</v>
      </c>
      <c r="L62" s="55">
        <f>Yhteenveto!J6</f>
        <v>2027</v>
      </c>
      <c r="M62" s="55">
        <f>Yhteenveto!K6</f>
        <v>2028</v>
      </c>
      <c r="N62" s="55">
        <f>Yhteenveto!L6</f>
        <v>2029</v>
      </c>
      <c r="O62" s="55">
        <f>Yhteenveto!M6</f>
        <v>2030</v>
      </c>
      <c r="P62" s="55" t="str">
        <f>Yhteenveto!N6</f>
        <v>Yhteensä</v>
      </c>
    </row>
    <row r="63" spans="1:16" s="17" customFormat="1" ht="13" x14ac:dyDescent="0.3">
      <c r="A63" s="81"/>
      <c r="B63" s="81"/>
      <c r="C63" s="81"/>
      <c r="D63" s="24"/>
      <c r="E63" s="86"/>
      <c r="F63" s="20"/>
      <c r="G63" s="20"/>
      <c r="H63" s="20"/>
      <c r="I63" s="20"/>
      <c r="J63" s="20"/>
      <c r="K63" s="20"/>
      <c r="L63" s="20"/>
      <c r="M63" s="20"/>
      <c r="N63" s="20"/>
      <c r="O63" s="20"/>
      <c r="P63" s="244">
        <f t="shared" ref="P63:P65" si="12">SUM(F63:O63)</f>
        <v>0</v>
      </c>
    </row>
    <row r="64" spans="1:16" s="17" customFormat="1" ht="13" x14ac:dyDescent="0.3">
      <c r="A64" s="81"/>
      <c r="B64" s="81"/>
      <c r="C64" s="81"/>
      <c r="D64" s="24"/>
      <c r="E64" s="86"/>
      <c r="F64" s="20"/>
      <c r="G64" s="20"/>
      <c r="H64" s="20"/>
      <c r="I64" s="20"/>
      <c r="J64" s="20"/>
      <c r="K64" s="20"/>
      <c r="L64" s="20"/>
      <c r="M64" s="20"/>
      <c r="N64" s="20"/>
      <c r="O64" s="20"/>
      <c r="P64" s="244">
        <f t="shared" si="12"/>
        <v>0</v>
      </c>
    </row>
    <row r="65" spans="1:17" s="17" customFormat="1" ht="13" x14ac:dyDescent="0.3">
      <c r="A65" s="81"/>
      <c r="B65" s="81"/>
      <c r="C65" s="81"/>
      <c r="D65" s="24"/>
      <c r="E65" s="86"/>
      <c r="F65" s="20"/>
      <c r="G65" s="20"/>
      <c r="H65" s="20"/>
      <c r="I65" s="20"/>
      <c r="J65" s="20"/>
      <c r="K65" s="20"/>
      <c r="L65" s="20"/>
      <c r="M65" s="20"/>
      <c r="N65" s="20"/>
      <c r="O65" s="20"/>
      <c r="P65" s="244">
        <f t="shared" si="12"/>
        <v>0</v>
      </c>
    </row>
    <row r="66" spans="1:17" ht="13" x14ac:dyDescent="0.3">
      <c r="A66" s="81"/>
      <c r="B66" s="81"/>
      <c r="C66" s="81"/>
      <c r="D66" s="24"/>
      <c r="E66" s="86"/>
      <c r="F66" s="20"/>
      <c r="G66" s="20"/>
      <c r="H66" s="20"/>
      <c r="I66" s="20"/>
      <c r="J66" s="20"/>
      <c r="K66" s="20"/>
      <c r="L66" s="20"/>
      <c r="M66" s="20"/>
      <c r="N66" s="20"/>
      <c r="O66" s="20"/>
      <c r="P66" s="244">
        <f>SUM(F66:O66)</f>
        <v>0</v>
      </c>
    </row>
    <row r="67" spans="1:17" ht="13" x14ac:dyDescent="0.3">
      <c r="A67" s="342" t="s">
        <v>14</v>
      </c>
      <c r="B67" s="343"/>
      <c r="C67" s="343"/>
      <c r="D67" s="343"/>
      <c r="E67" s="345"/>
      <c r="F67" s="21">
        <f t="shared" ref="F67:P67" si="13">SUM(F63:F66)</f>
        <v>0</v>
      </c>
      <c r="G67" s="21">
        <f t="shared" si="13"/>
        <v>0</v>
      </c>
      <c r="H67" s="21">
        <f t="shared" si="13"/>
        <v>0</v>
      </c>
      <c r="I67" s="21">
        <f t="shared" si="13"/>
        <v>0</v>
      </c>
      <c r="J67" s="21">
        <f t="shared" si="13"/>
        <v>0</v>
      </c>
      <c r="K67" s="21">
        <f t="shared" si="13"/>
        <v>0</v>
      </c>
      <c r="L67" s="21">
        <f t="shared" si="13"/>
        <v>0</v>
      </c>
      <c r="M67" s="21">
        <f t="shared" si="13"/>
        <v>0</v>
      </c>
      <c r="N67" s="21">
        <f t="shared" si="13"/>
        <v>0</v>
      </c>
      <c r="O67" s="21">
        <f t="shared" si="13"/>
        <v>0</v>
      </c>
      <c r="P67" s="244">
        <f t="shared" si="13"/>
        <v>0</v>
      </c>
      <c r="Q67" s="2"/>
    </row>
    <row r="69" spans="1:17" ht="13" x14ac:dyDescent="0.25">
      <c r="A69" s="35" t="s">
        <v>231</v>
      </c>
      <c r="B69" s="35"/>
      <c r="C69" s="35"/>
      <c r="D69" s="79"/>
      <c r="E69" s="80"/>
      <c r="F69" s="66" t="s">
        <v>199</v>
      </c>
      <c r="G69" s="37"/>
      <c r="H69" s="37"/>
      <c r="I69" s="37"/>
      <c r="J69" s="37"/>
      <c r="K69" s="37"/>
      <c r="L69" s="37"/>
      <c r="M69" s="37"/>
      <c r="N69" s="37"/>
      <c r="O69" s="37"/>
      <c r="P69" s="37"/>
    </row>
    <row r="70" spans="1:17" ht="25.5" x14ac:dyDescent="0.3">
      <c r="A70" s="99" t="s">
        <v>116</v>
      </c>
      <c r="B70" s="349" t="s">
        <v>77</v>
      </c>
      <c r="C70" s="349"/>
      <c r="D70" s="349" t="s">
        <v>87</v>
      </c>
      <c r="E70" s="349"/>
      <c r="F70" s="55">
        <f>Yhteenveto!D6</f>
        <v>2021</v>
      </c>
      <c r="G70" s="55">
        <f>Yhteenveto!E6</f>
        <v>2022</v>
      </c>
      <c r="H70" s="55">
        <f>Yhteenveto!F6</f>
        <v>2023</v>
      </c>
      <c r="I70" s="55">
        <f>Yhteenveto!G6</f>
        <v>2024</v>
      </c>
      <c r="J70" s="55">
        <f>Yhteenveto!H6</f>
        <v>2025</v>
      </c>
      <c r="K70" s="55">
        <f>Yhteenveto!I6</f>
        <v>2026</v>
      </c>
      <c r="L70" s="55">
        <f>Yhteenveto!J6</f>
        <v>2027</v>
      </c>
      <c r="M70" s="55">
        <f>Yhteenveto!K6</f>
        <v>2028</v>
      </c>
      <c r="N70" s="55">
        <f>Yhteenveto!L6</f>
        <v>2029</v>
      </c>
      <c r="O70" s="55">
        <f>Yhteenveto!M6</f>
        <v>2030</v>
      </c>
      <c r="P70" s="55" t="str">
        <f>Yhteenveto!N6</f>
        <v>Yhteensä</v>
      </c>
    </row>
    <row r="71" spans="1:17" ht="13" x14ac:dyDescent="0.3">
      <c r="A71" s="24"/>
      <c r="B71" s="346"/>
      <c r="C71" s="347"/>
      <c r="D71" s="346"/>
      <c r="E71" s="347"/>
      <c r="F71" s="20"/>
      <c r="G71" s="20"/>
      <c r="H71" s="20"/>
      <c r="I71" s="20"/>
      <c r="J71" s="20"/>
      <c r="K71" s="20"/>
      <c r="L71" s="20"/>
      <c r="M71" s="20"/>
      <c r="N71" s="20"/>
      <c r="O71" s="20"/>
      <c r="P71" s="244">
        <f>SUM(F71:O71)</f>
        <v>0</v>
      </c>
    </row>
    <row r="72" spans="1:17" ht="13" x14ac:dyDescent="0.3">
      <c r="A72" s="24"/>
      <c r="B72" s="346"/>
      <c r="C72" s="347"/>
      <c r="D72" s="346"/>
      <c r="E72" s="347"/>
      <c r="F72" s="20"/>
      <c r="G72" s="20"/>
      <c r="H72" s="20"/>
      <c r="I72" s="20"/>
      <c r="J72" s="20"/>
      <c r="K72" s="20"/>
      <c r="L72" s="20"/>
      <c r="M72" s="20"/>
      <c r="N72" s="20"/>
      <c r="O72" s="20"/>
      <c r="P72" s="244">
        <f t="shared" ref="P72:P74" si="14">SUM(F72:O72)</f>
        <v>0</v>
      </c>
    </row>
    <row r="73" spans="1:17" ht="13" x14ac:dyDescent="0.3">
      <c r="A73" s="24"/>
      <c r="B73" s="346"/>
      <c r="C73" s="347"/>
      <c r="D73" s="346"/>
      <c r="E73" s="347"/>
      <c r="F73" s="20"/>
      <c r="G73" s="20"/>
      <c r="H73" s="20"/>
      <c r="I73" s="20"/>
      <c r="J73" s="20"/>
      <c r="K73" s="20"/>
      <c r="L73" s="20"/>
      <c r="M73" s="20"/>
      <c r="N73" s="20"/>
      <c r="O73" s="20"/>
      <c r="P73" s="244">
        <f t="shared" si="14"/>
        <v>0</v>
      </c>
    </row>
    <row r="74" spans="1:17" ht="13" x14ac:dyDescent="0.3">
      <c r="A74" s="24"/>
      <c r="B74" s="346"/>
      <c r="C74" s="347"/>
      <c r="D74" s="346"/>
      <c r="E74" s="347"/>
      <c r="F74" s="20"/>
      <c r="G74" s="20"/>
      <c r="H74" s="20"/>
      <c r="I74" s="20"/>
      <c r="J74" s="20"/>
      <c r="K74" s="20"/>
      <c r="L74" s="20"/>
      <c r="M74" s="20"/>
      <c r="N74" s="20"/>
      <c r="O74" s="20"/>
      <c r="P74" s="244">
        <f t="shared" si="14"/>
        <v>0</v>
      </c>
    </row>
    <row r="75" spans="1:17" ht="13" x14ac:dyDescent="0.3">
      <c r="A75" s="342" t="s">
        <v>14</v>
      </c>
      <c r="B75" s="343"/>
      <c r="C75" s="343"/>
      <c r="D75" s="343"/>
      <c r="E75" s="344"/>
      <c r="F75" s="21">
        <f t="shared" ref="F75:P75" si="15">SUM(F71:F74)</f>
        <v>0</v>
      </c>
      <c r="G75" s="21">
        <f t="shared" si="15"/>
        <v>0</v>
      </c>
      <c r="H75" s="21">
        <f t="shared" si="15"/>
        <v>0</v>
      </c>
      <c r="I75" s="21">
        <f t="shared" si="15"/>
        <v>0</v>
      </c>
      <c r="J75" s="21">
        <f t="shared" si="15"/>
        <v>0</v>
      </c>
      <c r="K75" s="21">
        <f t="shared" si="15"/>
        <v>0</v>
      </c>
      <c r="L75" s="21">
        <f t="shared" si="15"/>
        <v>0</v>
      </c>
      <c r="M75" s="21">
        <f t="shared" si="15"/>
        <v>0</v>
      </c>
      <c r="N75" s="21">
        <f t="shared" si="15"/>
        <v>0</v>
      </c>
      <c r="O75" s="21">
        <f t="shared" si="15"/>
        <v>0</v>
      </c>
      <c r="P75" s="244">
        <f t="shared" si="15"/>
        <v>0</v>
      </c>
    </row>
    <row r="77" spans="1:17" ht="13" x14ac:dyDescent="0.25">
      <c r="A77" s="35" t="s">
        <v>232</v>
      </c>
      <c r="B77" s="35"/>
      <c r="C77" s="35"/>
      <c r="D77" s="35"/>
      <c r="E77" s="36"/>
      <c r="F77" s="66" t="s">
        <v>199</v>
      </c>
      <c r="G77" s="37"/>
      <c r="H77" s="37"/>
      <c r="I77" s="37"/>
      <c r="J77" s="37"/>
      <c r="K77" s="37"/>
      <c r="L77" s="37"/>
      <c r="M77" s="37"/>
      <c r="N77" s="37"/>
      <c r="O77" s="37"/>
      <c r="P77" s="37"/>
    </row>
    <row r="78" spans="1:17" s="17" customFormat="1" ht="25.5" x14ac:dyDescent="0.3">
      <c r="A78" s="93" t="s">
        <v>116</v>
      </c>
      <c r="B78" s="349" t="s">
        <v>77</v>
      </c>
      <c r="C78" s="349"/>
      <c r="D78" s="349" t="s">
        <v>87</v>
      </c>
      <c r="E78" s="349"/>
      <c r="F78" s="55">
        <f>Yhteenveto!D6</f>
        <v>2021</v>
      </c>
      <c r="G78" s="55">
        <f>Yhteenveto!E6</f>
        <v>2022</v>
      </c>
      <c r="H78" s="55">
        <f>Yhteenveto!F6</f>
        <v>2023</v>
      </c>
      <c r="I78" s="55">
        <f>Yhteenveto!G6</f>
        <v>2024</v>
      </c>
      <c r="J78" s="55">
        <f>Yhteenveto!H6</f>
        <v>2025</v>
      </c>
      <c r="K78" s="55">
        <f>Yhteenveto!I6</f>
        <v>2026</v>
      </c>
      <c r="L78" s="55">
        <f>Yhteenveto!J6</f>
        <v>2027</v>
      </c>
      <c r="M78" s="55">
        <f>Yhteenveto!K6</f>
        <v>2028</v>
      </c>
      <c r="N78" s="55">
        <f>Yhteenveto!L6</f>
        <v>2029</v>
      </c>
      <c r="O78" s="55">
        <f>Yhteenveto!M6</f>
        <v>2030</v>
      </c>
      <c r="P78" s="55" t="str">
        <f>Yhteenveto!N6</f>
        <v>Yhteensä</v>
      </c>
      <c r="Q78" s="1"/>
    </row>
    <row r="79" spans="1:17" s="17" customFormat="1" ht="13" x14ac:dyDescent="0.3">
      <c r="A79" s="24"/>
      <c r="B79" s="346"/>
      <c r="C79" s="347"/>
      <c r="D79" s="346"/>
      <c r="E79" s="347"/>
      <c r="F79" s="20"/>
      <c r="G79" s="20"/>
      <c r="H79" s="20"/>
      <c r="I79" s="20"/>
      <c r="J79" s="20"/>
      <c r="K79" s="20"/>
      <c r="L79" s="20"/>
      <c r="M79" s="20"/>
      <c r="N79" s="20"/>
      <c r="O79" s="20"/>
      <c r="P79" s="244">
        <f t="shared" ref="P79:P81" si="16">SUM(F79:O79)</f>
        <v>0</v>
      </c>
      <c r="Q79" s="1"/>
    </row>
    <row r="80" spans="1:17" s="17" customFormat="1" ht="13" x14ac:dyDescent="0.3">
      <c r="A80" s="24"/>
      <c r="B80" s="346"/>
      <c r="C80" s="347"/>
      <c r="D80" s="346"/>
      <c r="E80" s="347"/>
      <c r="F80" s="20"/>
      <c r="G80" s="20"/>
      <c r="H80" s="20"/>
      <c r="I80" s="20"/>
      <c r="J80" s="20"/>
      <c r="K80" s="20"/>
      <c r="L80" s="20"/>
      <c r="M80" s="20"/>
      <c r="N80" s="20"/>
      <c r="O80" s="20"/>
      <c r="P80" s="244">
        <f t="shared" si="16"/>
        <v>0</v>
      </c>
      <c r="Q80" s="1"/>
    </row>
    <row r="81" spans="1:17" s="17" customFormat="1" ht="13" x14ac:dyDescent="0.3">
      <c r="A81" s="24"/>
      <c r="B81" s="346"/>
      <c r="C81" s="347"/>
      <c r="D81" s="346"/>
      <c r="E81" s="347"/>
      <c r="F81" s="20"/>
      <c r="G81" s="20"/>
      <c r="H81" s="20"/>
      <c r="I81" s="20"/>
      <c r="J81" s="20"/>
      <c r="K81" s="20"/>
      <c r="L81" s="20"/>
      <c r="M81" s="20"/>
      <c r="N81" s="20"/>
      <c r="O81" s="20"/>
      <c r="P81" s="244">
        <f t="shared" si="16"/>
        <v>0</v>
      </c>
    </row>
    <row r="82" spans="1:17" ht="13" x14ac:dyDescent="0.3">
      <c r="A82" s="24"/>
      <c r="B82" s="346"/>
      <c r="C82" s="347"/>
      <c r="D82" s="346"/>
      <c r="E82" s="347"/>
      <c r="F82" s="20"/>
      <c r="G82" s="20"/>
      <c r="H82" s="20"/>
      <c r="I82" s="20"/>
      <c r="J82" s="20"/>
      <c r="K82" s="20"/>
      <c r="L82" s="20"/>
      <c r="M82" s="20"/>
      <c r="N82" s="20"/>
      <c r="O82" s="20"/>
      <c r="P82" s="244">
        <f>SUM(F82:O82)</f>
        <v>0</v>
      </c>
    </row>
    <row r="83" spans="1:17" ht="13" x14ac:dyDescent="0.3">
      <c r="A83" s="342" t="s">
        <v>14</v>
      </c>
      <c r="B83" s="343"/>
      <c r="C83" s="343"/>
      <c r="D83" s="343"/>
      <c r="E83" s="345"/>
      <c r="F83" s="21">
        <f t="shared" ref="F83:P83" si="17">SUM(F79:F82)</f>
        <v>0</v>
      </c>
      <c r="G83" s="21">
        <f t="shared" si="17"/>
        <v>0</v>
      </c>
      <c r="H83" s="21">
        <f t="shared" si="17"/>
        <v>0</v>
      </c>
      <c r="I83" s="21">
        <f t="shared" si="17"/>
        <v>0</v>
      </c>
      <c r="J83" s="21">
        <f t="shared" si="17"/>
        <v>0</v>
      </c>
      <c r="K83" s="21">
        <f t="shared" si="17"/>
        <v>0</v>
      </c>
      <c r="L83" s="21">
        <f t="shared" si="17"/>
        <v>0</v>
      </c>
      <c r="M83" s="21">
        <f t="shared" si="17"/>
        <v>0</v>
      </c>
      <c r="N83" s="21">
        <f t="shared" si="17"/>
        <v>0</v>
      </c>
      <c r="O83" s="21">
        <f t="shared" si="17"/>
        <v>0</v>
      </c>
      <c r="P83" s="244">
        <f t="shared" si="17"/>
        <v>0</v>
      </c>
      <c r="Q83" s="2"/>
    </row>
    <row r="87" spans="1:17" ht="14" customHeight="1" x14ac:dyDescent="0.3">
      <c r="A87" s="1"/>
      <c r="C87" s="1"/>
      <c r="D87" s="41" t="s">
        <v>165</v>
      </c>
      <c r="E87" s="141"/>
      <c r="F87" s="141">
        <f>Yhteenveto!D6</f>
        <v>2021</v>
      </c>
      <c r="G87" s="141">
        <f>Yhteenveto!E6</f>
        <v>2022</v>
      </c>
      <c r="H87" s="141">
        <f>Yhteenveto!F6</f>
        <v>2023</v>
      </c>
      <c r="I87" s="141">
        <f>Yhteenveto!G6</f>
        <v>2024</v>
      </c>
      <c r="J87" s="141">
        <f>Yhteenveto!H6</f>
        <v>2025</v>
      </c>
      <c r="K87" s="141">
        <f>Yhteenveto!I6</f>
        <v>2026</v>
      </c>
      <c r="L87" s="141">
        <f>Yhteenveto!J6</f>
        <v>2027</v>
      </c>
      <c r="M87" s="141">
        <f>Yhteenveto!K6</f>
        <v>2028</v>
      </c>
      <c r="N87" s="141">
        <f>Yhteenveto!L6</f>
        <v>2029</v>
      </c>
      <c r="O87" s="141">
        <f>Yhteenveto!M6</f>
        <v>2030</v>
      </c>
      <c r="P87" s="141" t="str">
        <f>Yhteenveto!N6</f>
        <v>Yhteensä</v>
      </c>
    </row>
    <row r="88" spans="1:17" x14ac:dyDescent="0.25">
      <c r="A88" s="1"/>
      <c r="C88" s="1"/>
      <c r="D88" s="142" t="s">
        <v>164</v>
      </c>
      <c r="E88" s="143"/>
      <c r="F88" s="145">
        <f>F11+F21+F31+F41</f>
        <v>0</v>
      </c>
      <c r="G88" s="145">
        <f t="shared" ref="G88:P88" si="18">G11+G21+G31+G41</f>
        <v>0</v>
      </c>
      <c r="H88" s="145">
        <f t="shared" si="18"/>
        <v>0</v>
      </c>
      <c r="I88" s="145">
        <f t="shared" si="18"/>
        <v>0</v>
      </c>
      <c r="J88" s="145">
        <f t="shared" si="18"/>
        <v>0</v>
      </c>
      <c r="K88" s="145">
        <f t="shared" si="18"/>
        <v>0</v>
      </c>
      <c r="L88" s="145">
        <f t="shared" si="18"/>
        <v>0</v>
      </c>
      <c r="M88" s="145">
        <f t="shared" si="18"/>
        <v>0</v>
      </c>
      <c r="N88" s="145">
        <f t="shared" si="18"/>
        <v>0</v>
      </c>
      <c r="O88" s="145">
        <f t="shared" si="18"/>
        <v>0</v>
      </c>
      <c r="P88" s="145">
        <f t="shared" si="18"/>
        <v>0</v>
      </c>
    </row>
    <row r="89" spans="1:17" ht="14" customHeight="1" x14ac:dyDescent="0.25">
      <c r="A89" s="1"/>
      <c r="C89" s="1"/>
      <c r="D89" s="142" t="s">
        <v>166</v>
      </c>
      <c r="E89" s="144"/>
      <c r="F89" s="145">
        <f>F88</f>
        <v>0</v>
      </c>
      <c r="G89" s="145">
        <f>F89+G88</f>
        <v>0</v>
      </c>
      <c r="H89" s="145">
        <f t="shared" ref="H89:P89" si="19">G89+H88</f>
        <v>0</v>
      </c>
      <c r="I89" s="145">
        <f t="shared" si="19"/>
        <v>0</v>
      </c>
      <c r="J89" s="145">
        <f t="shared" si="19"/>
        <v>0</v>
      </c>
      <c r="K89" s="145">
        <f t="shared" si="19"/>
        <v>0</v>
      </c>
      <c r="L89" s="145">
        <f t="shared" si="19"/>
        <v>0</v>
      </c>
      <c r="M89" s="145">
        <f t="shared" si="19"/>
        <v>0</v>
      </c>
      <c r="N89" s="145">
        <f t="shared" si="19"/>
        <v>0</v>
      </c>
      <c r="O89" s="145">
        <f t="shared" si="19"/>
        <v>0</v>
      </c>
      <c r="P89" s="145">
        <f t="shared" si="19"/>
        <v>0</v>
      </c>
    </row>
    <row r="90" spans="1:17" ht="14" customHeight="1" x14ac:dyDescent="0.25">
      <c r="A90" s="1"/>
      <c r="C90" s="1"/>
      <c r="D90" s="142" t="s">
        <v>167</v>
      </c>
      <c r="E90" s="144"/>
      <c r="F90" s="145">
        <f>F51+F59+F67+F75+F83</f>
        <v>0</v>
      </c>
      <c r="G90" s="145">
        <f>G51+G59+G67+G75+G83</f>
        <v>0</v>
      </c>
      <c r="H90" s="145">
        <f t="shared" ref="H90:P90" si="20">H51+H59+H67+H75+H83</f>
        <v>0</v>
      </c>
      <c r="I90" s="145">
        <f t="shared" si="20"/>
        <v>0</v>
      </c>
      <c r="J90" s="145">
        <f t="shared" si="20"/>
        <v>0</v>
      </c>
      <c r="K90" s="145">
        <f t="shared" si="20"/>
        <v>0</v>
      </c>
      <c r="L90" s="145">
        <f t="shared" si="20"/>
        <v>0</v>
      </c>
      <c r="M90" s="145">
        <f t="shared" si="20"/>
        <v>0</v>
      </c>
      <c r="N90" s="145">
        <f t="shared" si="20"/>
        <v>0</v>
      </c>
      <c r="O90" s="145">
        <f t="shared" si="20"/>
        <v>0</v>
      </c>
      <c r="P90" s="145">
        <f t="shared" si="20"/>
        <v>0</v>
      </c>
    </row>
    <row r="91" spans="1:17" ht="14" customHeight="1" x14ac:dyDescent="0.25">
      <c r="A91" s="1"/>
      <c r="C91" s="1"/>
      <c r="D91" s="142" t="s">
        <v>168</v>
      </c>
      <c r="E91" s="144"/>
      <c r="F91" s="145">
        <f>F90</f>
        <v>0</v>
      </c>
      <c r="G91" s="145">
        <f>F91+G90</f>
        <v>0</v>
      </c>
      <c r="H91" s="145">
        <f t="shared" ref="H91:O91" si="21">G91+H90</f>
        <v>0</v>
      </c>
      <c r="I91" s="145">
        <f t="shared" si="21"/>
        <v>0</v>
      </c>
      <c r="J91" s="145">
        <f t="shared" si="21"/>
        <v>0</v>
      </c>
      <c r="K91" s="145">
        <f t="shared" si="21"/>
        <v>0</v>
      </c>
      <c r="L91" s="145">
        <f t="shared" si="21"/>
        <v>0</v>
      </c>
      <c r="M91" s="145">
        <f t="shared" si="21"/>
        <v>0</v>
      </c>
      <c r="N91" s="145">
        <f t="shared" si="21"/>
        <v>0</v>
      </c>
      <c r="O91" s="145">
        <f t="shared" si="21"/>
        <v>0</v>
      </c>
      <c r="P91" s="148"/>
    </row>
    <row r="92" spans="1:17" x14ac:dyDescent="0.25">
      <c r="A92" s="1"/>
      <c r="C92" s="1"/>
      <c r="D92" s="142" t="s">
        <v>169</v>
      </c>
      <c r="E92" s="143"/>
      <c r="F92" s="146">
        <f>F11+F21+F31+F41+F51+F59+F67</f>
        <v>0</v>
      </c>
      <c r="G92" s="146">
        <f t="shared" ref="G92:P92" si="22">G11+G21+G31+G41+G51+G59+G67</f>
        <v>0</v>
      </c>
      <c r="H92" s="146">
        <f t="shared" si="22"/>
        <v>0</v>
      </c>
      <c r="I92" s="146">
        <f t="shared" si="22"/>
        <v>0</v>
      </c>
      <c r="J92" s="146">
        <f t="shared" si="22"/>
        <v>0</v>
      </c>
      <c r="K92" s="146">
        <f t="shared" si="22"/>
        <v>0</v>
      </c>
      <c r="L92" s="146">
        <f t="shared" si="22"/>
        <v>0</v>
      </c>
      <c r="M92" s="146">
        <f t="shared" si="22"/>
        <v>0</v>
      </c>
      <c r="N92" s="146">
        <f t="shared" si="22"/>
        <v>0</v>
      </c>
      <c r="O92" s="146">
        <f t="shared" si="22"/>
        <v>0</v>
      </c>
      <c r="P92" s="146">
        <f t="shared" si="22"/>
        <v>0</v>
      </c>
    </row>
    <row r="93" spans="1:17" x14ac:dyDescent="0.25">
      <c r="A93" s="1"/>
      <c r="C93" s="1"/>
      <c r="D93" s="142" t="s">
        <v>170</v>
      </c>
      <c r="E93" s="143"/>
      <c r="F93" s="146">
        <f>F92</f>
        <v>0</v>
      </c>
      <c r="G93" s="146">
        <f>F93+G92</f>
        <v>0</v>
      </c>
      <c r="H93" s="146">
        <f t="shared" ref="H93:O93" si="23">G93+H92</f>
        <v>0</v>
      </c>
      <c r="I93" s="146">
        <f t="shared" si="23"/>
        <v>0</v>
      </c>
      <c r="J93" s="146">
        <f t="shared" si="23"/>
        <v>0</v>
      </c>
      <c r="K93" s="146">
        <f t="shared" si="23"/>
        <v>0</v>
      </c>
      <c r="L93" s="146">
        <f t="shared" si="23"/>
        <v>0</v>
      </c>
      <c r="M93" s="146">
        <f t="shared" si="23"/>
        <v>0</v>
      </c>
      <c r="N93" s="146">
        <f t="shared" si="23"/>
        <v>0</v>
      </c>
      <c r="O93" s="146">
        <f t="shared" si="23"/>
        <v>0</v>
      </c>
      <c r="P93" s="148"/>
    </row>
  </sheetData>
  <sheetProtection selectLockedCells="1"/>
  <dataConsolidate/>
  <mergeCells count="35">
    <mergeCell ref="A1:F1"/>
    <mergeCell ref="A2:E2"/>
    <mergeCell ref="C14:D14"/>
    <mergeCell ref="A21:E21"/>
    <mergeCell ref="C24:D24"/>
    <mergeCell ref="C4:D4"/>
    <mergeCell ref="A11:E11"/>
    <mergeCell ref="A83:E83"/>
    <mergeCell ref="A31:E31"/>
    <mergeCell ref="C34:D34"/>
    <mergeCell ref="A41:E41"/>
    <mergeCell ref="B70:C70"/>
    <mergeCell ref="B81:C81"/>
    <mergeCell ref="B82:C82"/>
    <mergeCell ref="D79:E79"/>
    <mergeCell ref="D80:E80"/>
    <mergeCell ref="D81:E81"/>
    <mergeCell ref="D82:E82"/>
    <mergeCell ref="D70:E70"/>
    <mergeCell ref="D78:E78"/>
    <mergeCell ref="B78:C78"/>
    <mergeCell ref="B79:C79"/>
    <mergeCell ref="B80:C80"/>
    <mergeCell ref="A51:E51"/>
    <mergeCell ref="A59:E59"/>
    <mergeCell ref="A67:E67"/>
    <mergeCell ref="A75:E75"/>
    <mergeCell ref="B71:C71"/>
    <mergeCell ref="B72:C72"/>
    <mergeCell ref="B73:C73"/>
    <mergeCell ref="B74:C74"/>
    <mergeCell ref="D71:E71"/>
    <mergeCell ref="D72:E72"/>
    <mergeCell ref="D73:E73"/>
    <mergeCell ref="D74:E74"/>
  </mergeCells>
  <dataValidations count="1">
    <dataValidation type="list" allowBlank="1" showInputMessage="1" showErrorMessage="1" error="Valitse valikosta." sqref="E6:E10 E47:E50 E55:E58 E63:E66 E16:E20 E26:E30 E36:E40">
      <formula1>"Arviota on käsitelty nimetyn toimijan kanssa, Arvio perustuu lausunnon pyytäjän omaan arvioon"</formula1>
    </dataValidation>
  </dataValidations>
  <pageMargins left="0.25" right="0.25" top="0.75" bottom="0.75" header="0.3" footer="0.3"/>
  <pageSetup paperSize="9" scale="43" fitToHeight="0" orientation="landscape" r:id="rId1"/>
  <ignoredErrors>
    <ignoredError sqref="F90:G90 F92:O92 H90:O90"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Y30"/>
  <sheetViews>
    <sheetView showGridLines="0" zoomScale="60" zoomScaleNormal="60" workbookViewId="0">
      <pane xSplit="1" topLeftCell="B1" activePane="topRight" state="frozen"/>
      <selection pane="topRight" activeCell="X4" sqref="X4:X5"/>
    </sheetView>
  </sheetViews>
  <sheetFormatPr defaultColWidth="8.83203125" defaultRowHeight="12.5" x14ac:dyDescent="0.25"/>
  <cols>
    <col min="1" max="1" width="28.08203125" style="23" customWidth="1"/>
    <col min="2" max="2" width="32.25" style="23" customWidth="1"/>
    <col min="3" max="3" width="30.33203125" style="3" customWidth="1"/>
    <col min="4" max="23" width="10.9140625" style="1" customWidth="1"/>
    <col min="24" max="24" width="12.83203125" style="1" customWidth="1"/>
    <col min="25" max="25" width="15.33203125" style="1" customWidth="1"/>
    <col min="26" max="16384" width="8.83203125" style="1"/>
  </cols>
  <sheetData>
    <row r="1" spans="1:25" ht="23" customHeight="1" x14ac:dyDescent="0.4">
      <c r="A1" s="351" t="s">
        <v>252</v>
      </c>
      <c r="B1" s="351"/>
      <c r="C1" s="351"/>
      <c r="D1" s="351"/>
    </row>
    <row r="2" spans="1:25" s="67" customFormat="1" ht="56.5" customHeight="1" x14ac:dyDescent="0.3">
      <c r="A2" s="68"/>
      <c r="B2" s="68"/>
      <c r="C2" s="68"/>
      <c r="D2" s="69"/>
      <c r="E2" s="69"/>
      <c r="F2" s="69"/>
      <c r="G2" s="69"/>
      <c r="H2" s="69"/>
      <c r="I2" s="69"/>
      <c r="J2" s="69"/>
      <c r="K2" s="69"/>
      <c r="L2" s="69"/>
      <c r="M2" s="69"/>
      <c r="N2" s="69"/>
      <c r="O2" s="69"/>
      <c r="P2" s="69"/>
      <c r="Q2" s="69"/>
      <c r="R2" s="69"/>
      <c r="S2" s="69"/>
      <c r="T2" s="69"/>
      <c r="U2" s="69"/>
      <c r="V2" s="69"/>
      <c r="W2" s="69"/>
      <c r="X2" s="69"/>
      <c r="Y2" s="70"/>
    </row>
    <row r="3" spans="1:25" ht="13" x14ac:dyDescent="0.25">
      <c r="A3" s="150" t="s">
        <v>119</v>
      </c>
      <c r="B3" s="150"/>
      <c r="C3" s="154"/>
      <c r="D3" s="156" t="s">
        <v>78</v>
      </c>
      <c r="E3" s="157"/>
      <c r="F3" s="157"/>
      <c r="G3" s="157"/>
      <c r="H3" s="157"/>
      <c r="I3" s="157"/>
      <c r="J3" s="157"/>
      <c r="K3" s="157"/>
      <c r="L3" s="157"/>
      <c r="M3" s="157"/>
      <c r="N3" s="157"/>
      <c r="O3" s="157"/>
      <c r="P3" s="157"/>
      <c r="Q3" s="157"/>
      <c r="R3" s="157"/>
      <c r="S3" s="157"/>
      <c r="T3" s="157"/>
      <c r="U3" s="157"/>
      <c r="V3" s="157"/>
      <c r="W3" s="157"/>
      <c r="X3" s="157"/>
      <c r="Y3" s="157"/>
    </row>
    <row r="4" spans="1:25" s="101" customFormat="1" ht="13" x14ac:dyDescent="0.3">
      <c r="A4" s="152" t="s">
        <v>89</v>
      </c>
      <c r="B4" s="152"/>
      <c r="C4" s="152"/>
      <c r="D4" s="352">
        <f>Yhteenveto!D6</f>
        <v>2021</v>
      </c>
      <c r="E4" s="352"/>
      <c r="F4" s="352">
        <f>Yhteenveto!E6</f>
        <v>2022</v>
      </c>
      <c r="G4" s="352"/>
      <c r="H4" s="352">
        <f>Yhteenveto!F6</f>
        <v>2023</v>
      </c>
      <c r="I4" s="352"/>
      <c r="J4" s="352">
        <f>Yhteenveto!G6</f>
        <v>2024</v>
      </c>
      <c r="K4" s="352"/>
      <c r="L4" s="352">
        <f>Yhteenveto!H6</f>
        <v>2025</v>
      </c>
      <c r="M4" s="352"/>
      <c r="N4" s="352">
        <f>Yhteenveto!I6</f>
        <v>2026</v>
      </c>
      <c r="O4" s="352"/>
      <c r="P4" s="352">
        <f>Yhteenveto!J6</f>
        <v>2027</v>
      </c>
      <c r="Q4" s="352"/>
      <c r="R4" s="352">
        <f>Yhteenveto!K6</f>
        <v>2028</v>
      </c>
      <c r="S4" s="352"/>
      <c r="T4" s="352">
        <f>Yhteenveto!L6</f>
        <v>2029</v>
      </c>
      <c r="U4" s="352"/>
      <c r="V4" s="352">
        <f>Yhteenveto!M6</f>
        <v>2030</v>
      </c>
      <c r="W4" s="352"/>
      <c r="X4" s="355" t="s">
        <v>171</v>
      </c>
      <c r="Y4" s="355" t="s">
        <v>253</v>
      </c>
    </row>
    <row r="5" spans="1:25" s="91" customFormat="1" ht="31.5" customHeight="1" x14ac:dyDescent="0.25">
      <c r="A5" s="153" t="s">
        <v>117</v>
      </c>
      <c r="B5" s="149" t="s">
        <v>99</v>
      </c>
      <c r="C5" s="149" t="s">
        <v>118</v>
      </c>
      <c r="D5" s="158" t="s">
        <v>171</v>
      </c>
      <c r="E5" s="159" t="s">
        <v>172</v>
      </c>
      <c r="F5" s="158" t="s">
        <v>171</v>
      </c>
      <c r="G5" s="159" t="s">
        <v>172</v>
      </c>
      <c r="H5" s="158" t="s">
        <v>171</v>
      </c>
      <c r="I5" s="159" t="s">
        <v>172</v>
      </c>
      <c r="J5" s="158" t="s">
        <v>171</v>
      </c>
      <c r="K5" s="159" t="s">
        <v>172</v>
      </c>
      <c r="L5" s="158" t="s">
        <v>171</v>
      </c>
      <c r="M5" s="159" t="s">
        <v>172</v>
      </c>
      <c r="N5" s="158" t="s">
        <v>171</v>
      </c>
      <c r="O5" s="159" t="s">
        <v>172</v>
      </c>
      <c r="P5" s="158" t="s">
        <v>171</v>
      </c>
      <c r="Q5" s="159" t="s">
        <v>172</v>
      </c>
      <c r="R5" s="158" t="s">
        <v>171</v>
      </c>
      <c r="S5" s="159" t="s">
        <v>172</v>
      </c>
      <c r="T5" s="158" t="s">
        <v>171</v>
      </c>
      <c r="U5" s="159" t="s">
        <v>172</v>
      </c>
      <c r="V5" s="158" t="s">
        <v>171</v>
      </c>
      <c r="W5" s="159" t="s">
        <v>172</v>
      </c>
      <c r="X5" s="356"/>
      <c r="Y5" s="356"/>
    </row>
    <row r="6" spans="1:25" s="19" customFormat="1" ht="13" x14ac:dyDescent="0.3">
      <c r="A6" s="96"/>
      <c r="B6" s="96"/>
      <c r="C6" s="81"/>
      <c r="D6" s="102"/>
      <c r="E6" s="102"/>
      <c r="F6" s="102"/>
      <c r="G6" s="102"/>
      <c r="H6" s="102"/>
      <c r="I6" s="102"/>
      <c r="J6" s="102"/>
      <c r="K6" s="102"/>
      <c r="L6" s="102"/>
      <c r="M6" s="102"/>
      <c r="N6" s="102"/>
      <c r="O6" s="102"/>
      <c r="P6" s="102"/>
      <c r="Q6" s="102"/>
      <c r="R6" s="102"/>
      <c r="S6" s="102"/>
      <c r="T6" s="102"/>
      <c r="U6" s="102"/>
      <c r="V6" s="102"/>
      <c r="W6" s="102"/>
      <c r="X6" s="244">
        <f t="shared" ref="X6:Y11" si="0">D6+F6+H6+J6+L6+N6+P6+R6+T6+V6</f>
        <v>0</v>
      </c>
      <c r="Y6" s="244">
        <f t="shared" si="0"/>
        <v>0</v>
      </c>
    </row>
    <row r="7" spans="1:25" s="19" customFormat="1" ht="13" x14ac:dyDescent="0.3">
      <c r="A7" s="96"/>
      <c r="B7" s="96"/>
      <c r="C7" s="81"/>
      <c r="D7" s="20"/>
      <c r="E7" s="20"/>
      <c r="F7" s="20"/>
      <c r="G7" s="20"/>
      <c r="H7" s="20"/>
      <c r="I7" s="20"/>
      <c r="J7" s="20"/>
      <c r="K7" s="20"/>
      <c r="L7" s="20"/>
      <c r="M7" s="20"/>
      <c r="N7" s="20"/>
      <c r="O7" s="20"/>
      <c r="P7" s="20"/>
      <c r="Q7" s="20"/>
      <c r="R7" s="20"/>
      <c r="S7" s="20"/>
      <c r="T7" s="20"/>
      <c r="U7" s="20"/>
      <c r="V7" s="20"/>
      <c r="W7" s="20"/>
      <c r="X7" s="244">
        <f t="shared" si="0"/>
        <v>0</v>
      </c>
      <c r="Y7" s="244">
        <f t="shared" si="0"/>
        <v>0</v>
      </c>
    </row>
    <row r="8" spans="1:25" s="19" customFormat="1" ht="13" x14ac:dyDescent="0.3">
      <c r="A8" s="140"/>
      <c r="B8" s="140"/>
      <c r="C8" s="100"/>
      <c r="D8" s="20"/>
      <c r="E8" s="20"/>
      <c r="F8" s="20"/>
      <c r="G8" s="20"/>
      <c r="H8" s="20"/>
      <c r="I8" s="20"/>
      <c r="J8" s="20"/>
      <c r="K8" s="20"/>
      <c r="L8" s="20"/>
      <c r="M8" s="20"/>
      <c r="N8" s="20"/>
      <c r="O8" s="20"/>
      <c r="P8" s="20"/>
      <c r="Q8" s="20"/>
      <c r="R8" s="20"/>
      <c r="S8" s="20"/>
      <c r="T8" s="20"/>
      <c r="U8" s="20"/>
      <c r="V8" s="20"/>
      <c r="W8" s="20"/>
      <c r="X8" s="244">
        <f t="shared" si="0"/>
        <v>0</v>
      </c>
      <c r="Y8" s="244">
        <f t="shared" si="0"/>
        <v>0</v>
      </c>
    </row>
    <row r="9" spans="1:25" s="19" customFormat="1" ht="13" x14ac:dyDescent="0.3">
      <c r="A9" s="140"/>
      <c r="B9" s="140"/>
      <c r="C9" s="100"/>
      <c r="D9" s="20"/>
      <c r="E9" s="20"/>
      <c r="F9" s="20"/>
      <c r="G9" s="20"/>
      <c r="H9" s="20"/>
      <c r="I9" s="20"/>
      <c r="J9" s="20"/>
      <c r="K9" s="20"/>
      <c r="L9" s="20"/>
      <c r="M9" s="20"/>
      <c r="N9" s="20"/>
      <c r="O9" s="20"/>
      <c r="P9" s="20"/>
      <c r="Q9" s="20"/>
      <c r="R9" s="20"/>
      <c r="S9" s="20"/>
      <c r="T9" s="20"/>
      <c r="U9" s="20"/>
      <c r="V9" s="20"/>
      <c r="W9" s="20"/>
      <c r="X9" s="244">
        <f t="shared" si="0"/>
        <v>0</v>
      </c>
      <c r="Y9" s="244">
        <f t="shared" si="0"/>
        <v>0</v>
      </c>
    </row>
    <row r="10" spans="1:25" s="19" customFormat="1" ht="13" x14ac:dyDescent="0.3">
      <c r="A10" s="96"/>
      <c r="B10" s="96"/>
      <c r="C10" s="81"/>
      <c r="D10" s="20"/>
      <c r="E10" s="20"/>
      <c r="F10" s="20"/>
      <c r="G10" s="20"/>
      <c r="H10" s="20"/>
      <c r="I10" s="20"/>
      <c r="J10" s="20"/>
      <c r="K10" s="20"/>
      <c r="L10" s="20"/>
      <c r="M10" s="20"/>
      <c r="N10" s="20"/>
      <c r="O10" s="20"/>
      <c r="P10" s="20"/>
      <c r="Q10" s="20"/>
      <c r="R10" s="20"/>
      <c r="S10" s="20"/>
      <c r="T10" s="20"/>
      <c r="U10" s="20"/>
      <c r="V10" s="20"/>
      <c r="W10" s="20"/>
      <c r="X10" s="244">
        <f t="shared" si="0"/>
        <v>0</v>
      </c>
      <c r="Y10" s="244">
        <f t="shared" si="0"/>
        <v>0</v>
      </c>
    </row>
    <row r="11" spans="1:25" s="19" customFormat="1" ht="13" x14ac:dyDescent="0.3">
      <c r="A11" s="96"/>
      <c r="B11" s="96"/>
      <c r="C11" s="81"/>
      <c r="D11" s="20"/>
      <c r="E11" s="20"/>
      <c r="F11" s="20"/>
      <c r="G11" s="20"/>
      <c r="H11" s="20"/>
      <c r="I11" s="20"/>
      <c r="J11" s="20"/>
      <c r="K11" s="20"/>
      <c r="L11" s="20"/>
      <c r="M11" s="20"/>
      <c r="N11" s="20"/>
      <c r="O11" s="20"/>
      <c r="P11" s="20"/>
      <c r="Q11" s="20"/>
      <c r="R11" s="20"/>
      <c r="S11" s="20"/>
      <c r="T11" s="20"/>
      <c r="U11" s="20"/>
      <c r="V11" s="20"/>
      <c r="W11" s="20"/>
      <c r="X11" s="244">
        <f t="shared" si="0"/>
        <v>0</v>
      </c>
      <c r="Y11" s="244">
        <f t="shared" si="0"/>
        <v>0</v>
      </c>
    </row>
    <row r="12" spans="1:25" s="19" customFormat="1" ht="13" x14ac:dyDescent="0.3">
      <c r="A12" s="342" t="s">
        <v>14</v>
      </c>
      <c r="B12" s="343"/>
      <c r="C12" s="343"/>
      <c r="D12" s="21">
        <f>SUM(D6:D11)</f>
        <v>0</v>
      </c>
      <c r="E12" s="21">
        <f t="shared" ref="E12:X12" si="1">SUM(E6:E11)</f>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1">
        <f t="shared" si="1"/>
        <v>0</v>
      </c>
      <c r="W12" s="21">
        <f t="shared" si="1"/>
        <v>0</v>
      </c>
      <c r="X12" s="21">
        <f t="shared" si="1"/>
        <v>0</v>
      </c>
      <c r="Y12" s="21">
        <f>SUM(Y6:Y11)</f>
        <v>0</v>
      </c>
    </row>
    <row r="13" spans="1:25" s="246" customFormat="1" ht="13.5" thickBot="1" x14ac:dyDescent="0.35">
      <c r="A13" s="161" t="s">
        <v>101</v>
      </c>
      <c r="B13" s="357"/>
      <c r="C13" s="358"/>
      <c r="D13" s="245"/>
      <c r="E13" s="245"/>
      <c r="F13" s="245"/>
      <c r="G13" s="245"/>
      <c r="H13" s="245"/>
      <c r="I13" s="245"/>
      <c r="J13" s="245"/>
      <c r="K13" s="245"/>
      <c r="L13" s="245"/>
      <c r="M13" s="245"/>
      <c r="N13" s="245"/>
      <c r="O13" s="245"/>
      <c r="P13" s="245"/>
      <c r="Q13" s="245"/>
      <c r="R13" s="245"/>
      <c r="S13" s="245"/>
      <c r="T13" s="245"/>
      <c r="U13" s="245"/>
      <c r="V13" s="245"/>
      <c r="W13" s="245"/>
      <c r="X13" s="245"/>
      <c r="Y13" s="245"/>
    </row>
    <row r="14" spans="1:25" ht="18" customHeight="1" x14ac:dyDescent="0.25">
      <c r="A14" s="1"/>
      <c r="B14" s="1"/>
      <c r="C14" s="1"/>
    </row>
    <row r="15" spans="1:25" ht="13" x14ac:dyDescent="0.25">
      <c r="A15" s="150" t="s">
        <v>90</v>
      </c>
      <c r="B15" s="150"/>
      <c r="C15" s="151"/>
      <c r="D15" s="156" t="s">
        <v>78</v>
      </c>
      <c r="E15" s="155"/>
      <c r="F15" s="155"/>
      <c r="G15" s="155"/>
      <c r="H15" s="155"/>
      <c r="I15" s="155"/>
      <c r="J15" s="155"/>
      <c r="K15" s="155"/>
      <c r="L15" s="155"/>
      <c r="M15" s="155"/>
      <c r="N15" s="155"/>
      <c r="O15" s="155"/>
      <c r="P15" s="155"/>
      <c r="Q15" s="155"/>
      <c r="R15" s="155"/>
      <c r="S15" s="155"/>
      <c r="T15" s="155"/>
      <c r="U15" s="155"/>
      <c r="V15" s="155"/>
      <c r="W15" s="155"/>
      <c r="X15" s="155"/>
      <c r="Y15" s="155"/>
    </row>
    <row r="16" spans="1:25" s="101" customFormat="1" ht="13" x14ac:dyDescent="0.3">
      <c r="A16" s="152" t="s">
        <v>89</v>
      </c>
      <c r="B16" s="152"/>
      <c r="C16" s="152"/>
      <c r="D16" s="352">
        <f>Yhteenveto!D6</f>
        <v>2021</v>
      </c>
      <c r="E16" s="352"/>
      <c r="F16" s="352">
        <f>Yhteenveto!E6</f>
        <v>2022</v>
      </c>
      <c r="G16" s="352"/>
      <c r="H16" s="352">
        <f>Yhteenveto!F6</f>
        <v>2023</v>
      </c>
      <c r="I16" s="352"/>
      <c r="J16" s="352">
        <f>Yhteenveto!G6</f>
        <v>2024</v>
      </c>
      <c r="K16" s="352"/>
      <c r="L16" s="352">
        <f>Yhteenveto!H6</f>
        <v>2025</v>
      </c>
      <c r="M16" s="352"/>
      <c r="N16" s="352">
        <f>Yhteenveto!I6</f>
        <v>2026</v>
      </c>
      <c r="O16" s="352"/>
      <c r="P16" s="352">
        <f>Yhteenveto!J6</f>
        <v>2027</v>
      </c>
      <c r="Q16" s="352"/>
      <c r="R16" s="352">
        <f>Yhteenveto!K6</f>
        <v>2028</v>
      </c>
      <c r="S16" s="352"/>
      <c r="T16" s="352">
        <f>Yhteenveto!L6</f>
        <v>2029</v>
      </c>
      <c r="U16" s="352"/>
      <c r="V16" s="352">
        <f>Yhteenveto!M6</f>
        <v>2030</v>
      </c>
      <c r="W16" s="352"/>
      <c r="X16" s="355" t="s">
        <v>171</v>
      </c>
      <c r="Y16" s="355" t="s">
        <v>253</v>
      </c>
    </row>
    <row r="17" spans="1:25" s="91" customFormat="1" ht="31.5" customHeight="1" x14ac:dyDescent="0.25">
      <c r="A17" s="153" t="s">
        <v>117</v>
      </c>
      <c r="B17" s="149" t="s">
        <v>99</v>
      </c>
      <c r="C17" s="149" t="s">
        <v>118</v>
      </c>
      <c r="D17" s="158" t="s">
        <v>171</v>
      </c>
      <c r="E17" s="159" t="s">
        <v>172</v>
      </c>
      <c r="F17" s="158" t="s">
        <v>171</v>
      </c>
      <c r="G17" s="159" t="s">
        <v>172</v>
      </c>
      <c r="H17" s="158" t="s">
        <v>171</v>
      </c>
      <c r="I17" s="159" t="s">
        <v>172</v>
      </c>
      <c r="J17" s="158" t="s">
        <v>171</v>
      </c>
      <c r="K17" s="159" t="s">
        <v>172</v>
      </c>
      <c r="L17" s="158" t="s">
        <v>171</v>
      </c>
      <c r="M17" s="159" t="s">
        <v>172</v>
      </c>
      <c r="N17" s="158" t="s">
        <v>171</v>
      </c>
      <c r="O17" s="159" t="s">
        <v>172</v>
      </c>
      <c r="P17" s="158" t="s">
        <v>171</v>
      </c>
      <c r="Q17" s="159" t="s">
        <v>172</v>
      </c>
      <c r="R17" s="158" t="s">
        <v>171</v>
      </c>
      <c r="S17" s="159" t="s">
        <v>172</v>
      </c>
      <c r="T17" s="158" t="s">
        <v>171</v>
      </c>
      <c r="U17" s="159" t="s">
        <v>172</v>
      </c>
      <c r="V17" s="158" t="s">
        <v>171</v>
      </c>
      <c r="W17" s="159" t="s">
        <v>172</v>
      </c>
      <c r="X17" s="356"/>
      <c r="Y17" s="356"/>
    </row>
    <row r="18" spans="1:25" s="19" customFormat="1" ht="13" x14ac:dyDescent="0.3">
      <c r="A18" s="96"/>
      <c r="B18" s="96"/>
      <c r="C18" s="81"/>
      <c r="D18" s="102"/>
      <c r="E18" s="102"/>
      <c r="F18" s="102"/>
      <c r="G18" s="102"/>
      <c r="H18" s="102"/>
      <c r="I18" s="102"/>
      <c r="J18" s="102"/>
      <c r="K18" s="102"/>
      <c r="L18" s="102"/>
      <c r="M18" s="102"/>
      <c r="N18" s="102"/>
      <c r="O18" s="102"/>
      <c r="P18" s="102"/>
      <c r="Q18" s="102"/>
      <c r="R18" s="102"/>
      <c r="S18" s="102"/>
      <c r="T18" s="102"/>
      <c r="U18" s="102"/>
      <c r="V18" s="102"/>
      <c r="W18" s="102"/>
      <c r="X18" s="244">
        <f t="shared" ref="X18:Y23" si="2">D18+F18+H18+J18+L18+N18+P18+R18+T18+V18</f>
        <v>0</v>
      </c>
      <c r="Y18" s="244">
        <f t="shared" si="2"/>
        <v>0</v>
      </c>
    </row>
    <row r="19" spans="1:25" s="19" customFormat="1" ht="13" customHeight="1" x14ac:dyDescent="0.3">
      <c r="A19" s="96"/>
      <c r="B19" s="96"/>
      <c r="C19" s="81"/>
      <c r="D19" s="20"/>
      <c r="E19" s="20"/>
      <c r="F19" s="20"/>
      <c r="G19" s="20"/>
      <c r="H19" s="20"/>
      <c r="I19" s="20"/>
      <c r="J19" s="20"/>
      <c r="K19" s="20"/>
      <c r="L19" s="20"/>
      <c r="M19" s="20"/>
      <c r="N19" s="20"/>
      <c r="O19" s="20"/>
      <c r="P19" s="20"/>
      <c r="Q19" s="20"/>
      <c r="R19" s="20"/>
      <c r="S19" s="20"/>
      <c r="T19" s="20"/>
      <c r="U19" s="20"/>
      <c r="V19" s="20"/>
      <c r="W19" s="20"/>
      <c r="X19" s="244">
        <f t="shared" si="2"/>
        <v>0</v>
      </c>
      <c r="Y19" s="244">
        <f t="shared" si="2"/>
        <v>0</v>
      </c>
    </row>
    <row r="20" spans="1:25" s="19" customFormat="1" ht="13" x14ac:dyDescent="0.3">
      <c r="A20" s="140"/>
      <c r="B20" s="140"/>
      <c r="C20" s="100"/>
      <c r="D20" s="20"/>
      <c r="E20" s="20"/>
      <c r="F20" s="20"/>
      <c r="G20" s="20"/>
      <c r="H20" s="20"/>
      <c r="I20" s="20"/>
      <c r="J20" s="20"/>
      <c r="K20" s="20"/>
      <c r="L20" s="20"/>
      <c r="M20" s="20"/>
      <c r="N20" s="20"/>
      <c r="O20" s="20"/>
      <c r="P20" s="20"/>
      <c r="Q20" s="20"/>
      <c r="R20" s="20"/>
      <c r="S20" s="20"/>
      <c r="T20" s="20"/>
      <c r="U20" s="20"/>
      <c r="V20" s="20"/>
      <c r="W20" s="20"/>
      <c r="X20" s="244">
        <f t="shared" si="2"/>
        <v>0</v>
      </c>
      <c r="Y20" s="244">
        <f t="shared" si="2"/>
        <v>0</v>
      </c>
    </row>
    <row r="21" spans="1:25" s="19" customFormat="1" ht="13" x14ac:dyDescent="0.3">
      <c r="A21" s="140"/>
      <c r="B21" s="140"/>
      <c r="C21" s="100"/>
      <c r="D21" s="20"/>
      <c r="E21" s="20"/>
      <c r="F21" s="20"/>
      <c r="G21" s="20"/>
      <c r="H21" s="20"/>
      <c r="I21" s="20"/>
      <c r="J21" s="20"/>
      <c r="K21" s="20"/>
      <c r="L21" s="20"/>
      <c r="M21" s="20"/>
      <c r="N21" s="20"/>
      <c r="O21" s="20"/>
      <c r="P21" s="20"/>
      <c r="Q21" s="20"/>
      <c r="R21" s="20"/>
      <c r="S21" s="20"/>
      <c r="T21" s="20"/>
      <c r="U21" s="20"/>
      <c r="V21" s="20"/>
      <c r="W21" s="20"/>
      <c r="X21" s="244">
        <f t="shared" si="2"/>
        <v>0</v>
      </c>
      <c r="Y21" s="244">
        <f t="shared" si="2"/>
        <v>0</v>
      </c>
    </row>
    <row r="22" spans="1:25" s="19" customFormat="1" ht="13" x14ac:dyDescent="0.3">
      <c r="A22" s="96"/>
      <c r="B22" s="96"/>
      <c r="C22" s="81"/>
      <c r="D22" s="20"/>
      <c r="E22" s="20"/>
      <c r="F22" s="20"/>
      <c r="G22" s="20"/>
      <c r="H22" s="20"/>
      <c r="I22" s="20"/>
      <c r="J22" s="20"/>
      <c r="K22" s="20"/>
      <c r="L22" s="20"/>
      <c r="M22" s="20"/>
      <c r="N22" s="20"/>
      <c r="O22" s="20"/>
      <c r="P22" s="20"/>
      <c r="Q22" s="20"/>
      <c r="R22" s="20"/>
      <c r="S22" s="20"/>
      <c r="T22" s="20"/>
      <c r="U22" s="20"/>
      <c r="V22" s="20"/>
      <c r="W22" s="20"/>
      <c r="X22" s="244">
        <f t="shared" si="2"/>
        <v>0</v>
      </c>
      <c r="Y22" s="244">
        <f t="shared" si="2"/>
        <v>0</v>
      </c>
    </row>
    <row r="23" spans="1:25" s="19" customFormat="1" ht="13" x14ac:dyDescent="0.3">
      <c r="A23" s="96"/>
      <c r="B23" s="96"/>
      <c r="C23" s="81"/>
      <c r="D23" s="20"/>
      <c r="E23" s="20"/>
      <c r="F23" s="20"/>
      <c r="G23" s="20"/>
      <c r="H23" s="20"/>
      <c r="I23" s="20"/>
      <c r="J23" s="20"/>
      <c r="K23" s="20"/>
      <c r="L23" s="20"/>
      <c r="M23" s="20"/>
      <c r="N23" s="20"/>
      <c r="O23" s="20"/>
      <c r="P23" s="20"/>
      <c r="Q23" s="20"/>
      <c r="R23" s="20"/>
      <c r="S23" s="20"/>
      <c r="T23" s="20"/>
      <c r="U23" s="20"/>
      <c r="V23" s="20"/>
      <c r="W23" s="20"/>
      <c r="X23" s="244">
        <f t="shared" si="2"/>
        <v>0</v>
      </c>
      <c r="Y23" s="244">
        <f t="shared" si="2"/>
        <v>0</v>
      </c>
    </row>
    <row r="24" spans="1:25" s="19" customFormat="1" ht="13" x14ac:dyDescent="0.3">
      <c r="A24" s="138" t="s">
        <v>14</v>
      </c>
      <c r="B24" s="139"/>
      <c r="C24" s="139"/>
      <c r="D24" s="21">
        <f>SUM(D18:D23)</f>
        <v>0</v>
      </c>
      <c r="E24" s="21">
        <f t="shared" ref="E24" si="3">SUM(E18:E23)</f>
        <v>0</v>
      </c>
      <c r="F24" s="21">
        <f t="shared" ref="F24" si="4">SUM(F18:F23)</f>
        <v>0</v>
      </c>
      <c r="G24" s="21">
        <f t="shared" ref="G24" si="5">SUM(G18:G23)</f>
        <v>0</v>
      </c>
      <c r="H24" s="21">
        <f t="shared" ref="H24" si="6">SUM(H18:H23)</f>
        <v>0</v>
      </c>
      <c r="I24" s="21">
        <f t="shared" ref="I24" si="7">SUM(I18:I23)</f>
        <v>0</v>
      </c>
      <c r="J24" s="21">
        <f t="shared" ref="J24" si="8">SUM(J18:J23)</f>
        <v>0</v>
      </c>
      <c r="K24" s="21">
        <f t="shared" ref="K24" si="9">SUM(K18:K23)</f>
        <v>0</v>
      </c>
      <c r="L24" s="21">
        <f t="shared" ref="L24" si="10">SUM(L18:L23)</f>
        <v>0</v>
      </c>
      <c r="M24" s="21">
        <f t="shared" ref="M24" si="11">SUM(M18:M23)</f>
        <v>0</v>
      </c>
      <c r="N24" s="21">
        <f t="shared" ref="N24" si="12">SUM(N18:N23)</f>
        <v>0</v>
      </c>
      <c r="O24" s="21">
        <f t="shared" ref="O24" si="13">SUM(O18:O23)</f>
        <v>0</v>
      </c>
      <c r="P24" s="21">
        <f t="shared" ref="P24" si="14">SUM(P18:P23)</f>
        <v>0</v>
      </c>
      <c r="Q24" s="21">
        <f t="shared" ref="Q24" si="15">SUM(Q18:Q23)</f>
        <v>0</v>
      </c>
      <c r="R24" s="21">
        <f t="shared" ref="R24" si="16">SUM(R18:R23)</f>
        <v>0</v>
      </c>
      <c r="S24" s="21">
        <f t="shared" ref="S24" si="17">SUM(S18:S23)</f>
        <v>0</v>
      </c>
      <c r="T24" s="21">
        <f t="shared" ref="T24" si="18">SUM(T18:T23)</f>
        <v>0</v>
      </c>
      <c r="U24" s="21">
        <f t="shared" ref="U24" si="19">SUM(U18:U23)</f>
        <v>0</v>
      </c>
      <c r="V24" s="21">
        <f t="shared" ref="V24" si="20">SUM(V18:V23)</f>
        <v>0</v>
      </c>
      <c r="W24" s="21">
        <f t="shared" ref="W24" si="21">SUM(W18:W23)</f>
        <v>0</v>
      </c>
      <c r="X24" s="244">
        <f t="shared" ref="X24" si="22">SUM(X18:X23)</f>
        <v>0</v>
      </c>
      <c r="Y24" s="244">
        <f>SUM(Y18:Y23)</f>
        <v>0</v>
      </c>
    </row>
    <row r="25" spans="1:25" s="246" customFormat="1" ht="13.5" thickBot="1" x14ac:dyDescent="0.35">
      <c r="A25" s="161" t="s">
        <v>101</v>
      </c>
      <c r="B25" s="353"/>
      <c r="C25" s="354"/>
      <c r="D25" s="245"/>
      <c r="E25" s="245"/>
      <c r="F25" s="245"/>
      <c r="G25" s="245"/>
      <c r="H25" s="245"/>
      <c r="I25" s="245"/>
      <c r="J25" s="245"/>
      <c r="K25" s="245"/>
      <c r="L25" s="245"/>
      <c r="M25" s="245"/>
      <c r="N25" s="245"/>
      <c r="O25" s="245"/>
      <c r="P25" s="245"/>
      <c r="Q25" s="245"/>
      <c r="R25" s="245"/>
      <c r="S25" s="245"/>
      <c r="T25" s="245"/>
      <c r="U25" s="245"/>
      <c r="V25" s="245"/>
      <c r="W25" s="245"/>
      <c r="X25" s="245"/>
      <c r="Y25" s="245"/>
    </row>
    <row r="26" spans="1:25" ht="29.5" customHeight="1" x14ac:dyDescent="0.25"/>
    <row r="27" spans="1:25" ht="14" customHeight="1" x14ac:dyDescent="0.3">
      <c r="A27" s="41" t="s">
        <v>173</v>
      </c>
      <c r="B27" s="41"/>
      <c r="C27" s="42"/>
      <c r="D27" s="332">
        <f>Yhteenveto!D6</f>
        <v>2021</v>
      </c>
      <c r="E27" s="332"/>
      <c r="F27" s="332">
        <f>Yhteenveto!E6</f>
        <v>2022</v>
      </c>
      <c r="G27" s="332"/>
      <c r="H27" s="332">
        <f>Yhteenveto!F6</f>
        <v>2023</v>
      </c>
      <c r="I27" s="332"/>
      <c r="J27" s="332">
        <f>Yhteenveto!G6</f>
        <v>2024</v>
      </c>
      <c r="K27" s="332"/>
      <c r="L27" s="332">
        <f>Yhteenveto!H6</f>
        <v>2025</v>
      </c>
      <c r="M27" s="332"/>
      <c r="N27" s="332">
        <f>Yhteenveto!I6</f>
        <v>2026</v>
      </c>
      <c r="O27" s="332"/>
      <c r="P27" s="332">
        <f>Yhteenveto!J6</f>
        <v>2027</v>
      </c>
      <c r="Q27" s="332"/>
      <c r="R27" s="332">
        <f>Yhteenveto!K6</f>
        <v>2028</v>
      </c>
      <c r="S27" s="332"/>
      <c r="T27" s="332">
        <f>Yhteenveto!L6</f>
        <v>2029</v>
      </c>
      <c r="U27" s="332"/>
      <c r="V27" s="332">
        <f>Yhteenveto!M6</f>
        <v>2030</v>
      </c>
      <c r="W27" s="332"/>
      <c r="X27" s="44" t="str">
        <f>Yhteenveto!N6</f>
        <v>Yhteensä</v>
      </c>
    </row>
    <row r="28" spans="1:25" x14ac:dyDescent="0.25">
      <c r="A28" s="310" t="s">
        <v>174</v>
      </c>
      <c r="B28" s="311"/>
      <c r="C28" s="312"/>
      <c r="D28" s="318">
        <f>D12+D24</f>
        <v>0</v>
      </c>
      <c r="E28" s="319"/>
      <c r="F28" s="318">
        <f t="shared" ref="F28" si="23">F12+F24</f>
        <v>0</v>
      </c>
      <c r="G28" s="319"/>
      <c r="H28" s="318">
        <f t="shared" ref="H28" si="24">H12+H24</f>
        <v>0</v>
      </c>
      <c r="I28" s="319"/>
      <c r="J28" s="318">
        <f t="shared" ref="J28" si="25">J12+J24</f>
        <v>0</v>
      </c>
      <c r="K28" s="319"/>
      <c r="L28" s="318">
        <f t="shared" ref="L28" si="26">L12+L24</f>
        <v>0</v>
      </c>
      <c r="M28" s="319"/>
      <c r="N28" s="318">
        <f t="shared" ref="N28" si="27">N12+N24</f>
        <v>0</v>
      </c>
      <c r="O28" s="319"/>
      <c r="P28" s="318">
        <f t="shared" ref="P28" si="28">P12+P24</f>
        <v>0</v>
      </c>
      <c r="Q28" s="319"/>
      <c r="R28" s="318">
        <f t="shared" ref="R28" si="29">R12+R24</f>
        <v>0</v>
      </c>
      <c r="S28" s="319"/>
      <c r="T28" s="318">
        <f t="shared" ref="T28" si="30">T12+T24</f>
        <v>0</v>
      </c>
      <c r="U28" s="319"/>
      <c r="V28" s="318">
        <f t="shared" ref="V28" si="31">V12+V24</f>
        <v>0</v>
      </c>
      <c r="W28" s="319"/>
      <c r="X28" s="43">
        <f>SUM(D28:W28)</f>
        <v>0</v>
      </c>
    </row>
    <row r="29" spans="1:25" ht="14" customHeight="1" x14ac:dyDescent="0.25">
      <c r="A29" s="310" t="s">
        <v>175</v>
      </c>
      <c r="B29" s="311"/>
      <c r="C29" s="312"/>
      <c r="D29" s="308">
        <f>E12+E24</f>
        <v>0</v>
      </c>
      <c r="E29" s="309"/>
      <c r="F29" s="308">
        <f t="shared" ref="F29" si="32">G12+G24</f>
        <v>0</v>
      </c>
      <c r="G29" s="309"/>
      <c r="H29" s="308">
        <f t="shared" ref="H29" si="33">I12+I24</f>
        <v>0</v>
      </c>
      <c r="I29" s="309"/>
      <c r="J29" s="308">
        <f t="shared" ref="J29" si="34">K12+K24</f>
        <v>0</v>
      </c>
      <c r="K29" s="309"/>
      <c r="L29" s="308">
        <f t="shared" ref="L29" si="35">M12+M24</f>
        <v>0</v>
      </c>
      <c r="M29" s="309"/>
      <c r="N29" s="308">
        <f t="shared" ref="N29" si="36">O12+O24</f>
        <v>0</v>
      </c>
      <c r="O29" s="309"/>
      <c r="P29" s="308">
        <f t="shared" ref="P29" si="37">Q12+Q24</f>
        <v>0</v>
      </c>
      <c r="Q29" s="309"/>
      <c r="R29" s="308">
        <f t="shared" ref="R29" si="38">S12+S24</f>
        <v>0</v>
      </c>
      <c r="S29" s="309"/>
      <c r="T29" s="308">
        <f t="shared" ref="T29" si="39">U12+U24</f>
        <v>0</v>
      </c>
      <c r="U29" s="309"/>
      <c r="V29" s="308">
        <f t="shared" ref="V29" si="40">W12+W24</f>
        <v>0</v>
      </c>
      <c r="W29" s="309"/>
      <c r="X29" s="43">
        <f>SUM(D29:W29)</f>
        <v>0</v>
      </c>
    </row>
    <row r="30" spans="1:25" ht="14" customHeight="1" x14ac:dyDescent="0.3">
      <c r="A30" s="310" t="s">
        <v>176</v>
      </c>
      <c r="B30" s="311"/>
      <c r="C30" s="312"/>
      <c r="D30" s="308">
        <f>D29</f>
        <v>0</v>
      </c>
      <c r="E30" s="309"/>
      <c r="F30" s="308">
        <f>D30+F29</f>
        <v>0</v>
      </c>
      <c r="G30" s="309"/>
      <c r="H30" s="308">
        <f t="shared" ref="H30" si="41">F30+H29</f>
        <v>0</v>
      </c>
      <c r="I30" s="309"/>
      <c r="J30" s="308">
        <f t="shared" ref="J30" si="42">H30+J29</f>
        <v>0</v>
      </c>
      <c r="K30" s="309"/>
      <c r="L30" s="308">
        <f t="shared" ref="L30" si="43">J30+L29</f>
        <v>0</v>
      </c>
      <c r="M30" s="309"/>
      <c r="N30" s="308">
        <f t="shared" ref="N30" si="44">L30+N29</f>
        <v>0</v>
      </c>
      <c r="O30" s="309"/>
      <c r="P30" s="308">
        <f t="shared" ref="P30" si="45">N30+P29</f>
        <v>0</v>
      </c>
      <c r="Q30" s="309"/>
      <c r="R30" s="308">
        <f t="shared" ref="R30" si="46">P30+R29</f>
        <v>0</v>
      </c>
      <c r="S30" s="309"/>
      <c r="T30" s="308">
        <f t="shared" ref="T30" si="47">R30+T29</f>
        <v>0</v>
      </c>
      <c r="U30" s="309"/>
      <c r="V30" s="308">
        <f>T30+V29</f>
        <v>0</v>
      </c>
      <c r="W30" s="309"/>
      <c r="X30" s="56"/>
    </row>
  </sheetData>
  <sheetProtection selectLockedCells="1"/>
  <dataConsolidate/>
  <mergeCells count="71">
    <mergeCell ref="X4:X5"/>
    <mergeCell ref="Y4:Y5"/>
    <mergeCell ref="X16:X17"/>
    <mergeCell ref="Y16:Y17"/>
    <mergeCell ref="B13:C13"/>
    <mergeCell ref="V16:W16"/>
    <mergeCell ref="J16:K16"/>
    <mergeCell ref="L16:M16"/>
    <mergeCell ref="N16:O16"/>
    <mergeCell ref="P16:Q16"/>
    <mergeCell ref="R16:S16"/>
    <mergeCell ref="T16:U16"/>
    <mergeCell ref="D16:E16"/>
    <mergeCell ref="F16:G16"/>
    <mergeCell ref="H16:I16"/>
    <mergeCell ref="V4:W4"/>
    <mergeCell ref="B25:C25"/>
    <mergeCell ref="A12:C12"/>
    <mergeCell ref="L30:M30"/>
    <mergeCell ref="N30:O30"/>
    <mergeCell ref="P30:Q30"/>
    <mergeCell ref="L29:M29"/>
    <mergeCell ref="N29:O29"/>
    <mergeCell ref="P29:Q29"/>
    <mergeCell ref="A29:C29"/>
    <mergeCell ref="D29:E29"/>
    <mergeCell ref="F29:G29"/>
    <mergeCell ref="H29:I29"/>
    <mergeCell ref="J29:K29"/>
    <mergeCell ref="A28:C28"/>
    <mergeCell ref="D28:E28"/>
    <mergeCell ref="F28:G28"/>
    <mergeCell ref="R30:S30"/>
    <mergeCell ref="T30:U30"/>
    <mergeCell ref="V30:W30"/>
    <mergeCell ref="A30:C30"/>
    <mergeCell ref="D30:E30"/>
    <mergeCell ref="F30:G30"/>
    <mergeCell ref="H30:I30"/>
    <mergeCell ref="J30:K30"/>
    <mergeCell ref="R29:S29"/>
    <mergeCell ref="T29:U29"/>
    <mergeCell ref="V29:W29"/>
    <mergeCell ref="N28:O28"/>
    <mergeCell ref="P28:Q28"/>
    <mergeCell ref="R28:S28"/>
    <mergeCell ref="T28:U28"/>
    <mergeCell ref="V28:W28"/>
    <mergeCell ref="H28:I28"/>
    <mergeCell ref="J28:K28"/>
    <mergeCell ref="L28:M28"/>
    <mergeCell ref="L27:M27"/>
    <mergeCell ref="N27:O27"/>
    <mergeCell ref="P27:Q27"/>
    <mergeCell ref="R27:S27"/>
    <mergeCell ref="T27:U27"/>
    <mergeCell ref="V27:W27"/>
    <mergeCell ref="D27:E27"/>
    <mergeCell ref="F27:G27"/>
    <mergeCell ref="H27:I27"/>
    <mergeCell ref="J27:K27"/>
    <mergeCell ref="A1:D1"/>
    <mergeCell ref="N4:O4"/>
    <mergeCell ref="P4:Q4"/>
    <mergeCell ref="R4:S4"/>
    <mergeCell ref="T4:U4"/>
    <mergeCell ref="D4:E4"/>
    <mergeCell ref="F4:G4"/>
    <mergeCell ref="H4:I4"/>
    <mergeCell ref="J4:K4"/>
    <mergeCell ref="L4:M4"/>
  </mergeCells>
  <pageMargins left="0.25" right="0.25" top="0.75" bottom="0.75" header="0.3" footer="0.3"/>
  <pageSetup paperSize="9" scale="43"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pageSetUpPr fitToPage="1"/>
  </sheetPr>
  <dimension ref="A1:L91"/>
  <sheetViews>
    <sheetView showGridLines="0" zoomScale="80" zoomScaleNormal="80" workbookViewId="0">
      <pane ySplit="3" topLeftCell="A4" activePane="bottomLeft" state="frozen"/>
      <selection pane="bottomLeft" activeCell="I25" sqref="I25"/>
    </sheetView>
  </sheetViews>
  <sheetFormatPr defaultColWidth="8.83203125" defaultRowHeight="12.5" x14ac:dyDescent="0.3"/>
  <cols>
    <col min="1" max="1" width="3.58203125" style="3" customWidth="1"/>
    <col min="2" max="2" width="27.08203125" style="3" customWidth="1"/>
    <col min="3" max="3" width="2.58203125" style="3" customWidth="1"/>
    <col min="4" max="4" width="30.08203125" style="13" customWidth="1"/>
    <col min="5" max="5" width="12.25" style="9" customWidth="1"/>
    <col min="6" max="6" width="2.58203125" style="3" customWidth="1"/>
    <col min="7" max="7" width="32.83203125" style="3" customWidth="1"/>
    <col min="8" max="8" width="2.58203125" style="3" customWidth="1"/>
    <col min="9" max="9" width="24.75" style="3" customWidth="1"/>
    <col min="10" max="11" width="2.58203125" style="3" customWidth="1"/>
    <col min="12" max="12" width="44.25" style="3" customWidth="1"/>
    <col min="13" max="16384" width="8.83203125" style="3"/>
  </cols>
  <sheetData>
    <row r="1" spans="2:11" ht="31" customHeight="1" x14ac:dyDescent="0.3">
      <c r="B1" s="362" t="s">
        <v>74</v>
      </c>
      <c r="C1" s="362"/>
      <c r="D1" s="362"/>
    </row>
    <row r="2" spans="2:11" ht="13" x14ac:dyDescent="0.3">
      <c r="B2" s="160" t="s">
        <v>12</v>
      </c>
      <c r="C2" s="160"/>
      <c r="D2" s="363" t="s">
        <v>15</v>
      </c>
      <c r="E2" s="363"/>
      <c r="F2" s="160"/>
      <c r="G2" s="160" t="s">
        <v>16</v>
      </c>
      <c r="H2" s="160"/>
      <c r="I2" s="160" t="s">
        <v>35</v>
      </c>
      <c r="J2" s="160"/>
      <c r="K2" s="160"/>
    </row>
    <row r="3" spans="2:11" s="26" customFormat="1" ht="26" x14ac:dyDescent="0.3">
      <c r="B3" s="32" t="s">
        <v>37</v>
      </c>
      <c r="C3" s="48"/>
      <c r="D3" s="364" t="s">
        <v>75</v>
      </c>
      <c r="E3" s="364"/>
      <c r="F3" s="48"/>
      <c r="G3" s="32" t="s">
        <v>36</v>
      </c>
      <c r="H3" s="48"/>
      <c r="I3" s="31" t="s">
        <v>68</v>
      </c>
      <c r="J3" s="31"/>
    </row>
    <row r="4" spans="2:11" s="8" customFormat="1" ht="13" x14ac:dyDescent="0.3">
      <c r="B4" s="361" t="s">
        <v>218</v>
      </c>
      <c r="C4" s="361"/>
      <c r="D4" s="361"/>
      <c r="E4" s="361"/>
      <c r="F4" s="6"/>
      <c r="G4" s="6"/>
      <c r="H4" s="6"/>
      <c r="I4" s="6"/>
      <c r="J4" s="6"/>
      <c r="K4" s="6"/>
    </row>
    <row r="5" spans="2:11" s="8" customFormat="1" ht="156.5" customHeight="1" x14ac:dyDescent="0.3">
      <c r="B5" s="87"/>
      <c r="C5" s="87"/>
      <c r="D5" s="87"/>
      <c r="E5" s="87"/>
    </row>
    <row r="6" spans="2:11" ht="13" x14ac:dyDescent="0.3">
      <c r="B6" s="30"/>
      <c r="C6" s="27"/>
      <c r="D6" s="365"/>
      <c r="E6" s="366"/>
      <c r="F6" s="8"/>
      <c r="G6" s="214"/>
      <c r="H6" s="8"/>
      <c r="I6" s="39"/>
      <c r="K6" s="8"/>
    </row>
    <row r="7" spans="2:11" x14ac:dyDescent="0.3">
      <c r="E7" s="12"/>
      <c r="F7" s="8"/>
      <c r="G7" s="8"/>
      <c r="H7" s="8"/>
      <c r="I7" s="8"/>
      <c r="J7" s="8"/>
      <c r="K7" s="8"/>
    </row>
    <row r="8" spans="2:11" ht="13" x14ac:dyDescent="0.3">
      <c r="B8" s="30"/>
      <c r="C8" s="27"/>
      <c r="D8" s="359"/>
      <c r="E8" s="360"/>
      <c r="G8" s="214"/>
      <c r="I8" s="39"/>
      <c r="K8" s="8"/>
    </row>
    <row r="9" spans="2:11" x14ac:dyDescent="0.3">
      <c r="E9" s="12"/>
      <c r="K9" s="8"/>
    </row>
    <row r="10" spans="2:11" ht="13" x14ac:dyDescent="0.3">
      <c r="B10" s="30"/>
      <c r="C10" s="27"/>
      <c r="D10" s="359"/>
      <c r="E10" s="360"/>
      <c r="G10" s="214"/>
      <c r="I10" s="39"/>
    </row>
    <row r="11" spans="2:11" x14ac:dyDescent="0.3">
      <c r="E11" s="12"/>
    </row>
    <row r="12" spans="2:11" ht="13" x14ac:dyDescent="0.3">
      <c r="B12" s="30"/>
      <c r="C12" s="27"/>
      <c r="D12" s="359"/>
      <c r="E12" s="360"/>
      <c r="G12" s="214"/>
      <c r="I12" s="39"/>
    </row>
    <row r="13" spans="2:11" x14ac:dyDescent="0.3">
      <c r="E13" s="12"/>
    </row>
    <row r="14" spans="2:11" ht="13" x14ac:dyDescent="0.3">
      <c r="B14" s="30"/>
      <c r="C14" s="27"/>
      <c r="D14" s="367"/>
      <c r="E14" s="367"/>
      <c r="G14" s="214"/>
      <c r="I14" s="39"/>
    </row>
    <row r="15" spans="2:11" x14ac:dyDescent="0.3">
      <c r="E15" s="12"/>
    </row>
    <row r="16" spans="2:11" ht="13" x14ac:dyDescent="0.3">
      <c r="B16" s="30"/>
      <c r="C16" s="27"/>
      <c r="D16" s="365"/>
      <c r="E16" s="366"/>
      <c r="G16" s="214"/>
      <c r="I16" s="39"/>
    </row>
    <row r="17" spans="2:11" x14ac:dyDescent="0.3">
      <c r="E17" s="12"/>
    </row>
    <row r="18" spans="2:11" ht="13" x14ac:dyDescent="0.3">
      <c r="B18" s="30"/>
      <c r="C18" s="27"/>
      <c r="D18" s="365"/>
      <c r="E18" s="366"/>
      <c r="G18" s="214"/>
      <c r="I18" s="39"/>
    </row>
    <row r="20" spans="2:11" ht="13" x14ac:dyDescent="0.3">
      <c r="B20" s="30"/>
      <c r="C20" s="27"/>
      <c r="D20" s="365"/>
      <c r="E20" s="366"/>
      <c r="G20" s="214"/>
      <c r="I20" s="39"/>
    </row>
    <row r="21" spans="2:11" x14ac:dyDescent="0.3">
      <c r="B21" s="27"/>
      <c r="C21" s="27"/>
      <c r="D21" s="27"/>
      <c r="E21" s="27"/>
      <c r="F21" s="27"/>
      <c r="G21" s="27"/>
      <c r="H21" s="27"/>
      <c r="I21" s="27"/>
      <c r="J21" s="27"/>
      <c r="K21" s="27"/>
    </row>
    <row r="22" spans="2:11" ht="5" customHeight="1" x14ac:dyDescent="0.3">
      <c r="D22" s="3"/>
      <c r="E22" s="3"/>
    </row>
    <row r="23" spans="2:11" ht="13" x14ac:dyDescent="0.3">
      <c r="B23" s="5" t="s">
        <v>56</v>
      </c>
      <c r="C23" s="5"/>
      <c r="D23" s="14"/>
      <c r="E23" s="10"/>
      <c r="F23" s="6"/>
      <c r="G23" s="6"/>
      <c r="H23" s="6"/>
      <c r="I23" s="6"/>
      <c r="J23" s="6"/>
      <c r="K23" s="6"/>
    </row>
    <row r="24" spans="2:11" ht="116.5" customHeight="1" x14ac:dyDescent="0.3"/>
    <row r="25" spans="2:11" ht="13" x14ac:dyDescent="0.3">
      <c r="B25" s="30"/>
      <c r="D25" s="359"/>
      <c r="E25" s="360"/>
      <c r="G25" s="214"/>
      <c r="I25" s="39"/>
    </row>
    <row r="27" spans="2:11" ht="13" x14ac:dyDescent="0.3">
      <c r="B27" s="30"/>
      <c r="D27" s="359"/>
      <c r="E27" s="360"/>
      <c r="G27" s="214"/>
      <c r="I27" s="39"/>
    </row>
    <row r="29" spans="2:11" ht="13" x14ac:dyDescent="0.3">
      <c r="B29" s="30"/>
      <c r="D29" s="359"/>
      <c r="E29" s="360"/>
      <c r="G29" s="214"/>
      <c r="I29" s="39"/>
    </row>
    <row r="31" spans="2:11" ht="13" x14ac:dyDescent="0.3">
      <c r="B31" s="30"/>
      <c r="D31" s="359"/>
      <c r="E31" s="360"/>
      <c r="G31" s="214"/>
      <c r="I31" s="39"/>
    </row>
    <row r="33" spans="2:11" ht="13" x14ac:dyDescent="0.3">
      <c r="B33" s="30"/>
      <c r="D33" s="359"/>
      <c r="E33" s="360"/>
      <c r="G33" s="214"/>
      <c r="I33" s="39"/>
    </row>
    <row r="34" spans="2:11" x14ac:dyDescent="0.3">
      <c r="D34" s="3"/>
      <c r="E34" s="3"/>
    </row>
    <row r="35" spans="2:11" ht="13" x14ac:dyDescent="0.3">
      <c r="B35" s="5" t="s">
        <v>38</v>
      </c>
      <c r="C35" s="5"/>
      <c r="D35" s="14"/>
      <c r="E35" s="10"/>
      <c r="F35" s="6"/>
      <c r="G35" s="6"/>
      <c r="H35" s="6"/>
      <c r="I35" s="6"/>
      <c r="J35" s="6"/>
      <c r="K35" s="6"/>
    </row>
    <row r="36" spans="2:11" s="8" customFormat="1" ht="94.5" customHeight="1" x14ac:dyDescent="0.3">
      <c r="B36" s="3"/>
      <c r="C36" s="7"/>
      <c r="D36" s="15"/>
      <c r="E36" s="11"/>
    </row>
    <row r="37" spans="2:11" s="27" customFormat="1" ht="13" x14ac:dyDescent="0.3">
      <c r="B37" s="30"/>
      <c r="C37" s="33"/>
      <c r="D37" s="359"/>
      <c r="E37" s="360"/>
      <c r="F37" s="3"/>
      <c r="G37" s="214"/>
      <c r="H37" s="3"/>
      <c r="I37" s="39"/>
      <c r="J37" s="3"/>
    </row>
    <row r="38" spans="2:11" s="27" customFormat="1" x14ac:dyDescent="0.3">
      <c r="D38" s="13"/>
      <c r="E38" s="9"/>
      <c r="F38" s="3"/>
      <c r="G38" s="3"/>
      <c r="H38" s="3"/>
      <c r="I38" s="3"/>
      <c r="J38" s="3"/>
    </row>
    <row r="39" spans="2:11" s="27" customFormat="1" ht="13" x14ac:dyDescent="0.3">
      <c r="B39" s="30"/>
      <c r="C39" s="33"/>
      <c r="D39" s="359"/>
      <c r="E39" s="360"/>
      <c r="F39" s="3"/>
      <c r="G39" s="214"/>
      <c r="H39" s="3"/>
      <c r="I39" s="39"/>
      <c r="J39" s="3"/>
    </row>
    <row r="40" spans="2:11" s="27" customFormat="1" x14ac:dyDescent="0.3">
      <c r="D40" s="13"/>
      <c r="E40" s="9"/>
      <c r="F40" s="3"/>
      <c r="G40" s="3"/>
      <c r="H40" s="3"/>
      <c r="I40" s="3"/>
      <c r="J40" s="3"/>
    </row>
    <row r="41" spans="2:11" s="27" customFormat="1" ht="13" x14ac:dyDescent="0.3">
      <c r="B41" s="30"/>
      <c r="C41" s="33"/>
      <c r="D41" s="359"/>
      <c r="E41" s="360"/>
      <c r="F41" s="3"/>
      <c r="G41" s="214"/>
      <c r="H41" s="3"/>
      <c r="I41" s="39"/>
      <c r="J41" s="3"/>
    </row>
    <row r="42" spans="2:11" s="27" customFormat="1" x14ac:dyDescent="0.3">
      <c r="D42" s="13"/>
      <c r="E42" s="9"/>
      <c r="F42" s="3"/>
      <c r="G42" s="3"/>
      <c r="H42" s="3"/>
      <c r="I42" s="3"/>
      <c r="J42" s="3"/>
    </row>
    <row r="43" spans="2:11" s="27" customFormat="1" ht="13" x14ac:dyDescent="0.3">
      <c r="B43" s="30"/>
      <c r="C43" s="33"/>
      <c r="D43" s="359"/>
      <c r="E43" s="360"/>
      <c r="F43" s="3"/>
      <c r="G43" s="214"/>
      <c r="H43" s="3"/>
      <c r="I43" s="39"/>
      <c r="J43" s="3"/>
    </row>
    <row r="44" spans="2:11" s="27" customFormat="1" x14ac:dyDescent="0.3">
      <c r="D44" s="13"/>
      <c r="E44" s="9"/>
      <c r="F44" s="3"/>
      <c r="G44" s="3"/>
      <c r="H44" s="3"/>
      <c r="I44" s="3"/>
      <c r="J44" s="3"/>
    </row>
    <row r="45" spans="2:11" s="27" customFormat="1" ht="13" x14ac:dyDescent="0.3">
      <c r="B45" s="30"/>
      <c r="C45" s="33"/>
      <c r="D45" s="359"/>
      <c r="E45" s="360"/>
      <c r="F45" s="3"/>
      <c r="G45" s="214"/>
      <c r="H45" s="3"/>
      <c r="I45" s="39"/>
      <c r="J45" s="3"/>
    </row>
    <row r="46" spans="2:11" s="27" customFormat="1" x14ac:dyDescent="0.3"/>
    <row r="47" spans="2:11" ht="13" x14ac:dyDescent="0.3">
      <c r="B47" s="5" t="s">
        <v>39</v>
      </c>
      <c r="C47" s="5"/>
      <c r="D47" s="16"/>
      <c r="E47" s="10"/>
      <c r="F47" s="6"/>
      <c r="G47" s="6"/>
      <c r="H47" s="6"/>
      <c r="I47" s="6"/>
      <c r="J47" s="6"/>
      <c r="K47" s="6"/>
    </row>
    <row r="48" spans="2:11" ht="114" customHeight="1" x14ac:dyDescent="0.3"/>
    <row r="49" spans="2:11" s="27" customFormat="1" ht="13" x14ac:dyDescent="0.3">
      <c r="B49" s="30"/>
      <c r="C49" s="33"/>
      <c r="D49" s="359"/>
      <c r="E49" s="360"/>
      <c r="F49" s="3"/>
      <c r="G49" s="214"/>
      <c r="H49" s="3"/>
      <c r="I49" s="39"/>
      <c r="J49" s="3"/>
    </row>
    <row r="50" spans="2:11" s="27" customFormat="1" x14ac:dyDescent="0.3">
      <c r="D50" s="13"/>
      <c r="E50" s="9"/>
      <c r="F50" s="3"/>
      <c r="G50" s="3"/>
      <c r="H50" s="3"/>
      <c r="I50" s="3"/>
      <c r="J50" s="3"/>
      <c r="K50" s="3"/>
    </row>
    <row r="51" spans="2:11" s="27" customFormat="1" ht="13" x14ac:dyDescent="0.3">
      <c r="B51" s="30"/>
      <c r="C51" s="33"/>
      <c r="D51" s="359"/>
      <c r="E51" s="360"/>
      <c r="F51" s="3"/>
      <c r="G51" s="214"/>
      <c r="H51" s="3"/>
      <c r="I51" s="39"/>
      <c r="J51" s="3"/>
    </row>
    <row r="52" spans="2:11" s="27" customFormat="1" x14ac:dyDescent="0.3">
      <c r="D52" s="13"/>
      <c r="E52" s="9"/>
      <c r="F52" s="3"/>
      <c r="G52" s="3"/>
      <c r="H52" s="3"/>
      <c r="I52" s="3"/>
      <c r="J52" s="3"/>
    </row>
    <row r="53" spans="2:11" s="27" customFormat="1" ht="13" x14ac:dyDescent="0.3">
      <c r="B53" s="30"/>
      <c r="C53" s="33"/>
      <c r="D53" s="359"/>
      <c r="E53" s="360"/>
      <c r="F53" s="3"/>
      <c r="G53" s="214"/>
      <c r="H53" s="3"/>
      <c r="I53" s="39"/>
      <c r="J53" s="3"/>
    </row>
    <row r="54" spans="2:11" s="27" customFormat="1" x14ac:dyDescent="0.3">
      <c r="D54" s="13"/>
      <c r="E54" s="9"/>
      <c r="F54" s="3"/>
      <c r="G54" s="3"/>
      <c r="H54" s="3"/>
      <c r="I54" s="3"/>
      <c r="J54" s="3"/>
    </row>
    <row r="55" spans="2:11" s="27" customFormat="1" ht="13" x14ac:dyDescent="0.3">
      <c r="B55" s="30"/>
      <c r="C55" s="33"/>
      <c r="D55" s="359"/>
      <c r="E55" s="360"/>
      <c r="F55" s="3"/>
      <c r="G55" s="214"/>
      <c r="H55" s="3"/>
      <c r="I55" s="39"/>
      <c r="J55" s="3"/>
    </row>
    <row r="56" spans="2:11" s="27" customFormat="1" x14ac:dyDescent="0.3">
      <c r="D56" s="13"/>
      <c r="E56" s="9"/>
      <c r="F56" s="3"/>
      <c r="G56" s="3"/>
      <c r="H56" s="3"/>
      <c r="I56" s="3"/>
      <c r="J56" s="3"/>
    </row>
    <row r="57" spans="2:11" s="27" customFormat="1" ht="13" x14ac:dyDescent="0.3">
      <c r="B57" s="30"/>
      <c r="C57" s="33"/>
      <c r="D57" s="359"/>
      <c r="E57" s="360"/>
      <c r="F57" s="3"/>
      <c r="G57" s="214"/>
      <c r="H57" s="3"/>
      <c r="I57" s="39"/>
      <c r="J57" s="3"/>
    </row>
    <row r="58" spans="2:11" s="27" customFormat="1" x14ac:dyDescent="0.3"/>
    <row r="59" spans="2:11" ht="13" x14ac:dyDescent="0.3">
      <c r="B59" s="5" t="s">
        <v>40</v>
      </c>
      <c r="C59" s="5"/>
      <c r="D59" s="16"/>
      <c r="E59" s="10"/>
      <c r="F59" s="6"/>
      <c r="G59" s="6"/>
      <c r="H59" s="6"/>
      <c r="I59" s="6"/>
      <c r="J59" s="6"/>
      <c r="K59" s="6"/>
    </row>
    <row r="60" spans="2:11" ht="66" customHeight="1" x14ac:dyDescent="0.3"/>
    <row r="61" spans="2:11" s="27" customFormat="1" ht="13" x14ac:dyDescent="0.3">
      <c r="B61" s="30"/>
      <c r="C61" s="33"/>
      <c r="D61" s="359"/>
      <c r="E61" s="360"/>
      <c r="F61" s="3"/>
      <c r="G61" s="214"/>
      <c r="H61" s="3"/>
      <c r="I61" s="39"/>
      <c r="J61" s="3"/>
    </row>
    <row r="62" spans="2:11" s="27" customFormat="1" x14ac:dyDescent="0.3">
      <c r="D62" s="13"/>
      <c r="E62" s="9"/>
      <c r="F62" s="3"/>
      <c r="G62" s="3"/>
      <c r="H62" s="3"/>
      <c r="I62" s="3"/>
      <c r="J62" s="3"/>
    </row>
    <row r="63" spans="2:11" s="27" customFormat="1" ht="13" x14ac:dyDescent="0.3">
      <c r="B63" s="30"/>
      <c r="C63" s="33"/>
      <c r="D63" s="359"/>
      <c r="E63" s="360"/>
      <c r="F63" s="3"/>
      <c r="G63" s="214"/>
      <c r="H63" s="3"/>
      <c r="I63" s="39"/>
      <c r="J63" s="3"/>
    </row>
    <row r="64" spans="2:11" s="27" customFormat="1" x14ac:dyDescent="0.3">
      <c r="D64" s="13"/>
      <c r="E64" s="9"/>
      <c r="F64" s="3"/>
      <c r="G64" s="3"/>
      <c r="H64" s="3"/>
      <c r="I64" s="3"/>
      <c r="J64" s="3"/>
    </row>
    <row r="65" spans="2:11" s="27" customFormat="1" ht="13" x14ac:dyDescent="0.3">
      <c r="B65" s="30"/>
      <c r="C65" s="33"/>
      <c r="D65" s="359"/>
      <c r="E65" s="360"/>
      <c r="F65" s="3"/>
      <c r="G65" s="214"/>
      <c r="H65" s="3"/>
      <c r="I65" s="39"/>
      <c r="J65" s="3"/>
    </row>
    <row r="67" spans="2:11" ht="13" x14ac:dyDescent="0.3">
      <c r="B67" s="30"/>
      <c r="D67" s="359"/>
      <c r="E67" s="360"/>
      <c r="G67" s="214"/>
      <c r="I67" s="39"/>
    </row>
    <row r="69" spans="2:11" ht="13" x14ac:dyDescent="0.3">
      <c r="B69" s="30"/>
      <c r="D69" s="359"/>
      <c r="E69" s="360"/>
      <c r="G69" s="214"/>
      <c r="I69" s="39"/>
    </row>
    <row r="70" spans="2:11" x14ac:dyDescent="0.3">
      <c r="D70" s="3"/>
      <c r="E70" s="3"/>
    </row>
    <row r="71" spans="2:11" ht="13" x14ac:dyDescent="0.3">
      <c r="B71" s="5" t="s">
        <v>41</v>
      </c>
      <c r="C71" s="5"/>
      <c r="D71" s="16"/>
      <c r="E71" s="10"/>
      <c r="F71" s="6"/>
      <c r="G71" s="6"/>
      <c r="H71" s="6"/>
      <c r="I71" s="6"/>
      <c r="J71" s="6"/>
      <c r="K71" s="6"/>
    </row>
    <row r="73" spans="2:11" x14ac:dyDescent="0.3">
      <c r="B73" s="214"/>
      <c r="D73" s="359"/>
      <c r="E73" s="360"/>
      <c r="G73" s="214"/>
      <c r="I73" s="39"/>
      <c r="K73" s="27"/>
    </row>
    <row r="74" spans="2:11" ht="13" x14ac:dyDescent="0.3">
      <c r="B74" s="4"/>
      <c r="K74" s="27"/>
    </row>
    <row r="75" spans="2:11" ht="13" x14ac:dyDescent="0.3">
      <c r="B75" s="214"/>
      <c r="C75" s="33"/>
      <c r="D75" s="359"/>
      <c r="E75" s="360"/>
      <c r="G75" s="214"/>
      <c r="I75" s="39"/>
      <c r="K75" s="27"/>
    </row>
    <row r="76" spans="2:11" ht="13" x14ac:dyDescent="0.3">
      <c r="B76" s="4"/>
      <c r="C76" s="27"/>
      <c r="K76" s="27"/>
    </row>
    <row r="77" spans="2:11" ht="13" x14ac:dyDescent="0.3">
      <c r="B77" s="214"/>
      <c r="C77" s="33"/>
      <c r="D77" s="359"/>
      <c r="E77" s="360"/>
      <c r="G77" s="214"/>
      <c r="I77" s="39"/>
      <c r="K77" s="27"/>
    </row>
    <row r="91" spans="1:12" s="13" customFormat="1" ht="13" x14ac:dyDescent="0.3">
      <c r="A91" s="3"/>
      <c r="B91" s="4"/>
      <c r="C91" s="4"/>
      <c r="E91" s="9"/>
      <c r="F91" s="3"/>
      <c r="G91" s="3"/>
      <c r="H91" s="3"/>
      <c r="I91" s="3"/>
      <c r="J91" s="3"/>
      <c r="K91" s="3"/>
      <c r="L91" s="3"/>
    </row>
  </sheetData>
  <mergeCells count="35">
    <mergeCell ref="B4:E4"/>
    <mergeCell ref="B1:D1"/>
    <mergeCell ref="D2:E2"/>
    <mergeCell ref="D3:E3"/>
    <mergeCell ref="D31:E31"/>
    <mergeCell ref="D6:E6"/>
    <mergeCell ref="D8:E8"/>
    <mergeCell ref="D10:E10"/>
    <mergeCell ref="D12:E12"/>
    <mergeCell ref="D14:E14"/>
    <mergeCell ref="D16:E16"/>
    <mergeCell ref="D18:E18"/>
    <mergeCell ref="D20:E20"/>
    <mergeCell ref="D25:E25"/>
    <mergeCell ref="D27:E27"/>
    <mergeCell ref="D29:E29"/>
    <mergeCell ref="D61:E61"/>
    <mergeCell ref="D33:E33"/>
    <mergeCell ref="D37:E37"/>
    <mergeCell ref="D39:E39"/>
    <mergeCell ref="D41:E41"/>
    <mergeCell ref="D43:E43"/>
    <mergeCell ref="D45:E45"/>
    <mergeCell ref="D49:E49"/>
    <mergeCell ref="D51:E51"/>
    <mergeCell ref="D53:E53"/>
    <mergeCell ref="D55:E55"/>
    <mergeCell ref="D57:E57"/>
    <mergeCell ref="D77:E77"/>
    <mergeCell ref="D63:E63"/>
    <mergeCell ref="D65:E65"/>
    <mergeCell ref="D67:E67"/>
    <mergeCell ref="D69:E69"/>
    <mergeCell ref="D73:E73"/>
    <mergeCell ref="D75:E75"/>
  </mergeCells>
  <pageMargins left="0.25" right="0.25" top="0.75" bottom="0.75" header="0.3" footer="0.3"/>
  <pageSetup paperSize="9" scale="54"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Valitse valikosta">
          <x14:formula1>
            <xm:f>'Tukisivu_päivitystä varten'!$H$4:$H$9</xm:f>
          </x14:formula1>
          <xm:sqref>I77 I6 I8 I10 I12 I14 I16 I18 I20 I25 I27 I29 I31 I33 I37 I39 I41 I43 I45 I49 I51 I53 I55 I57 I61 I63 I65 I67 I69 I73 I75</xm:sqref>
        </x14:dataValidation>
        <x14:dataValidation type="list" showInputMessage="1">
          <x14:formula1>
            <xm:f>'Tukisivu_päivitystä varten'!$B$4:$B$11</xm:f>
          </x14:formula1>
          <xm:sqref>B6 B8 B10 B12 B14 B16 B18 B20</xm:sqref>
        </x14:dataValidation>
        <x14:dataValidation type="list" showInputMessage="1">
          <x14:formula1>
            <xm:f>'Tukisivu_päivitystä varten'!$F$4:$F$6</xm:f>
          </x14:formula1>
          <xm:sqref>B61 B63 B65 B67 B69</xm:sqref>
        </x14:dataValidation>
        <x14:dataValidation type="list" showInputMessage="1">
          <x14:formula1>
            <xm:f>'Tukisivu_päivitystä varten'!$E$4:$E$8</xm:f>
          </x14:formula1>
          <xm:sqref>B49 B51 B53 B55 B57</xm:sqref>
        </x14:dataValidation>
        <x14:dataValidation type="list" showInputMessage="1">
          <x14:formula1>
            <xm:f>'Tukisivu_päivitystä varten'!$D$4:$D$7</xm:f>
          </x14:formula1>
          <xm:sqref>B37 B39 B41 B43 B45</xm:sqref>
        </x14:dataValidation>
        <x14:dataValidation type="list" showInputMessage="1">
          <x14:formula1>
            <xm:f>'Tukisivu_päivitystä varten'!$C$4:$C$8</xm:f>
          </x14:formula1>
          <xm:sqref>B25 B27 B29 B31 B33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8"/>
  <sheetViews>
    <sheetView topLeftCell="B1" workbookViewId="0">
      <selection activeCell="H4" sqref="H4"/>
    </sheetView>
  </sheetViews>
  <sheetFormatPr defaultRowHeight="14" x14ac:dyDescent="0.3"/>
  <cols>
    <col min="1" max="1" width="31.4140625" bestFit="1" customWidth="1"/>
    <col min="2" max="2" width="23.4140625" customWidth="1"/>
    <col min="3" max="3" width="18.75" customWidth="1"/>
    <col min="4" max="4" width="19.25" customWidth="1"/>
    <col min="5" max="5" width="19.5" customWidth="1"/>
    <col min="6" max="6" width="16.4140625" customWidth="1"/>
    <col min="8" max="8" width="27.9140625" customWidth="1"/>
    <col min="9" max="9" width="25.9140625" customWidth="1"/>
  </cols>
  <sheetData>
    <row r="1" spans="1:18" x14ac:dyDescent="0.3">
      <c r="A1" s="57" t="s">
        <v>82</v>
      </c>
      <c r="B1" s="58"/>
    </row>
    <row r="2" spans="1:18" s="34" customFormat="1" x14ac:dyDescent="0.3">
      <c r="A2" s="34" t="s">
        <v>42</v>
      </c>
      <c r="B2" s="34" t="s">
        <v>7</v>
      </c>
    </row>
    <row r="3" spans="1:18" ht="42" x14ac:dyDescent="0.3">
      <c r="A3" s="60" t="s">
        <v>43</v>
      </c>
      <c r="B3" s="59" t="s">
        <v>33</v>
      </c>
      <c r="C3" s="59" t="s">
        <v>23</v>
      </c>
      <c r="D3" s="59" t="s">
        <v>30</v>
      </c>
      <c r="E3" s="59" t="s">
        <v>24</v>
      </c>
      <c r="F3" s="59" t="s">
        <v>9</v>
      </c>
      <c r="G3" s="29"/>
      <c r="H3" s="59" t="s">
        <v>217</v>
      </c>
      <c r="I3" s="59" t="s">
        <v>67</v>
      </c>
      <c r="J3" s="34"/>
      <c r="L3" s="34"/>
      <c r="M3" s="34"/>
      <c r="N3" s="34"/>
      <c r="O3" s="34"/>
      <c r="P3" s="34"/>
      <c r="Q3" s="34"/>
      <c r="R3" s="34"/>
    </row>
    <row r="4" spans="1:18" ht="25" customHeight="1" x14ac:dyDescent="0.3">
      <c r="A4" s="29" t="s">
        <v>47</v>
      </c>
      <c r="B4" s="61" t="s">
        <v>2</v>
      </c>
      <c r="C4" s="61" t="s">
        <v>13</v>
      </c>
      <c r="D4" s="61" t="s">
        <v>20</v>
      </c>
      <c r="E4" s="61" t="s">
        <v>26</v>
      </c>
      <c r="F4" s="61" t="s">
        <v>10</v>
      </c>
      <c r="G4" s="29"/>
      <c r="H4" s="62" t="s">
        <v>216</v>
      </c>
      <c r="I4" s="29" t="s">
        <v>61</v>
      </c>
      <c r="J4" s="29"/>
      <c r="L4" s="29"/>
      <c r="M4" s="29"/>
      <c r="N4" s="29"/>
    </row>
    <row r="5" spans="1:18" ht="25" customHeight="1" x14ac:dyDescent="0.3">
      <c r="A5" s="29" t="s">
        <v>48</v>
      </c>
      <c r="B5" s="61" t="s">
        <v>1</v>
      </c>
      <c r="C5" s="61" t="s">
        <v>3</v>
      </c>
      <c r="D5" s="61" t="s">
        <v>17</v>
      </c>
      <c r="E5" s="61" t="s">
        <v>27</v>
      </c>
      <c r="F5" s="61" t="s">
        <v>31</v>
      </c>
      <c r="G5" s="29"/>
      <c r="H5" s="62" t="s">
        <v>83</v>
      </c>
      <c r="I5" s="29" t="s">
        <v>62</v>
      </c>
      <c r="J5" s="29"/>
      <c r="L5" s="29"/>
      <c r="M5" s="29"/>
      <c r="N5" s="29"/>
    </row>
    <row r="6" spans="1:18" ht="25" customHeight="1" x14ac:dyDescent="0.3">
      <c r="A6" s="29" t="s">
        <v>49</v>
      </c>
      <c r="B6" s="61" t="s">
        <v>22</v>
      </c>
      <c r="C6" s="61" t="s">
        <v>4</v>
      </c>
      <c r="D6" s="61" t="s">
        <v>18</v>
      </c>
      <c r="E6" s="61" t="s">
        <v>28</v>
      </c>
      <c r="F6" s="61" t="s">
        <v>11</v>
      </c>
      <c r="G6" s="29"/>
      <c r="H6" s="62" t="s">
        <v>71</v>
      </c>
      <c r="I6" s="29" t="s">
        <v>57</v>
      </c>
      <c r="J6" s="29"/>
      <c r="L6" s="29"/>
      <c r="M6" s="29"/>
      <c r="N6" s="29"/>
    </row>
    <row r="7" spans="1:18" ht="25" customHeight="1" x14ac:dyDescent="0.3">
      <c r="A7" s="29" t="s">
        <v>50</v>
      </c>
      <c r="B7" s="61" t="s">
        <v>25</v>
      </c>
      <c r="C7" s="61" t="s">
        <v>6</v>
      </c>
      <c r="D7" s="61" t="s">
        <v>19</v>
      </c>
      <c r="E7" s="61" t="s">
        <v>29</v>
      </c>
      <c r="F7" s="29"/>
      <c r="G7" s="29"/>
      <c r="H7" s="62" t="s">
        <v>84</v>
      </c>
      <c r="I7" s="29" t="s">
        <v>58</v>
      </c>
      <c r="J7" s="29"/>
      <c r="L7" s="29"/>
      <c r="M7" s="29"/>
      <c r="N7" s="29"/>
    </row>
    <row r="8" spans="1:18" ht="25" customHeight="1" x14ac:dyDescent="0.3">
      <c r="A8" s="29" t="s">
        <v>51</v>
      </c>
      <c r="B8" s="61" t="s">
        <v>0</v>
      </c>
      <c r="C8" s="61" t="s">
        <v>5</v>
      </c>
      <c r="D8" s="61"/>
      <c r="E8" s="61" t="s">
        <v>32</v>
      </c>
      <c r="F8" s="29"/>
      <c r="G8" s="29"/>
      <c r="H8" s="62" t="s">
        <v>72</v>
      </c>
      <c r="I8" s="29" t="s">
        <v>60</v>
      </c>
      <c r="J8" s="29"/>
      <c r="L8" s="29"/>
      <c r="M8" s="29"/>
      <c r="N8" s="29"/>
    </row>
    <row r="9" spans="1:18" ht="25" customHeight="1" x14ac:dyDescent="0.3">
      <c r="A9" s="29" t="s">
        <v>52</v>
      </c>
      <c r="B9" s="61" t="s">
        <v>21</v>
      </c>
      <c r="C9" s="29"/>
      <c r="D9" s="61"/>
      <c r="E9" s="29"/>
      <c r="F9" s="29"/>
      <c r="G9" s="29"/>
      <c r="H9" s="62" t="s">
        <v>73</v>
      </c>
      <c r="I9" s="29"/>
      <c r="J9" s="29"/>
      <c r="K9" s="29"/>
      <c r="L9" s="29"/>
      <c r="M9" s="29"/>
      <c r="N9" s="29"/>
    </row>
    <row r="10" spans="1:18" ht="14" customHeight="1" x14ac:dyDescent="0.3">
      <c r="A10" s="29" t="s">
        <v>53</v>
      </c>
      <c r="B10" s="61" t="s">
        <v>8</v>
      </c>
      <c r="C10" s="29"/>
      <c r="D10" s="61"/>
      <c r="E10" s="29"/>
      <c r="F10" s="29"/>
      <c r="G10" s="29"/>
      <c r="H10" s="29"/>
      <c r="I10" s="29" t="s">
        <v>57</v>
      </c>
      <c r="J10" s="29"/>
      <c r="K10" s="29"/>
      <c r="L10" s="29"/>
      <c r="M10" s="29"/>
      <c r="N10" s="29"/>
    </row>
    <row r="11" spans="1:18" ht="14" customHeight="1" x14ac:dyDescent="0.3">
      <c r="A11" s="29" t="s">
        <v>54</v>
      </c>
      <c r="B11" s="61" t="s">
        <v>34</v>
      </c>
      <c r="C11" s="29"/>
      <c r="D11" s="29"/>
      <c r="E11" s="29"/>
      <c r="F11" s="29"/>
      <c r="G11" s="29"/>
      <c r="H11" s="29"/>
      <c r="I11" s="29" t="s">
        <v>59</v>
      </c>
      <c r="J11" s="29"/>
      <c r="K11" s="29"/>
      <c r="L11" s="29"/>
      <c r="M11" s="29"/>
      <c r="N11" s="29"/>
    </row>
    <row r="12" spans="1:18" x14ac:dyDescent="0.3">
      <c r="A12" s="29" t="s">
        <v>55</v>
      </c>
      <c r="B12" s="29"/>
      <c r="C12" s="29"/>
      <c r="D12" s="29"/>
      <c r="E12" s="29"/>
      <c r="F12" s="29"/>
      <c r="G12" s="29"/>
      <c r="H12" s="29"/>
      <c r="I12" s="29"/>
      <c r="J12" s="29"/>
      <c r="K12" s="29"/>
      <c r="L12" s="29"/>
      <c r="M12" s="29"/>
      <c r="N12" s="29"/>
    </row>
    <row r="13" spans="1:18" x14ac:dyDescent="0.3">
      <c r="A13" s="29" t="s">
        <v>46</v>
      </c>
      <c r="B13" s="29"/>
      <c r="C13" s="29"/>
      <c r="D13" s="29"/>
      <c r="E13" s="29"/>
      <c r="F13" s="29"/>
      <c r="G13" s="29"/>
      <c r="H13" s="29"/>
      <c r="I13" s="29"/>
      <c r="J13" s="29"/>
      <c r="K13" s="29"/>
      <c r="L13" s="29"/>
      <c r="M13" s="29"/>
      <c r="N13" s="29"/>
    </row>
    <row r="14" spans="1:18" ht="14.5" x14ac:dyDescent="0.3">
      <c r="A14" s="29" t="s">
        <v>45</v>
      </c>
      <c r="B14" s="63"/>
      <c r="C14" s="29"/>
      <c r="D14" s="29"/>
      <c r="E14" s="29"/>
      <c r="F14" s="29"/>
      <c r="G14" s="29"/>
      <c r="H14" s="29"/>
      <c r="I14" s="29"/>
      <c r="J14" s="29"/>
      <c r="K14" s="29"/>
      <c r="L14" s="29"/>
      <c r="M14" s="29"/>
      <c r="N14" s="29"/>
    </row>
    <row r="15" spans="1:18" ht="14.5" x14ac:dyDescent="0.3">
      <c r="A15" s="29" t="s">
        <v>44</v>
      </c>
      <c r="B15" s="29"/>
      <c r="C15" s="63"/>
      <c r="D15" s="29"/>
      <c r="E15" s="29"/>
      <c r="F15" s="29"/>
      <c r="G15" s="29"/>
      <c r="H15" s="29"/>
      <c r="I15" s="29"/>
      <c r="J15" s="29"/>
      <c r="K15" s="29"/>
      <c r="L15" s="29"/>
      <c r="M15" s="29"/>
      <c r="N15" s="29"/>
    </row>
    <row r="16" spans="1:18" ht="14.5" x14ac:dyDescent="0.3">
      <c r="A16" s="29"/>
      <c r="B16" s="29"/>
      <c r="C16" s="63"/>
      <c r="D16" s="29"/>
      <c r="E16" s="29"/>
      <c r="F16" s="29"/>
      <c r="G16" s="29"/>
      <c r="H16" s="29"/>
      <c r="I16" s="29"/>
      <c r="J16" s="29"/>
      <c r="K16" s="29"/>
      <c r="L16" s="29"/>
      <c r="M16" s="29"/>
      <c r="N16" s="29"/>
    </row>
    <row r="17" spans="1:14" x14ac:dyDescent="0.3">
      <c r="A17" s="29"/>
      <c r="B17" s="29"/>
      <c r="C17" s="29"/>
      <c r="D17" s="29"/>
      <c r="E17" s="29"/>
      <c r="F17" s="29"/>
      <c r="G17" s="29"/>
      <c r="H17" s="29"/>
      <c r="I17" s="29"/>
      <c r="J17" s="29"/>
      <c r="K17" s="29"/>
      <c r="L17" s="29"/>
      <c r="M17" s="29"/>
      <c r="N17" s="29"/>
    </row>
    <row r="18" spans="1:14" x14ac:dyDescent="0.3">
      <c r="A18" s="29"/>
      <c r="B18" s="29"/>
      <c r="C18" s="29"/>
      <c r="D18" s="29"/>
      <c r="E18" s="29"/>
      <c r="F18" s="29"/>
      <c r="G18" s="29"/>
      <c r="H18" s="29"/>
      <c r="I18" s="29"/>
      <c r="J18" s="29"/>
      <c r="K18" s="29"/>
      <c r="L18" s="29"/>
      <c r="M18" s="29"/>
      <c r="N18"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FC273FBDB1AAC448BDBB3CA1302F22C6" ma:contentTypeVersion="3" ma:contentTypeDescription="Luo uusi asiakirja." ma:contentTypeScope="" ma:versionID="3b25b787659ae01c678066d46fcd949b">
  <xsd:schema xmlns:xsd="http://www.w3.org/2001/XMLSchema" xmlns:xs="http://www.w3.org/2001/XMLSchema" xmlns:p="http://schemas.microsoft.com/office/2006/metadata/properties" xmlns:ns2="ebb82943-49da-4504-a2f3-a33fb2eb95f1" targetNamespace="http://schemas.microsoft.com/office/2006/metadata/properties" ma:root="true" ma:fieldsID="643c11cf4c13186185f95add12dbb6b8"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B57B7F-36BA-4ACF-8620-54D30501900A}">
  <ds:schemaRefs>
    <ds:schemaRef ds:uri="http://schemas.openxmlformats.org/package/2006/metadata/core-properties"/>
    <ds:schemaRef ds:uri="http://purl.org/dc/dcmitype/"/>
    <ds:schemaRef ds:uri="http://schemas.microsoft.com/office/infopath/2007/PartnerControls"/>
    <ds:schemaRef ds:uri="ebb82943-49da-4504-a2f3-a33fb2eb95f1"/>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0630D66-4F3D-41CD-95C8-03D00EF4AB2B}">
  <ds:schemaRefs>
    <ds:schemaRef ds:uri="http://schemas.microsoft.com/sharepoint/v3/contenttype/forms"/>
  </ds:schemaRefs>
</ds:datastoreItem>
</file>

<file path=customXml/itemProps3.xml><?xml version="1.0" encoding="utf-8"?>
<ds:datastoreItem xmlns:ds="http://schemas.openxmlformats.org/officeDocument/2006/customXml" ds:itemID="{E02F4406-C304-4719-8301-B1AA6D576E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9</vt:i4>
      </vt:variant>
      <vt:variant>
        <vt:lpstr>Nimetyt alueet</vt:lpstr>
      </vt:variant>
      <vt:variant>
        <vt:i4>7</vt:i4>
      </vt:variant>
    </vt:vector>
  </HeadingPairs>
  <TitlesOfParts>
    <vt:vector size="16" baseType="lpstr">
      <vt:lpstr>Ohjeet</vt:lpstr>
      <vt:lpstr>Yhteenveto</vt:lpstr>
      <vt:lpstr>Kehittämiskust.</vt:lpstr>
      <vt:lpstr>Palvelutuotantokust.</vt:lpstr>
      <vt:lpstr>Käyttökust.</vt:lpstr>
      <vt:lpstr>TaloudellisetHyödyt</vt:lpstr>
      <vt:lpstr>Rahoitus</vt:lpstr>
      <vt:lpstr>LaadullisetHyödyt</vt:lpstr>
      <vt:lpstr>Tukisivu_päivitystä varten</vt:lpstr>
      <vt:lpstr>Kehittämiskust.!Tulostusalue</vt:lpstr>
      <vt:lpstr>Käyttökust.!Tulostusalue</vt:lpstr>
      <vt:lpstr>LaadullisetHyödyt!Tulostusalue</vt:lpstr>
      <vt:lpstr>Ohjeet!Tulostusalue</vt:lpstr>
      <vt:lpstr>Palvelutuotantokust.!Tulostusalue</vt:lpstr>
      <vt:lpstr>Rahoitus!Tulostusalue</vt:lpstr>
      <vt:lpstr>TaloudellisetHyödyt!Tulostusalue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2020-06-17T08:45:27Z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0x010100262CC450487F9C449518E09FD20E1E50|1470476699</vt:lpwstr>
  </property>
  <property fmtid="{D5CDD505-2E9C-101B-9397-08002B2CF9AE}" pid="3" name="ContentTypeId">
    <vt:lpwstr>0x010100FC273FBDB1AAC448BDBB3CA1302F22C6</vt:lpwstr>
  </property>
  <property fmtid="{D5CDD505-2E9C-101B-9397-08002B2CF9AE}" pid="4" name="ItemRetentionFormula">
    <vt:lpwstr/>
  </property>
  <property fmtid="{D5CDD505-2E9C-101B-9397-08002B2CF9AE}" pid="5" name="_NewReviewCycle">
    <vt:lpwstr/>
  </property>
</Properties>
</file>