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03023371\Work Folders\TiHL\"/>
    </mc:Choice>
  </mc:AlternateContent>
  <xr:revisionPtr revIDLastSave="0" documentId="13_ncr:1_{B2F1BFAC-ADBA-480D-9282-D3CA31436F9A}" xr6:coauthVersionLast="47" xr6:coauthVersionMax="47" xr10:uidLastSave="{00000000-0000-0000-0000-000000000000}"/>
  <bookViews>
    <workbookView xWindow="28680" yWindow="-120" windowWidth="29040" windowHeight="15720" xr2:uid="{E6FF18F0-60BD-4CAD-9458-813AE33586F3}"/>
  </bookViews>
  <sheets>
    <sheet name="Yhteenveto" sheetId="1" r:id="rId1"/>
    <sheet name="Kustannus-hyötyanalyysi" sheetId="2" r:id="rId2"/>
    <sheet name="Rahoitus" sheetId="5" r:id="rId3"/>
    <sheet name="Kaaviot" sheetId="7" r:id="rId4"/>
    <sheet name="HTV_aputaulukko" sheetId="6" r:id="rId5"/>
  </sheets>
  <definedNames>
    <definedName name="_xlnm.Print_Area" localSheetId="3">Kaaviot!$A$1:$W$148</definedName>
    <definedName name="_xlnm.Print_Area" localSheetId="0">Yhteenveto!$A$2:$X$96</definedName>
    <definedName name="_xlnm.Print_Titles" localSheetId="1">'Kustannus-hyötyanalyysi'!$B:$C</definedName>
    <definedName name="_xlnm.Print_Titles" localSheetId="0">Yhteenveto!$A:$B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1" i="7" l="1"/>
  <c r="C104" i="7"/>
  <c r="C66" i="7"/>
  <c r="C37" i="7"/>
  <c r="C32" i="7"/>
  <c r="U255" i="2"/>
  <c r="U261" i="2" s="1"/>
  <c r="Q64" i="1"/>
  <c r="H255" i="2"/>
  <c r="D109" i="7"/>
  <c r="N255" i="2"/>
  <c r="J64" i="1" s="1"/>
  <c r="N261" i="2"/>
  <c r="U67" i="7"/>
  <c r="H259" i="2"/>
  <c r="I259" i="2"/>
  <c r="J259" i="2" s="1"/>
  <c r="K259" i="2" s="1"/>
  <c r="L259" i="2" s="1"/>
  <c r="M259" i="2" s="1"/>
  <c r="N259" i="2" s="1"/>
  <c r="O259" i="2" s="1"/>
  <c r="P259" i="2" s="1"/>
  <c r="Q259" i="2" s="1"/>
  <c r="R259" i="2" s="1"/>
  <c r="S259" i="2" s="1"/>
  <c r="T259" i="2" s="1"/>
  <c r="U259" i="2" s="1"/>
  <c r="V259" i="2" s="1"/>
  <c r="W259" i="2"/>
  <c r="X259" i="2"/>
  <c r="Y259" i="2" s="1"/>
  <c r="Z259" i="2"/>
  <c r="H223" i="2"/>
  <c r="I223" i="2"/>
  <c r="J223" i="2"/>
  <c r="K223" i="2"/>
  <c r="L223" i="2" s="1"/>
  <c r="M223" i="2" s="1"/>
  <c r="N223" i="2" s="1"/>
  <c r="O223" i="2" s="1"/>
  <c r="P223" i="2" s="1"/>
  <c r="Q223" i="2"/>
  <c r="R223" i="2" s="1"/>
  <c r="S223" i="2" s="1"/>
  <c r="T223" i="2" s="1"/>
  <c r="U223" i="2"/>
  <c r="V223" i="2" s="1"/>
  <c r="W223" i="2" s="1"/>
  <c r="X223" i="2" s="1"/>
  <c r="Y223" i="2" s="1"/>
  <c r="Z223" i="2" s="1"/>
  <c r="H220" i="2"/>
  <c r="I220" i="2"/>
  <c r="J220" i="2"/>
  <c r="K220" i="2" s="1"/>
  <c r="L220" i="2" s="1"/>
  <c r="M220" i="2" s="1"/>
  <c r="N220" i="2"/>
  <c r="O220" i="2"/>
  <c r="P220" i="2" s="1"/>
  <c r="Q220" i="2" s="1"/>
  <c r="R220" i="2" s="1"/>
  <c r="S220" i="2" s="1"/>
  <c r="T220" i="2" s="1"/>
  <c r="U220" i="2" s="1"/>
  <c r="V220" i="2" s="1"/>
  <c r="W220" i="2" s="1"/>
  <c r="X220" i="2"/>
  <c r="Y220" i="2" s="1"/>
  <c r="Z220" i="2" s="1"/>
  <c r="H217" i="2"/>
  <c r="I217" i="2" s="1"/>
  <c r="J217" i="2" s="1"/>
  <c r="K217" i="2" s="1"/>
  <c r="L217" i="2" s="1"/>
  <c r="M217" i="2" s="1"/>
  <c r="N217" i="2" s="1"/>
  <c r="O217" i="2" s="1"/>
  <c r="P217" i="2" s="1"/>
  <c r="Q217" i="2" s="1"/>
  <c r="R217" i="2" s="1"/>
  <c r="S217" i="2" s="1"/>
  <c r="T217" i="2" s="1"/>
  <c r="U217" i="2"/>
  <c r="V217" i="2" s="1"/>
  <c r="W217" i="2" s="1"/>
  <c r="X217" i="2" s="1"/>
  <c r="Y217" i="2" s="1"/>
  <c r="Z217" i="2" s="1"/>
  <c r="H214" i="2"/>
  <c r="I214" i="2" s="1"/>
  <c r="J214" i="2" s="1"/>
  <c r="K214" i="2" s="1"/>
  <c r="L214" i="2" s="1"/>
  <c r="M214" i="2" s="1"/>
  <c r="N214" i="2" s="1"/>
  <c r="O214" i="2" s="1"/>
  <c r="P214" i="2" s="1"/>
  <c r="Q214" i="2" s="1"/>
  <c r="R214" i="2" s="1"/>
  <c r="S214" i="2" s="1"/>
  <c r="T214" i="2"/>
  <c r="U214" i="2" s="1"/>
  <c r="V214" i="2" s="1"/>
  <c r="W214" i="2" s="1"/>
  <c r="X214" i="2" s="1"/>
  <c r="Y214" i="2" s="1"/>
  <c r="Z214" i="2" s="1"/>
  <c r="H211" i="2"/>
  <c r="I211" i="2" s="1"/>
  <c r="J211" i="2" s="1"/>
  <c r="K211" i="2" s="1"/>
  <c r="L211" i="2"/>
  <c r="M211" i="2"/>
  <c r="N211" i="2" s="1"/>
  <c r="O211" i="2"/>
  <c r="P211" i="2" s="1"/>
  <c r="Q211" i="2" s="1"/>
  <c r="R211" i="2" s="1"/>
  <c r="S211" i="2" s="1"/>
  <c r="T211" i="2" s="1"/>
  <c r="U211" i="2" s="1"/>
  <c r="V211" i="2" s="1"/>
  <c r="W211" i="2" s="1"/>
  <c r="X211" i="2" s="1"/>
  <c r="Y211" i="2" s="1"/>
  <c r="Z211" i="2" s="1"/>
  <c r="H208" i="2"/>
  <c r="I208" i="2" s="1"/>
  <c r="J208" i="2"/>
  <c r="K208" i="2"/>
  <c r="L208" i="2" s="1"/>
  <c r="M208" i="2" s="1"/>
  <c r="N208" i="2" s="1"/>
  <c r="O208" i="2" s="1"/>
  <c r="P208" i="2" s="1"/>
  <c r="Q208" i="2" s="1"/>
  <c r="R208" i="2" s="1"/>
  <c r="S208" i="2" s="1"/>
  <c r="T208" i="2" s="1"/>
  <c r="U208" i="2" s="1"/>
  <c r="V208" i="2" s="1"/>
  <c r="W208" i="2" s="1"/>
  <c r="X208" i="2" s="1"/>
  <c r="Y208" i="2" s="1"/>
  <c r="Z208" i="2" s="1"/>
  <c r="Z255" i="2"/>
  <c r="Z261" i="2" s="1"/>
  <c r="Y255" i="2"/>
  <c r="Y261" i="2" s="1"/>
  <c r="X255" i="2"/>
  <c r="X261" i="2" s="1"/>
  <c r="W255" i="2"/>
  <c r="V255" i="2"/>
  <c r="V261" i="2"/>
  <c r="T255" i="2"/>
  <c r="S255" i="2"/>
  <c r="O64" i="1" s="1"/>
  <c r="O65" i="1" s="1"/>
  <c r="R255" i="2"/>
  <c r="N109" i="7" s="1"/>
  <c r="N64" i="1"/>
  <c r="Q255" i="2"/>
  <c r="P255" i="2"/>
  <c r="L64" i="1"/>
  <c r="O255" i="2"/>
  <c r="K109" i="7"/>
  <c r="M255" i="2"/>
  <c r="I109" i="7" s="1"/>
  <c r="L255" i="2"/>
  <c r="H64" i="1" s="1"/>
  <c r="H65" i="1" s="1"/>
  <c r="H109" i="7"/>
  <c r="L261" i="2"/>
  <c r="L262" i="2" s="1"/>
  <c r="K255" i="2"/>
  <c r="J255" i="2"/>
  <c r="F109" i="7"/>
  <c r="I255" i="2"/>
  <c r="E109" i="7"/>
  <c r="G255" i="2"/>
  <c r="G256" i="2"/>
  <c r="H256" i="2" s="1"/>
  <c r="H248" i="2"/>
  <c r="I248" i="2"/>
  <c r="J248" i="2"/>
  <c r="K248" i="2"/>
  <c r="L248" i="2"/>
  <c r="M248" i="2" s="1"/>
  <c r="N248" i="2" s="1"/>
  <c r="O248" i="2" s="1"/>
  <c r="P248" i="2" s="1"/>
  <c r="Q248" i="2" s="1"/>
  <c r="R248" i="2" s="1"/>
  <c r="S248" i="2" s="1"/>
  <c r="T248" i="2" s="1"/>
  <c r="U248" i="2" s="1"/>
  <c r="V248" i="2" s="1"/>
  <c r="W248" i="2" s="1"/>
  <c r="X248" i="2" s="1"/>
  <c r="Y248" i="2" s="1"/>
  <c r="Z248" i="2" s="1"/>
  <c r="I40" i="2"/>
  <c r="C47" i="1"/>
  <c r="H237" i="2"/>
  <c r="I237" i="2"/>
  <c r="J237" i="2" s="1"/>
  <c r="K237" i="2" s="1"/>
  <c r="L237" i="2"/>
  <c r="M237" i="2" s="1"/>
  <c r="N237" i="2" s="1"/>
  <c r="O237" i="2" s="1"/>
  <c r="P237" i="2" s="1"/>
  <c r="Q237" i="2"/>
  <c r="R237" i="2"/>
  <c r="S237" i="2" s="1"/>
  <c r="T237" i="2" s="1"/>
  <c r="U237" i="2" s="1"/>
  <c r="V237" i="2" s="1"/>
  <c r="W237" i="2" s="1"/>
  <c r="X237" i="2" s="1"/>
  <c r="Y237" i="2" s="1"/>
  <c r="Z237" i="2" s="1"/>
  <c r="J198" i="2"/>
  <c r="K198" i="2"/>
  <c r="L198" i="2"/>
  <c r="L218" i="2" s="1"/>
  <c r="M198" i="2"/>
  <c r="N198" i="2"/>
  <c r="O198" i="2"/>
  <c r="P198" i="2"/>
  <c r="L49" i="1"/>
  <c r="Q198" i="2"/>
  <c r="Q218" i="2"/>
  <c r="R198" i="2"/>
  <c r="S198" i="2"/>
  <c r="T198" i="2"/>
  <c r="U198" i="2"/>
  <c r="V198" i="2"/>
  <c r="V218" i="2" s="1"/>
  <c r="W198" i="2"/>
  <c r="X198" i="2"/>
  <c r="X218" i="2" s="1"/>
  <c r="Y198" i="2"/>
  <c r="Z198" i="2"/>
  <c r="I198" i="2"/>
  <c r="I218" i="2"/>
  <c r="H198" i="2"/>
  <c r="G198" i="2"/>
  <c r="G199" i="2" s="1"/>
  <c r="H197" i="2"/>
  <c r="I197" i="2"/>
  <c r="J197" i="2" s="1"/>
  <c r="K197" i="2"/>
  <c r="L197" i="2" s="1"/>
  <c r="M197" i="2" s="1"/>
  <c r="N197" i="2" s="1"/>
  <c r="O197" i="2" s="1"/>
  <c r="P197" i="2" s="1"/>
  <c r="Q197" i="2" s="1"/>
  <c r="R197" i="2" s="1"/>
  <c r="S197" i="2"/>
  <c r="T197" i="2"/>
  <c r="U197" i="2" s="1"/>
  <c r="V197" i="2" s="1"/>
  <c r="W197" i="2" s="1"/>
  <c r="X197" i="2" s="1"/>
  <c r="Y197" i="2" s="1"/>
  <c r="Z197" i="2" s="1"/>
  <c r="J195" i="2"/>
  <c r="J215" i="2" s="1"/>
  <c r="K195" i="2"/>
  <c r="L195" i="2"/>
  <c r="M195" i="2"/>
  <c r="N195" i="2"/>
  <c r="N215" i="2" s="1"/>
  <c r="O195" i="2"/>
  <c r="P195" i="2"/>
  <c r="Q195" i="2"/>
  <c r="R195" i="2"/>
  <c r="R215" i="2" s="1"/>
  <c r="S195" i="2"/>
  <c r="T195" i="2"/>
  <c r="U195" i="2"/>
  <c r="V195" i="2"/>
  <c r="W195" i="2"/>
  <c r="X195" i="2"/>
  <c r="Y195" i="2"/>
  <c r="Z195" i="2"/>
  <c r="I195" i="2"/>
  <c r="H195" i="2"/>
  <c r="H215" i="2" s="1"/>
  <c r="G195" i="2"/>
  <c r="X151" i="2"/>
  <c r="Z151" i="2"/>
  <c r="J151" i="2"/>
  <c r="K151" i="2"/>
  <c r="L151" i="2"/>
  <c r="M151" i="2"/>
  <c r="M218" i="2" s="1"/>
  <c r="N151" i="2"/>
  <c r="N238" i="2"/>
  <c r="O151" i="2"/>
  <c r="P151" i="2"/>
  <c r="Q151" i="2"/>
  <c r="R151" i="2"/>
  <c r="S151" i="2"/>
  <c r="S218" i="2" s="1"/>
  <c r="T151" i="2"/>
  <c r="U151" i="2"/>
  <c r="V151" i="2"/>
  <c r="W151" i="2"/>
  <c r="Y151" i="2"/>
  <c r="U49" i="1"/>
  <c r="I151" i="2"/>
  <c r="H151" i="2"/>
  <c r="G151" i="2"/>
  <c r="G152" i="2" s="1"/>
  <c r="H152" i="2" s="1"/>
  <c r="H150" i="2"/>
  <c r="I150" i="2" s="1"/>
  <c r="J150" i="2"/>
  <c r="K150" i="2"/>
  <c r="L150" i="2"/>
  <c r="M150" i="2"/>
  <c r="N150" i="2" s="1"/>
  <c r="O150" i="2"/>
  <c r="P150" i="2" s="1"/>
  <c r="Q150" i="2" s="1"/>
  <c r="R150" i="2" s="1"/>
  <c r="S150" i="2"/>
  <c r="T150" i="2"/>
  <c r="U150" i="2" s="1"/>
  <c r="V150" i="2" s="1"/>
  <c r="W150" i="2" s="1"/>
  <c r="X150" i="2" s="1"/>
  <c r="Y150" i="2" s="1"/>
  <c r="Z150" i="2"/>
  <c r="J148" i="2"/>
  <c r="K148" i="2"/>
  <c r="K215" i="2"/>
  <c r="L148" i="2"/>
  <c r="L215" i="2" s="1"/>
  <c r="M148" i="2"/>
  <c r="N148" i="2"/>
  <c r="J44" i="1"/>
  <c r="O148" i="2"/>
  <c r="P148" i="2"/>
  <c r="L44" i="1" s="1"/>
  <c r="Q148" i="2"/>
  <c r="Q215" i="2" s="1"/>
  <c r="R148" i="2"/>
  <c r="S148" i="2"/>
  <c r="T148" i="2"/>
  <c r="P44" i="1" s="1"/>
  <c r="U148" i="2"/>
  <c r="V148" i="2"/>
  <c r="W148" i="2"/>
  <c r="S44" i="1"/>
  <c r="X148" i="2"/>
  <c r="Y148" i="2"/>
  <c r="Z148" i="2"/>
  <c r="I148" i="2"/>
  <c r="I215" i="2" s="1"/>
  <c r="H148" i="2"/>
  <c r="G148" i="2"/>
  <c r="H93" i="2"/>
  <c r="I93" i="2"/>
  <c r="J93" i="2" s="1"/>
  <c r="K93" i="2" s="1"/>
  <c r="L93" i="2"/>
  <c r="M93" i="2" s="1"/>
  <c r="N93" i="2" s="1"/>
  <c r="O93" i="2" s="1"/>
  <c r="P93" i="2" s="1"/>
  <c r="Q93" i="2" s="1"/>
  <c r="R93" i="2" s="1"/>
  <c r="S93" i="2" s="1"/>
  <c r="T93" i="2" s="1"/>
  <c r="U93" i="2" s="1"/>
  <c r="V93" i="2" s="1"/>
  <c r="W93" i="2" s="1"/>
  <c r="X93" i="2" s="1"/>
  <c r="Y93" i="2" s="1"/>
  <c r="Z93" i="2" s="1"/>
  <c r="J78" i="2"/>
  <c r="K78" i="2"/>
  <c r="L78" i="2"/>
  <c r="M78" i="2"/>
  <c r="N78" i="2"/>
  <c r="O78" i="2"/>
  <c r="O94" i="2" s="1"/>
  <c r="P78" i="2"/>
  <c r="P94" i="2" s="1"/>
  <c r="Q78" i="2"/>
  <c r="R78" i="2"/>
  <c r="S78" i="2"/>
  <c r="T78" i="2"/>
  <c r="T94" i="2" s="1"/>
  <c r="P48" i="1" s="1"/>
  <c r="U78" i="2"/>
  <c r="V78" i="2"/>
  <c r="W78" i="2"/>
  <c r="X78" i="2"/>
  <c r="Y78" i="2"/>
  <c r="Z78" i="2"/>
  <c r="I78" i="2"/>
  <c r="H78" i="2"/>
  <c r="G78" i="2"/>
  <c r="Z77" i="2"/>
  <c r="Y77" i="2"/>
  <c r="X77" i="2"/>
  <c r="W77" i="2"/>
  <c r="V77" i="2"/>
  <c r="V91" i="2" s="1"/>
  <c r="R43" i="1" s="1"/>
  <c r="U77" i="2"/>
  <c r="U91" i="2" s="1"/>
  <c r="T77" i="2"/>
  <c r="T91" i="2"/>
  <c r="S77" i="2"/>
  <c r="S91" i="2"/>
  <c r="R77" i="2"/>
  <c r="Q77" i="2"/>
  <c r="P77" i="2"/>
  <c r="O77" i="2"/>
  <c r="N77" i="2"/>
  <c r="N91" i="2"/>
  <c r="M77" i="2"/>
  <c r="L77" i="2"/>
  <c r="K77" i="2"/>
  <c r="J77" i="2"/>
  <c r="J91" i="2" s="1"/>
  <c r="I77" i="2"/>
  <c r="H77" i="2"/>
  <c r="G77" i="2"/>
  <c r="G91" i="2"/>
  <c r="G92" i="2" s="1"/>
  <c r="Z41" i="2"/>
  <c r="Y41" i="2"/>
  <c r="X41" i="2"/>
  <c r="X94" i="2" s="1"/>
  <c r="W41" i="2"/>
  <c r="W94" i="2" s="1"/>
  <c r="V41" i="2"/>
  <c r="U41" i="2"/>
  <c r="U94" i="2" s="1"/>
  <c r="T41" i="2"/>
  <c r="S41" i="2"/>
  <c r="R41" i="2"/>
  <c r="R94" i="2" s="1"/>
  <c r="Q41" i="2"/>
  <c r="P41" i="2"/>
  <c r="O41" i="2"/>
  <c r="N41" i="2"/>
  <c r="N94" i="2" s="1"/>
  <c r="J48" i="1" s="1"/>
  <c r="T36" i="5"/>
  <c r="M41" i="2"/>
  <c r="M94" i="2" s="1"/>
  <c r="I48" i="1" s="1"/>
  <c r="L41" i="2"/>
  <c r="K41" i="2"/>
  <c r="J41" i="2"/>
  <c r="J94" i="2" s="1"/>
  <c r="I41" i="2"/>
  <c r="I94" i="2" s="1"/>
  <c r="H41" i="2"/>
  <c r="H94" i="2"/>
  <c r="G41" i="2"/>
  <c r="K40" i="2"/>
  <c r="L40" i="2"/>
  <c r="M40" i="2"/>
  <c r="N40" i="2"/>
  <c r="O40" i="2"/>
  <c r="P40" i="2"/>
  <c r="Q40" i="2"/>
  <c r="Q91" i="2" s="1"/>
  <c r="R40" i="2"/>
  <c r="R91" i="2" s="1"/>
  <c r="S40" i="2"/>
  <c r="T40" i="2"/>
  <c r="U40" i="2"/>
  <c r="V40" i="2"/>
  <c r="W40" i="2"/>
  <c r="X40" i="2"/>
  <c r="Y40" i="2"/>
  <c r="Y43" i="2" s="1"/>
  <c r="U33" i="7" s="1"/>
  <c r="Z40" i="2"/>
  <c r="J40" i="2"/>
  <c r="H40" i="2"/>
  <c r="H91" i="2" s="1"/>
  <c r="G40" i="2"/>
  <c r="O15" i="6"/>
  <c r="O19" i="6" s="1"/>
  <c r="P15" i="6"/>
  <c r="P19" i="6" s="1"/>
  <c r="Q15" i="6"/>
  <c r="Q19" i="6"/>
  <c r="R15" i="6"/>
  <c r="R19" i="6"/>
  <c r="S15" i="6"/>
  <c r="S19" i="6" s="1"/>
  <c r="T15" i="6"/>
  <c r="T19" i="6"/>
  <c r="U15" i="6"/>
  <c r="U19" i="6"/>
  <c r="V15" i="6"/>
  <c r="V19" i="6" s="1"/>
  <c r="W15" i="6"/>
  <c r="W19" i="6" s="1"/>
  <c r="X15" i="6"/>
  <c r="X19" i="6"/>
  <c r="N15" i="6"/>
  <c r="N19" i="6"/>
  <c r="M15" i="6"/>
  <c r="M19" i="6" s="1"/>
  <c r="L15" i="6"/>
  <c r="L19" i="6" s="1"/>
  <c r="K15" i="6"/>
  <c r="K19" i="6" s="1"/>
  <c r="J15" i="6"/>
  <c r="J19" i="6"/>
  <c r="I15" i="6"/>
  <c r="I19" i="6"/>
  <c r="H15" i="6"/>
  <c r="H19" i="6"/>
  <c r="G15" i="6"/>
  <c r="G19" i="6"/>
  <c r="F15" i="6"/>
  <c r="F19" i="6" s="1"/>
  <c r="E15" i="6"/>
  <c r="E19" i="6"/>
  <c r="E22" i="6" s="1"/>
  <c r="F7" i="6"/>
  <c r="G7" i="6"/>
  <c r="H7" i="6" s="1"/>
  <c r="I7" i="6"/>
  <c r="J7" i="6" s="1"/>
  <c r="K7" i="6" s="1"/>
  <c r="L7" i="6" s="1"/>
  <c r="M7" i="6" s="1"/>
  <c r="N7" i="6" s="1"/>
  <c r="O7" i="6" s="1"/>
  <c r="P7" i="6" s="1"/>
  <c r="Q7" i="6" s="1"/>
  <c r="R7" i="6" s="1"/>
  <c r="S7" i="6" s="1"/>
  <c r="T7" i="6" s="1"/>
  <c r="U7" i="6" s="1"/>
  <c r="V7" i="6" s="1"/>
  <c r="W7" i="6" s="1"/>
  <c r="X7" i="6" s="1"/>
  <c r="G19" i="2"/>
  <c r="AS49" i="5"/>
  <c r="AR49" i="5"/>
  <c r="AQ49" i="5"/>
  <c r="AP49" i="5"/>
  <c r="AO49" i="5"/>
  <c r="AN49" i="5"/>
  <c r="AM49" i="5"/>
  <c r="AL49" i="5"/>
  <c r="AK49" i="5"/>
  <c r="AJ49" i="5"/>
  <c r="AI49" i="5"/>
  <c r="AH49" i="5"/>
  <c r="AG49" i="5"/>
  <c r="AF49" i="5"/>
  <c r="AE49" i="5"/>
  <c r="AD49" i="5"/>
  <c r="AC49" i="5"/>
  <c r="AB49" i="5"/>
  <c r="AA49" i="5"/>
  <c r="Z49" i="5"/>
  <c r="Y49" i="5"/>
  <c r="X49" i="5"/>
  <c r="W49" i="5"/>
  <c r="V49" i="5"/>
  <c r="U49" i="5"/>
  <c r="T49" i="5"/>
  <c r="S49" i="5"/>
  <c r="R49" i="5"/>
  <c r="Q49" i="5"/>
  <c r="P49" i="5"/>
  <c r="O49" i="5"/>
  <c r="N49" i="5"/>
  <c r="M49" i="5"/>
  <c r="L49" i="5"/>
  <c r="AS31" i="5"/>
  <c r="AR31" i="5"/>
  <c r="AQ31" i="5"/>
  <c r="AP31" i="5"/>
  <c r="AO31" i="5"/>
  <c r="AN31" i="5"/>
  <c r="AM31" i="5"/>
  <c r="AL31" i="5"/>
  <c r="AK31" i="5"/>
  <c r="AJ31" i="5"/>
  <c r="AI31" i="5"/>
  <c r="AH31" i="5"/>
  <c r="AG31" i="5"/>
  <c r="AF31" i="5"/>
  <c r="AE31" i="5"/>
  <c r="AD31" i="5"/>
  <c r="AC31" i="5"/>
  <c r="AB31" i="5"/>
  <c r="AA31" i="5"/>
  <c r="Z31" i="5"/>
  <c r="Y31" i="5"/>
  <c r="X31" i="5"/>
  <c r="W31" i="5"/>
  <c r="V31" i="5"/>
  <c r="U31" i="5"/>
  <c r="T31" i="5"/>
  <c r="S31" i="5"/>
  <c r="R31" i="5"/>
  <c r="Q31" i="5"/>
  <c r="P31" i="5"/>
  <c r="O31" i="5"/>
  <c r="N31" i="5"/>
  <c r="AU48" i="5"/>
  <c r="AU49" i="5" s="1"/>
  <c r="AU47" i="5"/>
  <c r="AU46" i="5"/>
  <c r="AU45" i="5"/>
  <c r="AU44" i="5"/>
  <c r="AU43" i="5"/>
  <c r="AU42" i="5"/>
  <c r="AT48" i="5"/>
  <c r="AT47" i="5"/>
  <c r="AT46" i="5"/>
  <c r="AT45" i="5"/>
  <c r="AT44" i="5"/>
  <c r="AT43" i="5"/>
  <c r="AT49" i="5" s="1"/>
  <c r="AT42" i="5"/>
  <c r="AU30" i="5"/>
  <c r="AU29" i="5"/>
  <c r="AU28" i="5"/>
  <c r="AU27" i="5"/>
  <c r="AU26" i="5"/>
  <c r="AU31" i="5" s="1"/>
  <c r="AT30" i="5"/>
  <c r="AT29" i="5"/>
  <c r="AT28" i="5"/>
  <c r="AT27" i="5"/>
  <c r="AT26" i="5"/>
  <c r="T33" i="5"/>
  <c r="V33" i="5" s="1"/>
  <c r="X33" i="5" s="1"/>
  <c r="Z33" i="5" s="1"/>
  <c r="AB33" i="5"/>
  <c r="AD33" i="5" s="1"/>
  <c r="AF33" i="5" s="1"/>
  <c r="AH33" i="5" s="1"/>
  <c r="AJ33" i="5" s="1"/>
  <c r="AL33" i="5" s="1"/>
  <c r="AN33" i="5" s="1"/>
  <c r="AP33" i="5" s="1"/>
  <c r="AR33" i="5" s="1"/>
  <c r="M31" i="5"/>
  <c r="L31" i="5"/>
  <c r="K49" i="5"/>
  <c r="J49" i="5"/>
  <c r="I49" i="5"/>
  <c r="H49" i="5"/>
  <c r="G49" i="5"/>
  <c r="F49" i="5"/>
  <c r="K31" i="5"/>
  <c r="J31" i="5"/>
  <c r="I31" i="5"/>
  <c r="H31" i="5"/>
  <c r="G31" i="5"/>
  <c r="F31" i="5"/>
  <c r="H40" i="5"/>
  <c r="J40" i="5"/>
  <c r="L40" i="5" s="1"/>
  <c r="N40" i="5" s="1"/>
  <c r="P40" i="5" s="1"/>
  <c r="R40" i="5" s="1"/>
  <c r="T40" i="5" s="1"/>
  <c r="V40" i="5" s="1"/>
  <c r="X40" i="5" s="1"/>
  <c r="Z40" i="5"/>
  <c r="AB40" i="5" s="1"/>
  <c r="AD40" i="5" s="1"/>
  <c r="AF40" i="5" s="1"/>
  <c r="AH40" i="5"/>
  <c r="AJ40" i="5" s="1"/>
  <c r="AL40" i="5" s="1"/>
  <c r="AN40" i="5" s="1"/>
  <c r="AP40" i="5" s="1"/>
  <c r="AR40" i="5" s="1"/>
  <c r="H33" i="5"/>
  <c r="J33" i="5" s="1"/>
  <c r="L33" i="5" s="1"/>
  <c r="N33" i="5" s="1"/>
  <c r="P33" i="5" s="1"/>
  <c r="R33" i="5" s="1"/>
  <c r="H24" i="5"/>
  <c r="J24" i="5" s="1"/>
  <c r="L24" i="5"/>
  <c r="N24" i="5" s="1"/>
  <c r="P24" i="5" s="1"/>
  <c r="R24" i="5" s="1"/>
  <c r="T24" i="5" s="1"/>
  <c r="V24" i="5" s="1"/>
  <c r="X24" i="5" s="1"/>
  <c r="Z24" i="5" s="1"/>
  <c r="AB24" i="5" s="1"/>
  <c r="AD24" i="5" s="1"/>
  <c r="AF24" i="5" s="1"/>
  <c r="AH24" i="5" s="1"/>
  <c r="AJ24" i="5" s="1"/>
  <c r="AL24" i="5" s="1"/>
  <c r="AN24" i="5" s="1"/>
  <c r="AP24" i="5" s="1"/>
  <c r="AR24" i="5"/>
  <c r="H19" i="5"/>
  <c r="J19" i="5" s="1"/>
  <c r="L19" i="5" s="1"/>
  <c r="N19" i="5" s="1"/>
  <c r="P19" i="5" s="1"/>
  <c r="R19" i="5" s="1"/>
  <c r="T19" i="5" s="1"/>
  <c r="V19" i="5" s="1"/>
  <c r="X19" i="5"/>
  <c r="Z19" i="5" s="1"/>
  <c r="AB19" i="5" s="1"/>
  <c r="AD19" i="5" s="1"/>
  <c r="AF19" i="5" s="1"/>
  <c r="AH19" i="5" s="1"/>
  <c r="AJ19" i="5" s="1"/>
  <c r="AL19" i="5" s="1"/>
  <c r="AN19" i="5" s="1"/>
  <c r="AP19" i="5" s="1"/>
  <c r="AR19" i="5" s="1"/>
  <c r="J201" i="2"/>
  <c r="K201" i="2"/>
  <c r="L201" i="2"/>
  <c r="M201" i="2"/>
  <c r="N201" i="2"/>
  <c r="O201" i="2"/>
  <c r="P201" i="2"/>
  <c r="Q201" i="2"/>
  <c r="R201" i="2"/>
  <c r="S201" i="2"/>
  <c r="T201" i="2"/>
  <c r="U201" i="2"/>
  <c r="V201" i="2"/>
  <c r="W201" i="2"/>
  <c r="X201" i="2"/>
  <c r="Y201" i="2"/>
  <c r="Z201" i="2"/>
  <c r="I201" i="2"/>
  <c r="I221" i="2" s="1"/>
  <c r="H201" i="2"/>
  <c r="G201" i="2"/>
  <c r="J174" i="2"/>
  <c r="F34" i="1"/>
  <c r="K174" i="2"/>
  <c r="L174" i="2"/>
  <c r="H34" i="1" s="1"/>
  <c r="M174" i="2"/>
  <c r="N174" i="2"/>
  <c r="O174" i="2"/>
  <c r="P174" i="2"/>
  <c r="Q174" i="2"/>
  <c r="R174" i="2"/>
  <c r="R192" i="2"/>
  <c r="S174" i="2"/>
  <c r="T174" i="2"/>
  <c r="U174" i="2"/>
  <c r="V174" i="2"/>
  <c r="W174" i="2"/>
  <c r="X174" i="2"/>
  <c r="X192" i="2" s="1"/>
  <c r="Y174" i="2"/>
  <c r="U34" i="1" s="1"/>
  <c r="Z174" i="2"/>
  <c r="I174" i="2"/>
  <c r="I192" i="2" s="1"/>
  <c r="I204" i="2" s="1"/>
  <c r="H174" i="2"/>
  <c r="G174" i="2"/>
  <c r="G192" i="2" s="1"/>
  <c r="Z154" i="2"/>
  <c r="J154" i="2"/>
  <c r="K154" i="2"/>
  <c r="L154" i="2"/>
  <c r="H54" i="1" s="1"/>
  <c r="H55" i="1" s="1"/>
  <c r="M154" i="2"/>
  <c r="N154" i="2"/>
  <c r="O154" i="2"/>
  <c r="P154" i="2"/>
  <c r="Q154" i="2"/>
  <c r="R154" i="2"/>
  <c r="R157" i="2" s="1"/>
  <c r="S154" i="2"/>
  <c r="O54" i="1" s="1"/>
  <c r="T154" i="2"/>
  <c r="U154" i="2"/>
  <c r="V154" i="2"/>
  <c r="W154" i="2"/>
  <c r="X154" i="2"/>
  <c r="T54" i="1" s="1"/>
  <c r="T55" i="1" s="1"/>
  <c r="Y154" i="2"/>
  <c r="Y221" i="2"/>
  <c r="I154" i="2"/>
  <c r="H154" i="2"/>
  <c r="G154" i="2"/>
  <c r="J128" i="2"/>
  <c r="K128" i="2"/>
  <c r="G34" i="1"/>
  <c r="G35" i="1" s="1"/>
  <c r="L128" i="2"/>
  <c r="M128" i="2"/>
  <c r="N128" i="2"/>
  <c r="N145" i="2" s="1"/>
  <c r="J39" i="1" s="1"/>
  <c r="J40" i="1" s="1"/>
  <c r="O128" i="2"/>
  <c r="P128" i="2"/>
  <c r="L34" i="1" s="1"/>
  <c r="Q128" i="2"/>
  <c r="R128" i="2"/>
  <c r="S128" i="2"/>
  <c r="O34" i="1" s="1"/>
  <c r="T128" i="2"/>
  <c r="U128" i="2"/>
  <c r="Q34" i="1"/>
  <c r="Q35" i="1" s="1"/>
  <c r="V128" i="2"/>
  <c r="R34" i="1" s="1"/>
  <c r="W128" i="2"/>
  <c r="S34" i="1"/>
  <c r="X128" i="2"/>
  <c r="Y128" i="2"/>
  <c r="Z128" i="2"/>
  <c r="V34" i="1"/>
  <c r="I128" i="2"/>
  <c r="H128" i="2"/>
  <c r="H145" i="2" s="1"/>
  <c r="H157" i="2" s="1"/>
  <c r="D34" i="1"/>
  <c r="G128" i="2"/>
  <c r="Z81" i="2"/>
  <c r="Z103" i="2"/>
  <c r="Y81" i="2"/>
  <c r="Y103" i="2" s="1"/>
  <c r="Y260" i="2" s="1"/>
  <c r="X81" i="2"/>
  <c r="X103" i="2" s="1"/>
  <c r="T113" i="7" s="1"/>
  <c r="W81" i="2"/>
  <c r="W103" i="2"/>
  <c r="W260" i="2" s="1"/>
  <c r="S106" i="7"/>
  <c r="V81" i="2"/>
  <c r="V103" i="2"/>
  <c r="U81" i="2"/>
  <c r="U103" i="2"/>
  <c r="T81" i="2"/>
  <c r="T103" i="2"/>
  <c r="S81" i="2"/>
  <c r="S103" i="2" s="1"/>
  <c r="R81" i="2"/>
  <c r="R103" i="2"/>
  <c r="Q81" i="2"/>
  <c r="Q103" i="2"/>
  <c r="M113" i="7" s="1"/>
  <c r="Q260" i="2"/>
  <c r="M106" i="7"/>
  <c r="P81" i="2"/>
  <c r="P103" i="2" s="1"/>
  <c r="O81" i="2"/>
  <c r="O103" i="2"/>
  <c r="N81" i="2"/>
  <c r="N103" i="2" s="1"/>
  <c r="M81" i="2"/>
  <c r="M103" i="2" s="1"/>
  <c r="L81" i="2"/>
  <c r="L103" i="2"/>
  <c r="H113" i="7" s="1"/>
  <c r="L260" i="2"/>
  <c r="H106" i="7" s="1"/>
  <c r="K81" i="2"/>
  <c r="K103" i="2" s="1"/>
  <c r="K260" i="2" s="1"/>
  <c r="G106" i="7" s="1"/>
  <c r="J81" i="2"/>
  <c r="J103" i="2"/>
  <c r="F63" i="1" s="1"/>
  <c r="I81" i="2"/>
  <c r="I103" i="2"/>
  <c r="E113" i="7" s="1"/>
  <c r="I260" i="2"/>
  <c r="E106" i="7" s="1"/>
  <c r="H81" i="2"/>
  <c r="H103" i="2" s="1"/>
  <c r="G81" i="2"/>
  <c r="G103" i="2" s="1"/>
  <c r="K79" i="2"/>
  <c r="K97" i="2" s="1"/>
  <c r="L79" i="2"/>
  <c r="L97" i="2" s="1"/>
  <c r="M79" i="2"/>
  <c r="M97" i="2"/>
  <c r="N79" i="2"/>
  <c r="O79" i="2"/>
  <c r="P79" i="2"/>
  <c r="P97" i="2"/>
  <c r="Q79" i="2"/>
  <c r="Q97" i="2" s="1"/>
  <c r="M53" i="1" s="1"/>
  <c r="R79" i="2"/>
  <c r="R97" i="2"/>
  <c r="AB37" i="5" s="1"/>
  <c r="S79" i="2"/>
  <c r="T79" i="2"/>
  <c r="T97" i="2" s="1"/>
  <c r="U79" i="2"/>
  <c r="V79" i="2"/>
  <c r="W79" i="2"/>
  <c r="W80" i="2" s="1"/>
  <c r="S34" i="7" s="1"/>
  <c r="X79" i="2"/>
  <c r="Y79" i="2"/>
  <c r="Z79" i="2"/>
  <c r="J79" i="2"/>
  <c r="J97" i="2" s="1"/>
  <c r="I79" i="2"/>
  <c r="H79" i="2"/>
  <c r="H97" i="2"/>
  <c r="D53" i="1" s="1"/>
  <c r="G79" i="2"/>
  <c r="Z62" i="2"/>
  <c r="Z76" i="2" s="1"/>
  <c r="Y62" i="2"/>
  <c r="U33" i="1"/>
  <c r="X62" i="2"/>
  <c r="AN34" i="5"/>
  <c r="W62" i="2"/>
  <c r="V62" i="2"/>
  <c r="U62" i="2"/>
  <c r="T62" i="2"/>
  <c r="S62" i="2"/>
  <c r="AD34" i="5" s="1"/>
  <c r="R62" i="2"/>
  <c r="Q62" i="2"/>
  <c r="Z34" i="5" s="1"/>
  <c r="P62" i="2"/>
  <c r="O62" i="2"/>
  <c r="K33" i="1" s="1"/>
  <c r="N62" i="2"/>
  <c r="N76" i="2" s="1"/>
  <c r="N88" i="2" s="1"/>
  <c r="J38" i="1" s="1"/>
  <c r="M62" i="2"/>
  <c r="L62" i="2"/>
  <c r="K62" i="2"/>
  <c r="N34" i="5"/>
  <c r="J62" i="2"/>
  <c r="I62" i="2"/>
  <c r="H62" i="2"/>
  <c r="G62" i="2"/>
  <c r="H29" i="2"/>
  <c r="I29" i="2" s="1"/>
  <c r="J29" i="2" s="1"/>
  <c r="K29" i="2" s="1"/>
  <c r="L29" i="2"/>
  <c r="M29" i="2" s="1"/>
  <c r="N29" i="2"/>
  <c r="O29" i="2" s="1"/>
  <c r="P29" i="2" s="1"/>
  <c r="Q29" i="2" s="1"/>
  <c r="R29" i="2" s="1"/>
  <c r="S29" i="2" s="1"/>
  <c r="T29" i="2" s="1"/>
  <c r="U29" i="2" s="1"/>
  <c r="V29" i="2" s="1"/>
  <c r="W29" i="2" s="1"/>
  <c r="X29" i="2" s="1"/>
  <c r="Y29" i="2" s="1"/>
  <c r="Z29" i="2" s="1"/>
  <c r="J28" i="2"/>
  <c r="K28" i="2"/>
  <c r="G33" i="1"/>
  <c r="L28" i="2"/>
  <c r="M28" i="2"/>
  <c r="R34" i="5"/>
  <c r="N28" i="2"/>
  <c r="O28" i="2"/>
  <c r="P28" i="2"/>
  <c r="L33" i="1" s="1"/>
  <c r="L35" i="1" s="1"/>
  <c r="Q28" i="2"/>
  <c r="R28" i="2"/>
  <c r="S28" i="2"/>
  <c r="T28" i="2"/>
  <c r="U28" i="2"/>
  <c r="AH34" i="5" s="1"/>
  <c r="Q33" i="1"/>
  <c r="V28" i="2"/>
  <c r="W28" i="2"/>
  <c r="X28" i="2"/>
  <c r="Y28" i="2"/>
  <c r="Z28" i="2"/>
  <c r="I28" i="2"/>
  <c r="E33" i="1"/>
  <c r="H28" i="2"/>
  <c r="G28" i="2"/>
  <c r="C62" i="1"/>
  <c r="C57" i="1"/>
  <c r="C52" i="1"/>
  <c r="C42" i="1"/>
  <c r="C37" i="1"/>
  <c r="C32" i="1"/>
  <c r="H243" i="2"/>
  <c r="I243" i="2"/>
  <c r="J243" i="2" s="1"/>
  <c r="K243" i="2" s="1"/>
  <c r="L243" i="2"/>
  <c r="M243" i="2" s="1"/>
  <c r="N243" i="2" s="1"/>
  <c r="O243" i="2" s="1"/>
  <c r="P243" i="2" s="1"/>
  <c r="Q243" i="2" s="1"/>
  <c r="R243" i="2" s="1"/>
  <c r="S243" i="2" s="1"/>
  <c r="T243" i="2" s="1"/>
  <c r="U243" i="2" s="1"/>
  <c r="V243" i="2" s="1"/>
  <c r="W243" i="2" s="1"/>
  <c r="X243" i="2" s="1"/>
  <c r="Y243" i="2" s="1"/>
  <c r="Z243" i="2" s="1"/>
  <c r="H240" i="2"/>
  <c r="I240" i="2" s="1"/>
  <c r="J240" i="2"/>
  <c r="K240" i="2" s="1"/>
  <c r="L240" i="2" s="1"/>
  <c r="M240" i="2" s="1"/>
  <c r="N240" i="2" s="1"/>
  <c r="O240" i="2" s="1"/>
  <c r="P240" i="2" s="1"/>
  <c r="Q240" i="2" s="1"/>
  <c r="R240" i="2" s="1"/>
  <c r="S240" i="2" s="1"/>
  <c r="T240" i="2" s="1"/>
  <c r="U240" i="2" s="1"/>
  <c r="V240" i="2"/>
  <c r="W240" i="2" s="1"/>
  <c r="X240" i="2" s="1"/>
  <c r="Y240" i="2" s="1"/>
  <c r="Z240" i="2" s="1"/>
  <c r="H234" i="2"/>
  <c r="I234" i="2" s="1"/>
  <c r="J234" i="2"/>
  <c r="K234" i="2" s="1"/>
  <c r="L234" i="2"/>
  <c r="M234" i="2" s="1"/>
  <c r="N234" i="2" s="1"/>
  <c r="O234" i="2" s="1"/>
  <c r="P234" i="2" s="1"/>
  <c r="Q234" i="2" s="1"/>
  <c r="R234" i="2" s="1"/>
  <c r="S234" i="2" s="1"/>
  <c r="T234" i="2" s="1"/>
  <c r="U234" i="2" s="1"/>
  <c r="V234" i="2" s="1"/>
  <c r="W234" i="2" s="1"/>
  <c r="X234" i="2" s="1"/>
  <c r="Y234" i="2" s="1"/>
  <c r="Z234" i="2" s="1"/>
  <c r="H231" i="2"/>
  <c r="I231" i="2" s="1"/>
  <c r="J231" i="2"/>
  <c r="K231" i="2"/>
  <c r="L231" i="2"/>
  <c r="M231" i="2"/>
  <c r="N231" i="2" s="1"/>
  <c r="O231" i="2"/>
  <c r="P231" i="2" s="1"/>
  <c r="Q231" i="2"/>
  <c r="R231" i="2" s="1"/>
  <c r="S231" i="2" s="1"/>
  <c r="T231" i="2" s="1"/>
  <c r="U231" i="2" s="1"/>
  <c r="V231" i="2" s="1"/>
  <c r="W231" i="2" s="1"/>
  <c r="X231" i="2" s="1"/>
  <c r="Y231" i="2" s="1"/>
  <c r="Z231" i="2" s="1"/>
  <c r="H194" i="2"/>
  <c r="I194" i="2" s="1"/>
  <c r="J194" i="2" s="1"/>
  <c r="K194" i="2" s="1"/>
  <c r="L194" i="2" s="1"/>
  <c r="M194" i="2" s="1"/>
  <c r="N194" i="2" s="1"/>
  <c r="O194" i="2" s="1"/>
  <c r="P194" i="2"/>
  <c r="Q194" i="2" s="1"/>
  <c r="R194" i="2" s="1"/>
  <c r="S194" i="2" s="1"/>
  <c r="T194" i="2" s="1"/>
  <c r="U194" i="2" s="1"/>
  <c r="V194" i="2" s="1"/>
  <c r="W194" i="2" s="1"/>
  <c r="X194" i="2" s="1"/>
  <c r="Y194" i="2" s="1"/>
  <c r="Z194" i="2" s="1"/>
  <c r="H203" i="2"/>
  <c r="I203" i="2"/>
  <c r="J203" i="2" s="1"/>
  <c r="K203" i="2"/>
  <c r="L203" i="2" s="1"/>
  <c r="M203" i="2" s="1"/>
  <c r="N203" i="2" s="1"/>
  <c r="O203" i="2" s="1"/>
  <c r="P203" i="2" s="1"/>
  <c r="Q203" i="2" s="1"/>
  <c r="R203" i="2" s="1"/>
  <c r="S203" i="2" s="1"/>
  <c r="T203" i="2" s="1"/>
  <c r="U203" i="2" s="1"/>
  <c r="V203" i="2" s="1"/>
  <c r="W203" i="2" s="1"/>
  <c r="X203" i="2" s="1"/>
  <c r="Y203" i="2" s="1"/>
  <c r="Z203" i="2"/>
  <c r="H200" i="2"/>
  <c r="I200" i="2"/>
  <c r="J200" i="2"/>
  <c r="K200" i="2" s="1"/>
  <c r="L200" i="2" s="1"/>
  <c r="M200" i="2"/>
  <c r="N200" i="2" s="1"/>
  <c r="O200" i="2" s="1"/>
  <c r="P200" i="2"/>
  <c r="Q200" i="2" s="1"/>
  <c r="R200" i="2"/>
  <c r="S200" i="2"/>
  <c r="T200" i="2" s="1"/>
  <c r="U200" i="2" s="1"/>
  <c r="V200" i="2" s="1"/>
  <c r="W200" i="2" s="1"/>
  <c r="X200" i="2" s="1"/>
  <c r="Y200" i="2" s="1"/>
  <c r="Z200" i="2" s="1"/>
  <c r="H191" i="2"/>
  <c r="I191" i="2"/>
  <c r="J191" i="2"/>
  <c r="K191" i="2"/>
  <c r="L191" i="2" s="1"/>
  <c r="M191" i="2"/>
  <c r="N191" i="2" s="1"/>
  <c r="O191" i="2" s="1"/>
  <c r="P191" i="2" s="1"/>
  <c r="Q191" i="2" s="1"/>
  <c r="R191" i="2" s="1"/>
  <c r="S191" i="2" s="1"/>
  <c r="T191" i="2" s="1"/>
  <c r="U191" i="2" s="1"/>
  <c r="V191" i="2" s="1"/>
  <c r="W191" i="2" s="1"/>
  <c r="X191" i="2" s="1"/>
  <c r="Y191" i="2" s="1"/>
  <c r="Z191" i="2" s="1"/>
  <c r="H175" i="2"/>
  <c r="I175" i="2" s="1"/>
  <c r="J175" i="2" s="1"/>
  <c r="K175" i="2"/>
  <c r="L175" i="2" s="1"/>
  <c r="M175" i="2" s="1"/>
  <c r="N175" i="2"/>
  <c r="O175" i="2" s="1"/>
  <c r="P175" i="2"/>
  <c r="Q175" i="2"/>
  <c r="R175" i="2" s="1"/>
  <c r="S175" i="2" s="1"/>
  <c r="T175" i="2" s="1"/>
  <c r="U175" i="2" s="1"/>
  <c r="V175" i="2" s="1"/>
  <c r="W175" i="2" s="1"/>
  <c r="X175" i="2"/>
  <c r="Y175" i="2"/>
  <c r="Z175" i="2" s="1"/>
  <c r="H168" i="2"/>
  <c r="I168" i="2" s="1"/>
  <c r="J168" i="2"/>
  <c r="K168" i="2" s="1"/>
  <c r="L168" i="2" s="1"/>
  <c r="M168" i="2" s="1"/>
  <c r="N168" i="2" s="1"/>
  <c r="O168" i="2" s="1"/>
  <c r="P168" i="2" s="1"/>
  <c r="Q168" i="2" s="1"/>
  <c r="R168" i="2" s="1"/>
  <c r="S168" i="2" s="1"/>
  <c r="T168" i="2" s="1"/>
  <c r="U168" i="2" s="1"/>
  <c r="V168" i="2" s="1"/>
  <c r="W168" i="2" s="1"/>
  <c r="X168" i="2"/>
  <c r="Y168" i="2" s="1"/>
  <c r="Z168" i="2" s="1"/>
  <c r="H156" i="2"/>
  <c r="I156" i="2"/>
  <c r="J156" i="2"/>
  <c r="K156" i="2" s="1"/>
  <c r="L156" i="2" s="1"/>
  <c r="M156" i="2" s="1"/>
  <c r="N156" i="2" s="1"/>
  <c r="O156" i="2" s="1"/>
  <c r="P156" i="2" s="1"/>
  <c r="Q156" i="2" s="1"/>
  <c r="R156" i="2" s="1"/>
  <c r="S156" i="2" s="1"/>
  <c r="T156" i="2" s="1"/>
  <c r="U156" i="2" s="1"/>
  <c r="V156" i="2" s="1"/>
  <c r="W156" i="2" s="1"/>
  <c r="X156" i="2" s="1"/>
  <c r="Y156" i="2" s="1"/>
  <c r="Z156" i="2" s="1"/>
  <c r="H153" i="2"/>
  <c r="I153" i="2" s="1"/>
  <c r="J153" i="2"/>
  <c r="K153" i="2" s="1"/>
  <c r="L153" i="2" s="1"/>
  <c r="M153" i="2" s="1"/>
  <c r="N153" i="2"/>
  <c r="O153" i="2"/>
  <c r="P153" i="2" s="1"/>
  <c r="Q153" i="2" s="1"/>
  <c r="R153" i="2" s="1"/>
  <c r="S153" i="2" s="1"/>
  <c r="T153" i="2" s="1"/>
  <c r="U153" i="2" s="1"/>
  <c r="V153" i="2" s="1"/>
  <c r="W153" i="2" s="1"/>
  <c r="X153" i="2"/>
  <c r="Y153" i="2" s="1"/>
  <c r="Z153" i="2" s="1"/>
  <c r="H147" i="2"/>
  <c r="I147" i="2"/>
  <c r="J147" i="2" s="1"/>
  <c r="K147" i="2" s="1"/>
  <c r="L147" i="2" s="1"/>
  <c r="M147" i="2" s="1"/>
  <c r="N147" i="2" s="1"/>
  <c r="O147" i="2" s="1"/>
  <c r="P147" i="2" s="1"/>
  <c r="Q147" i="2" s="1"/>
  <c r="R147" i="2" s="1"/>
  <c r="S147" i="2" s="1"/>
  <c r="T147" i="2" s="1"/>
  <c r="U147" i="2" s="1"/>
  <c r="V147" i="2" s="1"/>
  <c r="W147" i="2" s="1"/>
  <c r="X147" i="2"/>
  <c r="Y147" i="2" s="1"/>
  <c r="Z147" i="2"/>
  <c r="H144" i="2"/>
  <c r="I144" i="2"/>
  <c r="J144" i="2" s="1"/>
  <c r="K144" i="2" s="1"/>
  <c r="L144" i="2" s="1"/>
  <c r="M144" i="2" s="1"/>
  <c r="N144" i="2" s="1"/>
  <c r="O144" i="2" s="1"/>
  <c r="P144" i="2" s="1"/>
  <c r="Q144" i="2" s="1"/>
  <c r="R144" i="2"/>
  <c r="S144" i="2" s="1"/>
  <c r="T144" i="2" s="1"/>
  <c r="U144" i="2" s="1"/>
  <c r="V144" i="2" s="1"/>
  <c r="W144" i="2" s="1"/>
  <c r="X144" i="2" s="1"/>
  <c r="Y144" i="2" s="1"/>
  <c r="Z144" i="2" s="1"/>
  <c r="H122" i="2"/>
  <c r="I122" i="2" s="1"/>
  <c r="J122" i="2" s="1"/>
  <c r="K122" i="2" s="1"/>
  <c r="L122" i="2" s="1"/>
  <c r="M122" i="2" s="1"/>
  <c r="N122" i="2"/>
  <c r="O122" i="2" s="1"/>
  <c r="P122" i="2" s="1"/>
  <c r="Q122" i="2" s="1"/>
  <c r="R122" i="2" s="1"/>
  <c r="S122" i="2" s="1"/>
  <c r="T122" i="2" s="1"/>
  <c r="U122" i="2" s="1"/>
  <c r="V122" i="2" s="1"/>
  <c r="W122" i="2" s="1"/>
  <c r="X122" i="2" s="1"/>
  <c r="Y122" i="2" s="1"/>
  <c r="Z122" i="2"/>
  <c r="H102" i="2"/>
  <c r="I102" i="2" s="1"/>
  <c r="J102" i="2" s="1"/>
  <c r="K102" i="2" s="1"/>
  <c r="L102" i="2" s="1"/>
  <c r="M102" i="2" s="1"/>
  <c r="N102" i="2" s="1"/>
  <c r="O102" i="2" s="1"/>
  <c r="P102" i="2" s="1"/>
  <c r="Q102" i="2" s="1"/>
  <c r="R102" i="2" s="1"/>
  <c r="S102" i="2" s="1"/>
  <c r="T102" i="2" s="1"/>
  <c r="U102" i="2" s="1"/>
  <c r="V102" i="2" s="1"/>
  <c r="W102" i="2" s="1"/>
  <c r="X102" i="2" s="1"/>
  <c r="Y102" i="2" s="1"/>
  <c r="Z102" i="2" s="1"/>
  <c r="H99" i="2"/>
  <c r="I99" i="2" s="1"/>
  <c r="J99" i="2"/>
  <c r="K99" i="2" s="1"/>
  <c r="L99" i="2"/>
  <c r="M99" i="2" s="1"/>
  <c r="N99" i="2" s="1"/>
  <c r="O99" i="2" s="1"/>
  <c r="P99" i="2" s="1"/>
  <c r="Q99" i="2" s="1"/>
  <c r="R99" i="2" s="1"/>
  <c r="S99" i="2" s="1"/>
  <c r="T99" i="2"/>
  <c r="U99" i="2" s="1"/>
  <c r="V99" i="2" s="1"/>
  <c r="W99" i="2"/>
  <c r="X99" i="2" s="1"/>
  <c r="Y99" i="2" s="1"/>
  <c r="Z99" i="2" s="1"/>
  <c r="H96" i="2"/>
  <c r="I96" i="2"/>
  <c r="J96" i="2" s="1"/>
  <c r="K96" i="2" s="1"/>
  <c r="L96" i="2"/>
  <c r="M96" i="2" s="1"/>
  <c r="N96" i="2"/>
  <c r="O96" i="2" s="1"/>
  <c r="P96" i="2"/>
  <c r="Q96" i="2"/>
  <c r="R96" i="2" s="1"/>
  <c r="S96" i="2" s="1"/>
  <c r="T96" i="2" s="1"/>
  <c r="U96" i="2" s="1"/>
  <c r="V96" i="2" s="1"/>
  <c r="W96" i="2" s="1"/>
  <c r="X96" i="2" s="1"/>
  <c r="Y96" i="2" s="1"/>
  <c r="Z96" i="2" s="1"/>
  <c r="H90" i="2"/>
  <c r="I90" i="2"/>
  <c r="J90" i="2" s="1"/>
  <c r="K90" i="2" s="1"/>
  <c r="L90" i="2" s="1"/>
  <c r="M90" i="2" s="1"/>
  <c r="N90" i="2" s="1"/>
  <c r="O90" i="2" s="1"/>
  <c r="P90" i="2" s="1"/>
  <c r="Q90" i="2" s="1"/>
  <c r="R90" i="2" s="1"/>
  <c r="S90" i="2" s="1"/>
  <c r="T90" i="2" s="1"/>
  <c r="U90" i="2" s="1"/>
  <c r="V90" i="2" s="1"/>
  <c r="W90" i="2" s="1"/>
  <c r="X90" i="2" s="1"/>
  <c r="Y90" i="2" s="1"/>
  <c r="Z90" i="2" s="1"/>
  <c r="H87" i="2"/>
  <c r="I87" i="2"/>
  <c r="J87" i="2"/>
  <c r="K87" i="2" s="1"/>
  <c r="L87" i="2"/>
  <c r="M87" i="2" s="1"/>
  <c r="N87" i="2" s="1"/>
  <c r="O87" i="2" s="1"/>
  <c r="P87" i="2" s="1"/>
  <c r="Q87" i="2" s="1"/>
  <c r="R87" i="2" s="1"/>
  <c r="S87" i="2" s="1"/>
  <c r="T87" i="2" s="1"/>
  <c r="U87" i="2" s="1"/>
  <c r="V87" i="2"/>
  <c r="W87" i="2" s="1"/>
  <c r="X87" i="2"/>
  <c r="Y87" i="2" s="1"/>
  <c r="Z87" i="2" s="1"/>
  <c r="H73" i="2"/>
  <c r="I73" i="2"/>
  <c r="J73" i="2" s="1"/>
  <c r="K73" i="2" s="1"/>
  <c r="L73" i="2"/>
  <c r="M73" i="2" s="1"/>
  <c r="N73" i="2" s="1"/>
  <c r="O73" i="2" s="1"/>
  <c r="P73" i="2" s="1"/>
  <c r="Q73" i="2"/>
  <c r="R73" i="2" s="1"/>
  <c r="S73" i="2"/>
  <c r="T73" i="2" s="1"/>
  <c r="U73" i="2" s="1"/>
  <c r="V73" i="2" s="1"/>
  <c r="W73" i="2" s="1"/>
  <c r="X73" i="2" s="1"/>
  <c r="Y73" i="2" s="1"/>
  <c r="Z73" i="2" s="1"/>
  <c r="H63" i="2"/>
  <c r="I63" i="2" s="1"/>
  <c r="J63" i="2"/>
  <c r="K63" i="2"/>
  <c r="L63" i="2"/>
  <c r="M63" i="2" s="1"/>
  <c r="N63" i="2" s="1"/>
  <c r="O63" i="2" s="1"/>
  <c r="P63" i="2" s="1"/>
  <c r="Q63" i="2" s="1"/>
  <c r="R63" i="2"/>
  <c r="S63" i="2" s="1"/>
  <c r="T63" i="2" s="1"/>
  <c r="U63" i="2" s="1"/>
  <c r="V63" i="2" s="1"/>
  <c r="W63" i="2" s="1"/>
  <c r="X63" i="2" s="1"/>
  <c r="Y63" i="2" s="1"/>
  <c r="Z63" i="2" s="1"/>
  <c r="I42" i="2"/>
  <c r="I97" i="2"/>
  <c r="J37" i="5"/>
  <c r="J42" i="2"/>
  <c r="K42" i="2"/>
  <c r="L42" i="2"/>
  <c r="M42" i="2"/>
  <c r="N42" i="2"/>
  <c r="N97" i="2"/>
  <c r="O42" i="2"/>
  <c r="P42" i="2"/>
  <c r="Q42" i="2"/>
  <c r="R42" i="2"/>
  <c r="S42" i="2"/>
  <c r="T42" i="2"/>
  <c r="U42" i="2"/>
  <c r="V42" i="2"/>
  <c r="V97" i="2" s="1"/>
  <c r="R53" i="1" s="1"/>
  <c r="R55" i="1" s="1"/>
  <c r="V241" i="2"/>
  <c r="W42" i="2"/>
  <c r="X42" i="2"/>
  <c r="X97" i="2"/>
  <c r="AN37" i="5" s="1"/>
  <c r="Y42" i="2"/>
  <c r="Z42" i="2"/>
  <c r="Z97" i="2" s="1"/>
  <c r="AR37" i="5" s="1"/>
  <c r="H42" i="2"/>
  <c r="G42" i="2"/>
  <c r="G97" i="2"/>
  <c r="F37" i="5" s="1"/>
  <c r="H228" i="2"/>
  <c r="I228" i="2" s="1"/>
  <c r="J228" i="2" s="1"/>
  <c r="K228" i="2" s="1"/>
  <c r="L228" i="2"/>
  <c r="M228" i="2"/>
  <c r="N228" i="2" s="1"/>
  <c r="O228" i="2"/>
  <c r="P228" i="2" s="1"/>
  <c r="Q228" i="2" s="1"/>
  <c r="R228" i="2" s="1"/>
  <c r="S228" i="2" s="1"/>
  <c r="T228" i="2" s="1"/>
  <c r="U228" i="2" s="1"/>
  <c r="V228" i="2" s="1"/>
  <c r="W228" i="2" s="1"/>
  <c r="X228" i="2" s="1"/>
  <c r="Y228" i="2" s="1"/>
  <c r="Z228" i="2" s="1"/>
  <c r="H188" i="2"/>
  <c r="I188" i="2"/>
  <c r="J188" i="2" s="1"/>
  <c r="K188" i="2" s="1"/>
  <c r="L188" i="2" s="1"/>
  <c r="M188" i="2" s="1"/>
  <c r="N188" i="2" s="1"/>
  <c r="O188" i="2" s="1"/>
  <c r="P188" i="2" s="1"/>
  <c r="Q188" i="2"/>
  <c r="R188" i="2"/>
  <c r="S188" i="2"/>
  <c r="T188" i="2" s="1"/>
  <c r="U188" i="2" s="1"/>
  <c r="V188" i="2" s="1"/>
  <c r="W188" i="2" s="1"/>
  <c r="X188" i="2" s="1"/>
  <c r="Y188" i="2" s="1"/>
  <c r="Z188" i="2" s="1"/>
  <c r="H161" i="2"/>
  <c r="I161" i="2" s="1"/>
  <c r="J161" i="2" s="1"/>
  <c r="K161" i="2"/>
  <c r="L161" i="2"/>
  <c r="M161" i="2" s="1"/>
  <c r="N161" i="2" s="1"/>
  <c r="O161" i="2" s="1"/>
  <c r="P161" i="2" s="1"/>
  <c r="Q161" i="2" s="1"/>
  <c r="R161" i="2" s="1"/>
  <c r="S161" i="2" s="1"/>
  <c r="T161" i="2" s="1"/>
  <c r="U161" i="2" s="1"/>
  <c r="V161" i="2" s="1"/>
  <c r="W161" i="2" s="1"/>
  <c r="X161" i="2" s="1"/>
  <c r="Y161" i="2" s="1"/>
  <c r="Z161" i="2"/>
  <c r="H141" i="2"/>
  <c r="I141" i="2" s="1"/>
  <c r="J141" i="2" s="1"/>
  <c r="K141" i="2" s="1"/>
  <c r="L141" i="2" s="1"/>
  <c r="M141" i="2"/>
  <c r="N141" i="2" s="1"/>
  <c r="O141" i="2" s="1"/>
  <c r="P141" i="2" s="1"/>
  <c r="Q141" i="2"/>
  <c r="R141" i="2"/>
  <c r="S141" i="2" s="1"/>
  <c r="T141" i="2" s="1"/>
  <c r="U141" i="2" s="1"/>
  <c r="V141" i="2" s="1"/>
  <c r="W141" i="2" s="1"/>
  <c r="X141" i="2"/>
  <c r="Y141" i="2"/>
  <c r="Z141" i="2" s="1"/>
  <c r="H84" i="2"/>
  <c r="I84" i="2"/>
  <c r="J84" i="2" s="1"/>
  <c r="K84" i="2" s="1"/>
  <c r="L84" i="2" s="1"/>
  <c r="M84" i="2" s="1"/>
  <c r="N84" i="2" s="1"/>
  <c r="O84" i="2" s="1"/>
  <c r="P84" i="2" s="1"/>
  <c r="Q84" i="2" s="1"/>
  <c r="R84" i="2" s="1"/>
  <c r="S84" i="2" s="1"/>
  <c r="T84" i="2" s="1"/>
  <c r="U84" i="2" s="1"/>
  <c r="V84" i="2" s="1"/>
  <c r="W84" i="2" s="1"/>
  <c r="X84" i="2"/>
  <c r="Y84" i="2"/>
  <c r="Z84" i="2" s="1"/>
  <c r="H114" i="2"/>
  <c r="I114" i="2" s="1"/>
  <c r="J114" i="2" s="1"/>
  <c r="K114" i="2"/>
  <c r="L114" i="2" s="1"/>
  <c r="M114" i="2" s="1"/>
  <c r="N114" i="2" s="1"/>
  <c r="O114" i="2" s="1"/>
  <c r="P114" i="2" s="1"/>
  <c r="Q114" i="2" s="1"/>
  <c r="R114" i="2" s="1"/>
  <c r="S114" i="2" s="1"/>
  <c r="T114" i="2" s="1"/>
  <c r="U114" i="2" s="1"/>
  <c r="V114" i="2" s="1"/>
  <c r="W114" i="2" s="1"/>
  <c r="X114" i="2" s="1"/>
  <c r="Y114" i="2" s="1"/>
  <c r="Z114" i="2" s="1"/>
  <c r="C27" i="1"/>
  <c r="H129" i="2"/>
  <c r="I129" i="2" s="1"/>
  <c r="J129" i="2"/>
  <c r="K129" i="2"/>
  <c r="L129" i="2"/>
  <c r="M129" i="2"/>
  <c r="N129" i="2"/>
  <c r="O129" i="2" s="1"/>
  <c r="P129" i="2" s="1"/>
  <c r="Q129" i="2" s="1"/>
  <c r="R129" i="2" s="1"/>
  <c r="S129" i="2" s="1"/>
  <c r="T129" i="2"/>
  <c r="U129" i="2"/>
  <c r="V129" i="2" s="1"/>
  <c r="W129" i="2" s="1"/>
  <c r="X129" i="2" s="1"/>
  <c r="Y129" i="2" s="1"/>
  <c r="Z129" i="2" s="1"/>
  <c r="J119" i="2"/>
  <c r="K119" i="2"/>
  <c r="L119" i="2"/>
  <c r="M119" i="2"/>
  <c r="N119" i="2"/>
  <c r="N142" i="2" s="1"/>
  <c r="O119" i="2"/>
  <c r="P119" i="2"/>
  <c r="Q119" i="2"/>
  <c r="Q142" i="2" s="1"/>
  <c r="R119" i="2"/>
  <c r="S119" i="2"/>
  <c r="T119" i="2"/>
  <c r="T142" i="2" s="1"/>
  <c r="U119" i="2"/>
  <c r="V119" i="2"/>
  <c r="V142" i="2" s="1"/>
  <c r="W119" i="2"/>
  <c r="X119" i="2"/>
  <c r="X142" i="2" s="1"/>
  <c r="T29" i="1" s="1"/>
  <c r="Y119" i="2"/>
  <c r="Z119" i="2"/>
  <c r="I119" i="2"/>
  <c r="H119" i="2"/>
  <c r="H142" i="2" s="1"/>
  <c r="G119" i="2"/>
  <c r="C119" i="2"/>
  <c r="J113" i="2"/>
  <c r="J142" i="2" s="1"/>
  <c r="K113" i="2"/>
  <c r="L113" i="2"/>
  <c r="L142" i="2" s="1"/>
  <c r="M113" i="2"/>
  <c r="N113" i="2"/>
  <c r="O113" i="2"/>
  <c r="P113" i="2"/>
  <c r="Q113" i="2"/>
  <c r="R113" i="2"/>
  <c r="R142" i="2"/>
  <c r="N29" i="1" s="1"/>
  <c r="S113" i="2"/>
  <c r="S142" i="2" s="1"/>
  <c r="T113" i="2"/>
  <c r="U113" i="2"/>
  <c r="U142" i="2" s="1"/>
  <c r="V113" i="2"/>
  <c r="W113" i="2"/>
  <c r="W142" i="2" s="1"/>
  <c r="X113" i="2"/>
  <c r="Y113" i="2"/>
  <c r="Y142" i="2"/>
  <c r="Z113" i="2"/>
  <c r="Z142" i="2"/>
  <c r="I113" i="2"/>
  <c r="I142" i="2"/>
  <c r="H113" i="2"/>
  <c r="G113" i="2"/>
  <c r="H107" i="2"/>
  <c r="I107" i="2" s="1"/>
  <c r="J107" i="2" s="1"/>
  <c r="K107" i="2" s="1"/>
  <c r="L107" i="2" s="1"/>
  <c r="M107" i="2" s="1"/>
  <c r="N107" i="2" s="1"/>
  <c r="O107" i="2" s="1"/>
  <c r="P107" i="2" s="1"/>
  <c r="Q107" i="2" s="1"/>
  <c r="R107" i="2" s="1"/>
  <c r="S107" i="2" s="1"/>
  <c r="T107" i="2" s="1"/>
  <c r="U107" i="2" s="1"/>
  <c r="V107" i="2" s="1"/>
  <c r="W107" i="2" s="1"/>
  <c r="X107" i="2" s="1"/>
  <c r="Y107" i="2" s="1"/>
  <c r="Z107" i="2" s="1"/>
  <c r="C113" i="2"/>
  <c r="H56" i="2"/>
  <c r="I56" i="2"/>
  <c r="J56" i="2"/>
  <c r="K56" i="2"/>
  <c r="L56" i="2" s="1"/>
  <c r="M56" i="2" s="1"/>
  <c r="N56" i="2" s="1"/>
  <c r="O56" i="2" s="1"/>
  <c r="P56" i="2" s="1"/>
  <c r="Q56" i="2" s="1"/>
  <c r="R56" i="2" s="1"/>
  <c r="S56" i="2" s="1"/>
  <c r="T56" i="2" s="1"/>
  <c r="U56" i="2" s="1"/>
  <c r="V56" i="2" s="1"/>
  <c r="W56" i="2" s="1"/>
  <c r="X56" i="2" s="1"/>
  <c r="Y56" i="2" s="1"/>
  <c r="Z56" i="2" s="1"/>
  <c r="I53" i="2"/>
  <c r="J53" i="2"/>
  <c r="J85" i="2"/>
  <c r="F28" i="1" s="1"/>
  <c r="F68" i="7"/>
  <c r="K53" i="2"/>
  <c r="L53" i="2"/>
  <c r="L76" i="2"/>
  <c r="P21" i="5"/>
  <c r="M53" i="2"/>
  <c r="I68" i="7"/>
  <c r="N53" i="2"/>
  <c r="O53" i="2"/>
  <c r="P53" i="2"/>
  <c r="X21" i="5" s="1"/>
  <c r="P76" i="2"/>
  <c r="Q53" i="2"/>
  <c r="R53" i="2"/>
  <c r="S53" i="2"/>
  <c r="S85" i="2" s="1"/>
  <c r="O28" i="1" s="1"/>
  <c r="O68" i="7"/>
  <c r="T53" i="2"/>
  <c r="U53" i="2"/>
  <c r="V53" i="2"/>
  <c r="W53" i="2"/>
  <c r="AL21" i="5"/>
  <c r="X53" i="2"/>
  <c r="T68" i="7" s="1"/>
  <c r="Y53" i="2"/>
  <c r="U68" i="7"/>
  <c r="Z53" i="2"/>
  <c r="V68" i="7"/>
  <c r="H53" i="2"/>
  <c r="D68" i="7"/>
  <c r="H21" i="5"/>
  <c r="G53" i="2"/>
  <c r="C68" i="7"/>
  <c r="H45" i="2"/>
  <c r="I45" i="2"/>
  <c r="J45" i="2" s="1"/>
  <c r="K45" i="2"/>
  <c r="L45" i="2" s="1"/>
  <c r="M45" i="2" s="1"/>
  <c r="N45" i="2"/>
  <c r="O45" i="2"/>
  <c r="P45" i="2"/>
  <c r="Q45" i="2" s="1"/>
  <c r="R45" i="2"/>
  <c r="S45" i="2" s="1"/>
  <c r="T45" i="2" s="1"/>
  <c r="U45" i="2" s="1"/>
  <c r="V45" i="2" s="1"/>
  <c r="W45" i="2" s="1"/>
  <c r="X45" i="2" s="1"/>
  <c r="Y45" i="2" s="1"/>
  <c r="Z45" i="2" s="1"/>
  <c r="H22" i="2"/>
  <c r="I22" i="2"/>
  <c r="J22" i="2" s="1"/>
  <c r="K22" i="2"/>
  <c r="L22" i="2" s="1"/>
  <c r="M22" i="2" s="1"/>
  <c r="N22" i="2" s="1"/>
  <c r="O22" i="2" s="1"/>
  <c r="P22" i="2" s="1"/>
  <c r="Q22" i="2"/>
  <c r="R22" i="2" s="1"/>
  <c r="S22" i="2" s="1"/>
  <c r="T22" i="2" s="1"/>
  <c r="U22" i="2" s="1"/>
  <c r="V22" i="2" s="1"/>
  <c r="W22" i="2" s="1"/>
  <c r="X22" i="2" s="1"/>
  <c r="Y22" i="2" s="1"/>
  <c r="Z22" i="2" s="1"/>
  <c r="I19" i="2"/>
  <c r="I85" i="2"/>
  <c r="E28" i="1" s="1"/>
  <c r="J19" i="2"/>
  <c r="K19" i="2"/>
  <c r="L19" i="2"/>
  <c r="P20" i="5" s="1"/>
  <c r="H67" i="7"/>
  <c r="M19" i="2"/>
  <c r="R20" i="5"/>
  <c r="R22" i="5"/>
  <c r="N19" i="2"/>
  <c r="J67" i="7" s="1"/>
  <c r="O19" i="2"/>
  <c r="V20" i="5"/>
  <c r="P19" i="2"/>
  <c r="Q19" i="2"/>
  <c r="Q39" i="2" s="1"/>
  <c r="M67" i="7"/>
  <c r="R19" i="2"/>
  <c r="S19" i="2"/>
  <c r="S39" i="2" s="1"/>
  <c r="O67" i="7"/>
  <c r="T19" i="2"/>
  <c r="P67" i="7"/>
  <c r="U19" i="2"/>
  <c r="Q67" i="7"/>
  <c r="V19" i="2"/>
  <c r="W19" i="2"/>
  <c r="X19" i="2"/>
  <c r="T67" i="7"/>
  <c r="AN20" i="5"/>
  <c r="Y19" i="2"/>
  <c r="Y39" i="2" s="1"/>
  <c r="AP20" i="5"/>
  <c r="Z19" i="2"/>
  <c r="AR20" i="5" s="1"/>
  <c r="V67" i="7"/>
  <c r="H19" i="2"/>
  <c r="H10" i="2"/>
  <c r="G189" i="2"/>
  <c r="J189" i="2"/>
  <c r="N189" i="2"/>
  <c r="P189" i="2"/>
  <c r="Q189" i="2"/>
  <c r="M70" i="7"/>
  <c r="S189" i="2"/>
  <c r="T189" i="2"/>
  <c r="X189" i="2"/>
  <c r="T70" i="7"/>
  <c r="H189" i="2"/>
  <c r="Z189" i="2"/>
  <c r="O189" i="2"/>
  <c r="K70" i="7" s="1"/>
  <c r="U189" i="2"/>
  <c r="Q70" i="7"/>
  <c r="L189" i="2"/>
  <c r="K189" i="2"/>
  <c r="G70" i="7" s="1"/>
  <c r="W189" i="2"/>
  <c r="S70" i="7"/>
  <c r="V189" i="2"/>
  <c r="R189" i="2"/>
  <c r="N70" i="7"/>
  <c r="M189" i="2"/>
  <c r="I70" i="7"/>
  <c r="I189" i="2"/>
  <c r="E70" i="7"/>
  <c r="Y189" i="2"/>
  <c r="AD20" i="5"/>
  <c r="Z20" i="5"/>
  <c r="G196" i="2"/>
  <c r="H196" i="2" s="1"/>
  <c r="I196" i="2" s="1"/>
  <c r="J196" i="2" s="1"/>
  <c r="K196" i="2"/>
  <c r="L196" i="2"/>
  <c r="M196" i="2" s="1"/>
  <c r="K49" i="1"/>
  <c r="P91" i="2"/>
  <c r="P235" i="2"/>
  <c r="X35" i="5"/>
  <c r="F53" i="1"/>
  <c r="U39" i="2"/>
  <c r="Q49" i="1"/>
  <c r="AP21" i="5"/>
  <c r="AP22" i="5" s="1"/>
  <c r="X85" i="2"/>
  <c r="T28" i="1" s="1"/>
  <c r="Z39" i="2"/>
  <c r="Z43" i="2" s="1"/>
  <c r="Y97" i="2"/>
  <c r="U53" i="1"/>
  <c r="U55" i="1" s="1"/>
  <c r="T221" i="2"/>
  <c r="K94" i="2"/>
  <c r="N36" i="5"/>
  <c r="G48" i="1"/>
  <c r="G50" i="1"/>
  <c r="S76" i="2"/>
  <c r="G44" i="1"/>
  <c r="G45" i="1" s="1"/>
  <c r="W215" i="2"/>
  <c r="N221" i="2"/>
  <c r="K218" i="2"/>
  <c r="Z221" i="2"/>
  <c r="J221" i="2"/>
  <c r="Y218" i="2"/>
  <c r="L39" i="2"/>
  <c r="L43" i="2" s="1"/>
  <c r="H33" i="7" s="1"/>
  <c r="U54" i="1"/>
  <c r="G49" i="1"/>
  <c r="I34" i="1"/>
  <c r="E54" i="1"/>
  <c r="K44" i="1"/>
  <c r="U218" i="2"/>
  <c r="J54" i="1"/>
  <c r="E49" i="1"/>
  <c r="C49" i="1"/>
  <c r="G142" i="2"/>
  <c r="P34" i="1"/>
  <c r="W192" i="2"/>
  <c r="Y94" i="2"/>
  <c r="S94" i="2"/>
  <c r="L20" i="5"/>
  <c r="V76" i="2"/>
  <c r="P54" i="1"/>
  <c r="R49" i="1"/>
  <c r="G155" i="2"/>
  <c r="H155" i="2" s="1"/>
  <c r="G149" i="2"/>
  <c r="P215" i="2"/>
  <c r="G215" i="2"/>
  <c r="G216" i="2"/>
  <c r="H216" i="2" s="1"/>
  <c r="P218" i="2"/>
  <c r="N34" i="1"/>
  <c r="C54" i="1"/>
  <c r="M54" i="1"/>
  <c r="M55" i="1" s="1"/>
  <c r="C44" i="1"/>
  <c r="O44" i="1"/>
  <c r="O45" i="1" s="1"/>
  <c r="X39" i="2"/>
  <c r="L37" i="5"/>
  <c r="V94" i="2"/>
  <c r="AJ36" i="5" s="1"/>
  <c r="V238" i="2"/>
  <c r="Z94" i="2"/>
  <c r="V53" i="1"/>
  <c r="I155" i="2"/>
  <c r="J155" i="2" s="1"/>
  <c r="K155" i="2"/>
  <c r="L155" i="2" s="1"/>
  <c r="M155" i="2" s="1"/>
  <c r="N155" i="2" s="1"/>
  <c r="O155" i="2" s="1"/>
  <c r="P155" i="2" s="1"/>
  <c r="Q155" i="2" s="1"/>
  <c r="R155" i="2" s="1"/>
  <c r="S155" i="2" s="1"/>
  <c r="T155" i="2" s="1"/>
  <c r="U155" i="2" s="1"/>
  <c r="V155" i="2" s="1"/>
  <c r="W155" i="2" s="1"/>
  <c r="X155" i="2" s="1"/>
  <c r="Y155" i="2" s="1"/>
  <c r="Z155" i="2" s="1"/>
  <c r="L109" i="7"/>
  <c r="J70" i="7"/>
  <c r="T21" i="5"/>
  <c r="R21" i="5"/>
  <c r="M85" i="2"/>
  <c r="I28" i="1" s="1"/>
  <c r="F67" i="7"/>
  <c r="P22" i="5"/>
  <c r="G64" i="1"/>
  <c r="V64" i="1"/>
  <c r="E64" i="1"/>
  <c r="V109" i="7"/>
  <c r="I261" i="2"/>
  <c r="K64" i="1"/>
  <c r="C64" i="1"/>
  <c r="C109" i="7"/>
  <c r="G261" i="2"/>
  <c r="O109" i="7"/>
  <c r="P261" i="2"/>
  <c r="O261" i="2"/>
  <c r="J109" i="7"/>
  <c r="T215" i="2"/>
  <c r="R44" i="1"/>
  <c r="R45" i="1" s="1"/>
  <c r="O49" i="1"/>
  <c r="S238" i="2"/>
  <c r="W221" i="2"/>
  <c r="S215" i="2"/>
  <c r="H44" i="1"/>
  <c r="V221" i="2"/>
  <c r="M49" i="1"/>
  <c r="O192" i="2"/>
  <c r="I49" i="1"/>
  <c r="M215" i="2"/>
  <c r="M192" i="2"/>
  <c r="R54" i="1"/>
  <c r="F44" i="1"/>
  <c r="S49" i="1"/>
  <c r="I44" i="1"/>
  <c r="U215" i="2"/>
  <c r="K221" i="2"/>
  <c r="W209" i="2"/>
  <c r="V209" i="2"/>
  <c r="O69" i="7"/>
  <c r="O142" i="2"/>
  <c r="K29" i="1" s="1"/>
  <c r="Y145" i="2"/>
  <c r="U69" i="7"/>
  <c r="J29" i="1"/>
  <c r="X209" i="2"/>
  <c r="P142" i="2"/>
  <c r="P209" i="2"/>
  <c r="O209" i="2"/>
  <c r="M238" i="2"/>
  <c r="E63" i="1"/>
  <c r="E65" i="1" s="1"/>
  <c r="L43" i="1"/>
  <c r="L45" i="1"/>
  <c r="W97" i="2"/>
  <c r="L53" i="1"/>
  <c r="M63" i="1"/>
  <c r="K238" i="2"/>
  <c r="X34" i="5"/>
  <c r="AP34" i="5"/>
  <c r="T33" i="1"/>
  <c r="L91" i="2"/>
  <c r="P35" i="5" s="1"/>
  <c r="H43" i="1"/>
  <c r="H33" i="1"/>
  <c r="H35" i="1"/>
  <c r="P34" i="5"/>
  <c r="M76" i="2"/>
  <c r="H68" i="7"/>
  <c r="L85" i="2"/>
  <c r="H28" i="1"/>
  <c r="K85" i="2"/>
  <c r="G28" i="1"/>
  <c r="P238" i="2"/>
  <c r="J36" i="5"/>
  <c r="R36" i="5"/>
  <c r="Z91" i="2"/>
  <c r="V43" i="1" s="1"/>
  <c r="AR35" i="5"/>
  <c r="T53" i="1"/>
  <c r="V33" i="7"/>
  <c r="AJ34" i="5"/>
  <c r="S43" i="2"/>
  <c r="O33" i="7" s="1"/>
  <c r="H85" i="2"/>
  <c r="D28" i="1" s="1"/>
  <c r="L235" i="2"/>
  <c r="M80" i="2"/>
  <c r="I34" i="7" s="1"/>
  <c r="V63" i="1"/>
  <c r="V65" i="1" s="1"/>
  <c r="V113" i="7"/>
  <c r="Z260" i="2"/>
  <c r="S235" i="2"/>
  <c r="AD35" i="5"/>
  <c r="O43" i="1"/>
  <c r="AF36" i="5"/>
  <c r="Z35" i="5"/>
  <c r="L35" i="5"/>
  <c r="G94" i="2"/>
  <c r="Z235" i="2"/>
  <c r="U76" i="2"/>
  <c r="U80" i="2" s="1"/>
  <c r="U88" i="2"/>
  <c r="Q38" i="1" s="1"/>
  <c r="I256" i="2"/>
  <c r="J256" i="2"/>
  <c r="K256" i="2" s="1"/>
  <c r="M261" i="2"/>
  <c r="M262" i="2" s="1"/>
  <c r="S261" i="2"/>
  <c r="F64" i="1"/>
  <c r="U109" i="7"/>
  <c r="T64" i="1"/>
  <c r="I262" i="2"/>
  <c r="R261" i="2"/>
  <c r="R262" i="2" s="1"/>
  <c r="T109" i="7"/>
  <c r="J261" i="2"/>
  <c r="J262" i="2" s="1"/>
  <c r="K113" i="7"/>
  <c r="C53" i="1"/>
  <c r="G98" i="2"/>
  <c r="H98" i="2" s="1"/>
  <c r="I98" i="2" s="1"/>
  <c r="J98" i="2" s="1"/>
  <c r="P260" i="2"/>
  <c r="L106" i="7" s="1"/>
  <c r="L63" i="1"/>
  <c r="L113" i="7"/>
  <c r="N235" i="2"/>
  <c r="D113" i="7"/>
  <c r="D63" i="1"/>
  <c r="H260" i="2"/>
  <c r="H262" i="2" s="1"/>
  <c r="H263" i="2" s="1"/>
  <c r="I263" i="2" s="1"/>
  <c r="D106" i="7"/>
  <c r="Y262" i="2"/>
  <c r="U106" i="7"/>
  <c r="U113" i="7"/>
  <c r="U63" i="1"/>
  <c r="C43" i="1"/>
  <c r="G235" i="2"/>
  <c r="F35" i="5"/>
  <c r="I53" i="1"/>
  <c r="R37" i="5"/>
  <c r="M260" i="2"/>
  <c r="I106" i="7"/>
  <c r="I63" i="1"/>
  <c r="I113" i="7"/>
  <c r="N53" i="1"/>
  <c r="H235" i="2"/>
  <c r="N113" i="7"/>
  <c r="N63" i="1"/>
  <c r="N65" i="1"/>
  <c r="R260" i="2"/>
  <c r="N106" i="7" s="1"/>
  <c r="O63" i="1"/>
  <c r="S260" i="2"/>
  <c r="O113" i="7"/>
  <c r="G113" i="7"/>
  <c r="G63" i="1"/>
  <c r="G65" i="1"/>
  <c r="U260" i="2"/>
  <c r="Q106" i="7" s="1"/>
  <c r="H63" i="1"/>
  <c r="R48" i="1"/>
  <c r="E53" i="1"/>
  <c r="E55" i="1"/>
  <c r="I241" i="2"/>
  <c r="G260" i="2"/>
  <c r="C113" i="7"/>
  <c r="S63" i="1"/>
  <c r="S65" i="1" s="1"/>
  <c r="AP37" i="5"/>
  <c r="S113" i="7"/>
  <c r="V80" i="2"/>
  <c r="AJ37" i="5"/>
  <c r="I91" i="2"/>
  <c r="E43" i="1" s="1"/>
  <c r="L88" i="2"/>
  <c r="H38" i="1" s="1"/>
  <c r="Q34" i="7"/>
  <c r="J34" i="5"/>
  <c r="W76" i="2"/>
  <c r="C106" i="7"/>
  <c r="G262" i="2"/>
  <c r="G263" i="2"/>
  <c r="C45" i="1"/>
  <c r="U262" i="2"/>
  <c r="N80" i="2"/>
  <c r="W261" i="2"/>
  <c r="W262" i="2"/>
  <c r="S109" i="7"/>
  <c r="L145" i="2"/>
  <c r="L229" i="2"/>
  <c r="L272" i="2"/>
  <c r="S64" i="1"/>
  <c r="F65" i="1"/>
  <c r="J260" i="2"/>
  <c r="F113" i="7"/>
  <c r="F33" i="1"/>
  <c r="N69" i="7"/>
  <c r="R145" i="2"/>
  <c r="P68" i="7"/>
  <c r="P33" i="1"/>
  <c r="P35" i="1"/>
  <c r="T39" i="2"/>
  <c r="T43" i="2" s="1"/>
  <c r="P33" i="7" s="1"/>
  <c r="AF34" i="5"/>
  <c r="H69" i="7"/>
  <c r="D69" i="7"/>
  <c r="H209" i="2"/>
  <c r="Q261" i="2"/>
  <c r="Q262" i="2" s="1"/>
  <c r="M109" i="7"/>
  <c r="M64" i="1"/>
  <c r="M65" i="1"/>
  <c r="G39" i="2"/>
  <c r="G43" i="2" s="1"/>
  <c r="C33" i="7" s="1"/>
  <c r="E68" i="7"/>
  <c r="I76" i="2"/>
  <c r="J21" i="5"/>
  <c r="H70" i="7"/>
  <c r="J35" i="5"/>
  <c r="X37" i="5"/>
  <c r="I50" i="1"/>
  <c r="O76" i="2"/>
  <c r="K68" i="7"/>
  <c r="V21" i="5"/>
  <c r="V22" i="5" s="1"/>
  <c r="I145" i="2"/>
  <c r="E69" i="7"/>
  <c r="C63" i="1"/>
  <c r="G104" i="2"/>
  <c r="H104" i="2" s="1"/>
  <c r="I104" i="2" s="1"/>
  <c r="J104" i="2" s="1"/>
  <c r="K104" i="2" s="1"/>
  <c r="L104" i="2" s="1"/>
  <c r="M104" i="2" s="1"/>
  <c r="N104" i="2" s="1"/>
  <c r="O104" i="2" s="1"/>
  <c r="P104" i="2" s="1"/>
  <c r="Q104" i="2" s="1"/>
  <c r="R104" i="2" s="1"/>
  <c r="S104" i="2" s="1"/>
  <c r="T104" i="2" s="1"/>
  <c r="U104" i="2" s="1"/>
  <c r="V104" i="2" s="1"/>
  <c r="W104" i="2" s="1"/>
  <c r="X104" i="2" s="1"/>
  <c r="Y104" i="2" s="1"/>
  <c r="Z104" i="2" s="1"/>
  <c r="AP36" i="5"/>
  <c r="S67" i="7"/>
  <c r="AL20" i="5"/>
  <c r="AL22" i="5"/>
  <c r="T20" i="5"/>
  <c r="N39" i="2"/>
  <c r="R63" i="1"/>
  <c r="J69" i="7"/>
  <c r="T69" i="7"/>
  <c r="R70" i="7"/>
  <c r="V192" i="2"/>
  <c r="K192" i="2"/>
  <c r="K204" i="2" s="1"/>
  <c r="F70" i="7"/>
  <c r="J192" i="2"/>
  <c r="J204" i="2" s="1"/>
  <c r="F35" i="1"/>
  <c r="Z85" i="2"/>
  <c r="P70" i="7"/>
  <c r="T192" i="2"/>
  <c r="V34" i="5"/>
  <c r="F21" i="5"/>
  <c r="R68" i="7"/>
  <c r="AJ21" i="5"/>
  <c r="Q68" i="7"/>
  <c r="AH21" i="5"/>
  <c r="S221" i="2"/>
  <c r="AF20" i="5"/>
  <c r="I67" i="7"/>
  <c r="G202" i="2"/>
  <c r="K39" i="2"/>
  <c r="X76" i="2"/>
  <c r="X88" i="2" s="1"/>
  <c r="T38" i="1" s="1"/>
  <c r="AN21" i="5"/>
  <c r="AN22" i="5"/>
  <c r="K142" i="2"/>
  <c r="H76" i="2"/>
  <c r="D64" i="1"/>
  <c r="H261" i="2"/>
  <c r="U97" i="2"/>
  <c r="AH37" i="5" s="1"/>
  <c r="R39" i="2"/>
  <c r="R43" i="2" s="1"/>
  <c r="AR21" i="5"/>
  <c r="AR22" i="5"/>
  <c r="AD21" i="5"/>
  <c r="N192" i="2"/>
  <c r="K261" i="2"/>
  <c r="K262" i="2"/>
  <c r="G109" i="7"/>
  <c r="S97" i="2"/>
  <c r="L192" i="2"/>
  <c r="L204" i="2" s="1"/>
  <c r="K91" i="2"/>
  <c r="I152" i="2"/>
  <c r="K235" i="2"/>
  <c r="U64" i="1"/>
  <c r="U65" i="1" s="1"/>
  <c r="F106" i="7"/>
  <c r="I157" i="2"/>
  <c r="I224" i="2" s="1"/>
  <c r="E39" i="1"/>
  <c r="P37" i="5"/>
  <c r="H53" i="1"/>
  <c r="X80" i="2"/>
  <c r="T204" i="2"/>
  <c r="O80" i="2"/>
  <c r="V28" i="1"/>
  <c r="K43" i="2"/>
  <c r="G33" i="7" s="1"/>
  <c r="N157" i="2"/>
  <c r="N204" i="2"/>
  <c r="J36" i="7" s="1"/>
  <c r="C65" i="1"/>
  <c r="Q53" i="1"/>
  <c r="U241" i="2"/>
  <c r="G43" i="1"/>
  <c r="N35" i="5"/>
  <c r="I212" i="2"/>
  <c r="I80" i="2"/>
  <c r="J108" i="7"/>
  <c r="T34" i="7"/>
  <c r="D107" i="7"/>
  <c r="F36" i="7"/>
  <c r="N33" i="7"/>
  <c r="J35" i="7" l="1"/>
  <c r="J107" i="7"/>
  <c r="J59" i="1"/>
  <c r="N224" i="2"/>
  <c r="P85" i="2"/>
  <c r="L28" i="1" s="1"/>
  <c r="P39" i="2"/>
  <c r="P43" i="2" s="1"/>
  <c r="L33" i="7" s="1"/>
  <c r="I39" i="2"/>
  <c r="E67" i="7"/>
  <c r="J20" i="5"/>
  <c r="J22" i="5" s="1"/>
  <c r="T261" i="2"/>
  <c r="T262" i="2" s="1"/>
  <c r="P64" i="1"/>
  <c r="P65" i="1" s="1"/>
  <c r="P109" i="7"/>
  <c r="X20" i="5"/>
  <c r="X22" i="5" s="1"/>
  <c r="V145" i="2"/>
  <c r="S80" i="2"/>
  <c r="S88" i="2"/>
  <c r="O38" i="1" s="1"/>
  <c r="U70" i="7"/>
  <c r="Y209" i="2"/>
  <c r="Y192" i="2"/>
  <c r="U29" i="1"/>
  <c r="U30" i="1" s="1"/>
  <c r="P69" i="7"/>
  <c r="P29" i="1"/>
  <c r="T145" i="2"/>
  <c r="AT31" i="5"/>
  <c r="L67" i="7"/>
  <c r="R34" i="7"/>
  <c r="Q109" i="7"/>
  <c r="V48" i="1"/>
  <c r="AR36" i="5"/>
  <c r="U192" i="2"/>
  <c r="U209" i="2"/>
  <c r="Q29" i="1"/>
  <c r="Q69" i="7"/>
  <c r="J229" i="2"/>
  <c r="J272" i="2" s="1"/>
  <c r="F69" i="7"/>
  <c r="F29" i="1"/>
  <c r="F30" i="1" s="1"/>
  <c r="J209" i="2"/>
  <c r="T22" i="5"/>
  <c r="G238" i="2"/>
  <c r="G95" i="2"/>
  <c r="C48" i="1"/>
  <c r="C50" i="1" s="1"/>
  <c r="F36" i="5"/>
  <c r="R212" i="2"/>
  <c r="R204" i="2"/>
  <c r="H221" i="2"/>
  <c r="H241" i="2"/>
  <c r="D54" i="1"/>
  <c r="D55" i="1" s="1"/>
  <c r="P221" i="2"/>
  <c r="P241" i="2"/>
  <c r="P204" i="2"/>
  <c r="U44" i="1"/>
  <c r="J45" i="1"/>
  <c r="P49" i="1"/>
  <c r="P50" i="1" s="1"/>
  <c r="T218" i="2"/>
  <c r="T238" i="2"/>
  <c r="V49" i="1"/>
  <c r="Z238" i="2"/>
  <c r="D66" i="7"/>
  <c r="D32" i="1"/>
  <c r="D111" i="7"/>
  <c r="D42" i="1"/>
  <c r="D27" i="1"/>
  <c r="D104" i="7"/>
  <c r="D32" i="7"/>
  <c r="D47" i="1"/>
  <c r="D37" i="7"/>
  <c r="D57" i="1"/>
  <c r="D62" i="1"/>
  <c r="D52" i="1"/>
  <c r="G193" i="2"/>
  <c r="O204" i="2"/>
  <c r="O221" i="2"/>
  <c r="O241" i="2"/>
  <c r="J235" i="2"/>
  <c r="F43" i="1"/>
  <c r="F45" i="1" s="1"/>
  <c r="AF35" i="5"/>
  <c r="P43" i="1"/>
  <c r="T235" i="2"/>
  <c r="T44" i="1"/>
  <c r="X215" i="2"/>
  <c r="G143" i="2"/>
  <c r="C29" i="1"/>
  <c r="C69" i="7"/>
  <c r="G209" i="2"/>
  <c r="G210" i="2" s="1"/>
  <c r="H210" i="2" s="1"/>
  <c r="I210" i="2" s="1"/>
  <c r="J210" i="2" s="1"/>
  <c r="K210" i="2" s="1"/>
  <c r="G229" i="2"/>
  <c r="G272" i="2" s="1"/>
  <c r="G273" i="2" s="1"/>
  <c r="AB21" i="5"/>
  <c r="N68" i="7"/>
  <c r="R76" i="2"/>
  <c r="G236" i="2"/>
  <c r="H149" i="2"/>
  <c r="N35" i="7"/>
  <c r="N107" i="7"/>
  <c r="N59" i="1"/>
  <c r="V29" i="1"/>
  <c r="V30" i="1" s="1"/>
  <c r="V69" i="7"/>
  <c r="Z229" i="2"/>
  <c r="Z272" i="2" s="1"/>
  <c r="P108" i="7"/>
  <c r="P36" i="7"/>
  <c r="K145" i="2"/>
  <c r="K229" i="2"/>
  <c r="K272" i="2" s="1"/>
  <c r="G69" i="7"/>
  <c r="K209" i="2"/>
  <c r="G29" i="1"/>
  <c r="G30" i="1" s="1"/>
  <c r="Q65" i="1"/>
  <c r="J152" i="2"/>
  <c r="Z80" i="2"/>
  <c r="Z88" i="2"/>
  <c r="V38" i="1" s="1"/>
  <c r="P53" i="1"/>
  <c r="P55" i="1" s="1"/>
  <c r="T241" i="2"/>
  <c r="AF37" i="5"/>
  <c r="AF38" i="5" s="1"/>
  <c r="N37" i="5"/>
  <c r="N38" i="5" s="1"/>
  <c r="G53" i="1"/>
  <c r="P113" i="7"/>
  <c r="T260" i="2"/>
  <c r="P106" i="7" s="1"/>
  <c r="P63" i="1"/>
  <c r="I238" i="2"/>
  <c r="E48" i="1"/>
  <c r="E50" i="1" s="1"/>
  <c r="E35" i="7"/>
  <c r="E59" i="1"/>
  <c r="E107" i="7"/>
  <c r="Q76" i="2"/>
  <c r="Q85" i="2"/>
  <c r="M28" i="1" s="1"/>
  <c r="Z21" i="5"/>
  <c r="Z22" i="5" s="1"/>
  <c r="E21" i="6"/>
  <c r="H36" i="7"/>
  <c r="H108" i="7"/>
  <c r="M68" i="7"/>
  <c r="S50" i="1"/>
  <c r="D49" i="1"/>
  <c r="H238" i="2"/>
  <c r="H218" i="2"/>
  <c r="O53" i="1"/>
  <c r="O55" i="1" s="1"/>
  <c r="AD37" i="5"/>
  <c r="AD38" i="5" s="1"/>
  <c r="S241" i="2"/>
  <c r="J34" i="7"/>
  <c r="W241" i="2"/>
  <c r="AL37" i="5"/>
  <c r="R50" i="1"/>
  <c r="N196" i="2"/>
  <c r="D35" i="7"/>
  <c r="L224" i="2"/>
  <c r="I10" i="2"/>
  <c r="S53" i="1"/>
  <c r="J263" i="2"/>
  <c r="K263" i="2" s="1"/>
  <c r="L263" i="2" s="1"/>
  <c r="M263" i="2" s="1"/>
  <c r="Z145" i="2"/>
  <c r="T48" i="1"/>
  <c r="AN36" i="5"/>
  <c r="Y215" i="2"/>
  <c r="Y235" i="2"/>
  <c r="V204" i="2"/>
  <c r="O100" i="2"/>
  <c r="K34" i="7"/>
  <c r="H80" i="2"/>
  <c r="D37" i="1"/>
  <c r="C175" i="7"/>
  <c r="C55" i="1"/>
  <c r="K50" i="1"/>
  <c r="P80" i="2"/>
  <c r="P88" i="2"/>
  <c r="L38" i="1" s="1"/>
  <c r="L21" i="5"/>
  <c r="J76" i="2"/>
  <c r="S229" i="2"/>
  <c r="S272" i="2" s="1"/>
  <c r="S209" i="2"/>
  <c r="T34" i="1"/>
  <c r="T35" i="1" s="1"/>
  <c r="X145" i="2"/>
  <c r="AB35" i="5"/>
  <c r="N43" i="1"/>
  <c r="L36" i="5"/>
  <c r="F48" i="1"/>
  <c r="U238" i="2"/>
  <c r="Q48" i="1"/>
  <c r="Q50" i="1" s="1"/>
  <c r="AH36" i="5"/>
  <c r="Q43" i="1"/>
  <c r="AH35" i="5"/>
  <c r="R64" i="1"/>
  <c r="R65" i="1" s="1"/>
  <c r="R109" i="7"/>
  <c r="J212" i="2"/>
  <c r="N232" i="2"/>
  <c r="H202" i="2"/>
  <c r="G242" i="2"/>
  <c r="O88" i="2"/>
  <c r="K38" i="1" s="1"/>
  <c r="J38" i="5"/>
  <c r="H37" i="5"/>
  <c r="L69" i="7"/>
  <c r="P145" i="2"/>
  <c r="L29" i="1"/>
  <c r="AJ20" i="5"/>
  <c r="AJ22" i="5" s="1"/>
  <c r="R67" i="7"/>
  <c r="V85" i="2"/>
  <c r="O39" i="2"/>
  <c r="O43" i="2" s="1"/>
  <c r="K33" i="7" s="1"/>
  <c r="K67" i="7"/>
  <c r="O85" i="2"/>
  <c r="N30" i="1"/>
  <c r="Q229" i="2"/>
  <c r="Q272" i="2" s="1"/>
  <c r="M69" i="7"/>
  <c r="M29" i="1"/>
  <c r="N33" i="1"/>
  <c r="N35" i="1" s="1"/>
  <c r="AB34" i="5"/>
  <c r="H35" i="5"/>
  <c r="H92" i="2"/>
  <c r="I92" i="2" s="1"/>
  <c r="J92" i="2" s="1"/>
  <c r="K92" i="2" s="1"/>
  <c r="L92" i="2" s="1"/>
  <c r="M43" i="1"/>
  <c r="Q235" i="2"/>
  <c r="M91" i="2"/>
  <c r="E34" i="7"/>
  <c r="S145" i="2"/>
  <c r="O29" i="1"/>
  <c r="O30" i="1" s="1"/>
  <c r="H192" i="2"/>
  <c r="H204" i="2" s="1"/>
  <c r="D70" i="7"/>
  <c r="D29" i="1"/>
  <c r="D30" i="1" s="1"/>
  <c r="H229" i="2"/>
  <c r="H272" i="2" s="1"/>
  <c r="Q54" i="1"/>
  <c r="Q55" i="1" s="1"/>
  <c r="U221" i="2"/>
  <c r="V54" i="1"/>
  <c r="V55" i="1" s="1"/>
  <c r="G241" i="2"/>
  <c r="G221" i="2"/>
  <c r="G222" i="2" s="1"/>
  <c r="H222" i="2" s="1"/>
  <c r="I222" i="2" s="1"/>
  <c r="J222" i="2" s="1"/>
  <c r="K222" i="2" s="1"/>
  <c r="G204" i="2"/>
  <c r="Q221" i="2"/>
  <c r="Q241" i="2"/>
  <c r="L94" i="2"/>
  <c r="S48" i="1"/>
  <c r="AL36" i="5"/>
  <c r="T35" i="5"/>
  <c r="J43" i="1"/>
  <c r="K65" i="1"/>
  <c r="R221" i="2"/>
  <c r="R241" i="2"/>
  <c r="U43" i="2"/>
  <c r="Q33" i="7" s="1"/>
  <c r="O260" i="2"/>
  <c r="K63" i="1"/>
  <c r="J63" i="1"/>
  <c r="J113" i="7"/>
  <c r="N260" i="2"/>
  <c r="J106" i="7" s="1"/>
  <c r="C34" i="1"/>
  <c r="G145" i="2"/>
  <c r="U145" i="2"/>
  <c r="E108" i="7"/>
  <c r="Q192" i="2"/>
  <c r="M34" i="1"/>
  <c r="Z241" i="2"/>
  <c r="N218" i="2"/>
  <c r="J49" i="1"/>
  <c r="J50" i="1" s="1"/>
  <c r="E36" i="7"/>
  <c r="K98" i="2"/>
  <c r="L98" i="2" s="1"/>
  <c r="M98" i="2" s="1"/>
  <c r="N98" i="2" s="1"/>
  <c r="O98" i="2" s="1"/>
  <c r="P98" i="2" s="1"/>
  <c r="Q98" i="2" s="1"/>
  <c r="R98" i="2" s="1"/>
  <c r="S98" i="2" s="1"/>
  <c r="T98" i="2" s="1"/>
  <c r="U98" i="2" s="1"/>
  <c r="V98" i="2" s="1"/>
  <c r="W98" i="2" s="1"/>
  <c r="X98" i="2" s="1"/>
  <c r="Y98" i="2" s="1"/>
  <c r="Z98" i="2" s="1"/>
  <c r="O50" i="1"/>
  <c r="C33" i="1"/>
  <c r="G76" i="2"/>
  <c r="F34" i="5"/>
  <c r="Q113" i="7"/>
  <c r="Q63" i="1"/>
  <c r="L212" i="2"/>
  <c r="R235" i="2"/>
  <c r="J34" i="1"/>
  <c r="H22" i="5"/>
  <c r="AF21" i="5"/>
  <c r="AF22" i="5" s="1"/>
  <c r="T76" i="2"/>
  <c r="T85" i="2"/>
  <c r="P28" i="1" s="1"/>
  <c r="L80" i="2"/>
  <c r="J53" i="1"/>
  <c r="J55" i="1" s="1"/>
  <c r="T37" i="5"/>
  <c r="N241" i="2"/>
  <c r="S33" i="1"/>
  <c r="S35" i="1" s="1"/>
  <c r="AL34" i="5"/>
  <c r="W39" i="2"/>
  <c r="W43" i="2" s="1"/>
  <c r="M39" i="2"/>
  <c r="M43" i="2" s="1"/>
  <c r="I33" i="1"/>
  <c r="I35" i="1" s="1"/>
  <c r="D39" i="1"/>
  <c r="W218" i="2"/>
  <c r="W238" i="2"/>
  <c r="Z218" i="2"/>
  <c r="P262" i="2"/>
  <c r="T63" i="1"/>
  <c r="T65" i="1" s="1"/>
  <c r="AJ35" i="5"/>
  <c r="AJ38" i="5"/>
  <c r="K69" i="7"/>
  <c r="Y157" i="2"/>
  <c r="N54" i="1"/>
  <c r="N55" i="1" s="1"/>
  <c r="M33" i="1"/>
  <c r="E34" i="1"/>
  <c r="E35" i="1" s="1"/>
  <c r="W145" i="2"/>
  <c r="S29" i="1"/>
  <c r="S69" i="7"/>
  <c r="V36" i="5"/>
  <c r="K48" i="1"/>
  <c r="F108" i="7"/>
  <c r="T212" i="2"/>
  <c r="L232" i="2"/>
  <c r="H39" i="1"/>
  <c r="H40" i="1" s="1"/>
  <c r="L157" i="2"/>
  <c r="D43" i="1"/>
  <c r="X260" i="2"/>
  <c r="V235" i="2"/>
  <c r="L70" i="7"/>
  <c r="P192" i="2"/>
  <c r="P212" i="2" s="1"/>
  <c r="G68" i="7"/>
  <c r="N21" i="5"/>
  <c r="K76" i="2"/>
  <c r="O215" i="2"/>
  <c r="O235" i="2"/>
  <c r="F49" i="1"/>
  <c r="F50" i="1" s="1"/>
  <c r="J238" i="2"/>
  <c r="J218" i="2"/>
  <c r="I216" i="2"/>
  <c r="J216" i="2" s="1"/>
  <c r="K216" i="2" s="1"/>
  <c r="L216" i="2" s="1"/>
  <c r="M216" i="2" s="1"/>
  <c r="N216" i="2" s="1"/>
  <c r="H39" i="2"/>
  <c r="H43" i="2" s="1"/>
  <c r="D33" i="7" s="1"/>
  <c r="D67" i="7"/>
  <c r="H20" i="5"/>
  <c r="Y76" i="2"/>
  <c r="Y85" i="2"/>
  <c r="U28" i="1" s="1"/>
  <c r="R33" i="1"/>
  <c r="R35" i="1" s="1"/>
  <c r="V39" i="2"/>
  <c r="D33" i="1"/>
  <c r="D35" i="1" s="1"/>
  <c r="H34" i="5"/>
  <c r="H38" i="5" s="1"/>
  <c r="M221" i="2"/>
  <c r="M241" i="2"/>
  <c r="I54" i="1"/>
  <c r="I55" i="1" s="1"/>
  <c r="X238" i="2"/>
  <c r="G36" i="7"/>
  <c r="G108" i="7"/>
  <c r="N43" i="2"/>
  <c r="J33" i="7" s="1"/>
  <c r="N44" i="1"/>
  <c r="N45" i="1" s="1"/>
  <c r="N39" i="1"/>
  <c r="O33" i="1"/>
  <c r="O35" i="1" s="1"/>
  <c r="AD22" i="5"/>
  <c r="T209" i="2"/>
  <c r="T30" i="1"/>
  <c r="R113" i="7"/>
  <c r="V260" i="2"/>
  <c r="R106" i="7" s="1"/>
  <c r="U35" i="1"/>
  <c r="X241" i="2"/>
  <c r="X221" i="2"/>
  <c r="X204" i="2"/>
  <c r="L221" i="2"/>
  <c r="L241" i="2"/>
  <c r="G85" i="2"/>
  <c r="C67" i="7"/>
  <c r="F20" i="5"/>
  <c r="R238" i="2"/>
  <c r="N49" i="1"/>
  <c r="L68" i="7"/>
  <c r="X229" i="2"/>
  <c r="X272" i="2" s="1"/>
  <c r="R209" i="2"/>
  <c r="Z37" i="5"/>
  <c r="S262" i="2"/>
  <c r="O106" i="7"/>
  <c r="M142" i="2"/>
  <c r="Q94" i="2"/>
  <c r="Z262" i="2"/>
  <c r="V106" i="7"/>
  <c r="H49" i="1"/>
  <c r="X43" i="2"/>
  <c r="O48" i="1"/>
  <c r="AD36" i="5"/>
  <c r="D48" i="1"/>
  <c r="H36" i="5"/>
  <c r="N48" i="1"/>
  <c r="AB36" i="5"/>
  <c r="L238" i="2"/>
  <c r="L256" i="2"/>
  <c r="M256" i="2" s="1"/>
  <c r="N256" i="2" s="1"/>
  <c r="O256" i="2" s="1"/>
  <c r="P256" i="2" s="1"/>
  <c r="Q256" i="2" s="1"/>
  <c r="R256" i="2" s="1"/>
  <c r="S256" i="2" s="1"/>
  <c r="T256" i="2" s="1"/>
  <c r="U256" i="2" s="1"/>
  <c r="V256" i="2" s="1"/>
  <c r="W256" i="2" s="1"/>
  <c r="X256" i="2" s="1"/>
  <c r="Y256" i="2" s="1"/>
  <c r="Z256" i="2" s="1"/>
  <c r="M204" i="2"/>
  <c r="T49" i="1"/>
  <c r="Y238" i="2"/>
  <c r="U48" i="1"/>
  <c r="U50" i="1" s="1"/>
  <c r="Q209" i="2"/>
  <c r="AB20" i="5"/>
  <c r="AB22" i="5" s="1"/>
  <c r="N67" i="7"/>
  <c r="R85" i="2"/>
  <c r="N28" i="1" s="1"/>
  <c r="H29" i="1"/>
  <c r="H30" i="1" s="1"/>
  <c r="L209" i="2"/>
  <c r="R69" i="7"/>
  <c r="R29" i="1"/>
  <c r="J39" i="2"/>
  <c r="J43" i="2" s="1"/>
  <c r="F33" i="7" s="1"/>
  <c r="L34" i="5"/>
  <c r="L48" i="1"/>
  <c r="L50" i="1" s="1"/>
  <c r="X36" i="5"/>
  <c r="X38" i="5" s="1"/>
  <c r="P45" i="1"/>
  <c r="V44" i="1"/>
  <c r="V45" i="1" s="1"/>
  <c r="Z215" i="2"/>
  <c r="R218" i="2"/>
  <c r="G218" i="2"/>
  <c r="G219" i="2" s="1"/>
  <c r="H219" i="2" s="1"/>
  <c r="I219" i="2" s="1"/>
  <c r="J219" i="2" s="1"/>
  <c r="K219" i="2" s="1"/>
  <c r="L219" i="2" s="1"/>
  <c r="M219" i="2" s="1"/>
  <c r="N219" i="2" s="1"/>
  <c r="O219" i="2" s="1"/>
  <c r="P219" i="2" s="1"/>
  <c r="Q219" i="2" s="1"/>
  <c r="R219" i="2" s="1"/>
  <c r="S219" i="2" s="1"/>
  <c r="T219" i="2" s="1"/>
  <c r="U219" i="2" s="1"/>
  <c r="V219" i="2" s="1"/>
  <c r="N20" i="5"/>
  <c r="N22" i="5" s="1"/>
  <c r="G67" i="7"/>
  <c r="K54" i="1"/>
  <c r="X212" i="2"/>
  <c r="S54" i="1"/>
  <c r="S55" i="1" s="1"/>
  <c r="W204" i="2"/>
  <c r="M44" i="1"/>
  <c r="O238" i="2"/>
  <c r="W88" i="2"/>
  <c r="S38" i="1" s="1"/>
  <c r="V70" i="7"/>
  <c r="Z192" i="2"/>
  <c r="Z212" i="2" s="1"/>
  <c r="Z209" i="2"/>
  <c r="J68" i="7"/>
  <c r="N85" i="2"/>
  <c r="I229" i="2"/>
  <c r="I272" i="2" s="1"/>
  <c r="E29" i="1"/>
  <c r="E30" i="1" s="1"/>
  <c r="I209" i="2"/>
  <c r="AR34" i="5"/>
  <c r="V33" i="1"/>
  <c r="V35" i="1" s="1"/>
  <c r="Y91" i="2"/>
  <c r="E44" i="1"/>
  <c r="E45" i="1" s="1"/>
  <c r="I235" i="2"/>
  <c r="N212" i="2"/>
  <c r="H45" i="1"/>
  <c r="S68" i="7"/>
  <c r="W85" i="2"/>
  <c r="O145" i="2"/>
  <c r="K34" i="1"/>
  <c r="K35" i="1" s="1"/>
  <c r="O218" i="2"/>
  <c r="D65" i="1"/>
  <c r="O70" i="7"/>
  <c r="S192" i="2"/>
  <c r="AH20" i="5"/>
  <c r="AH22" i="5" s="1"/>
  <c r="U85" i="2"/>
  <c r="Q28" i="1" s="1"/>
  <c r="J33" i="1"/>
  <c r="T34" i="5"/>
  <c r="T38" i="5" s="1"/>
  <c r="O97" i="2"/>
  <c r="J241" i="2"/>
  <c r="F54" i="1"/>
  <c r="F55" i="1" s="1"/>
  <c r="N209" i="2"/>
  <c r="G54" i="1"/>
  <c r="K241" i="2"/>
  <c r="V215" i="2"/>
  <c r="H199" i="2"/>
  <c r="U235" i="2"/>
  <c r="L65" i="1"/>
  <c r="C70" i="7"/>
  <c r="G190" i="2"/>
  <c r="H190" i="2" s="1"/>
  <c r="I190" i="2" s="1"/>
  <c r="J190" i="2" s="1"/>
  <c r="K190" i="2" s="1"/>
  <c r="L190" i="2" s="1"/>
  <c r="M190" i="2" s="1"/>
  <c r="N190" i="2" s="1"/>
  <c r="O190" i="2" s="1"/>
  <c r="P190" i="2" s="1"/>
  <c r="Q190" i="2" s="1"/>
  <c r="R190" i="2" s="1"/>
  <c r="S190" i="2" s="1"/>
  <c r="T190" i="2" s="1"/>
  <c r="U190" i="2" s="1"/>
  <c r="V190" i="2" s="1"/>
  <c r="W190" i="2" s="1"/>
  <c r="X190" i="2" s="1"/>
  <c r="Y190" i="2" s="1"/>
  <c r="Z190" i="2" s="1"/>
  <c r="Q43" i="2"/>
  <c r="M33" i="7" s="1"/>
  <c r="Y241" i="2"/>
  <c r="D44" i="1"/>
  <c r="J145" i="2"/>
  <c r="W91" i="2"/>
  <c r="Q44" i="1"/>
  <c r="Q45" i="1" s="1"/>
  <c r="Q145" i="2"/>
  <c r="L54" i="1"/>
  <c r="L55" i="1" s="1"/>
  <c r="O91" i="2"/>
  <c r="X91" i="2"/>
  <c r="I64" i="1"/>
  <c r="I65" i="1" s="1"/>
  <c r="D108" i="7" l="1"/>
  <c r="D36" i="7"/>
  <c r="H224" i="2"/>
  <c r="D59" i="1"/>
  <c r="M229" i="2"/>
  <c r="M272" i="2" s="1"/>
  <c r="M145" i="2"/>
  <c r="M209" i="2"/>
  <c r="I69" i="7"/>
  <c r="I29" i="1"/>
  <c r="I30" i="1" s="1"/>
  <c r="T106" i="7"/>
  <c r="X262" i="2"/>
  <c r="L22" i="5"/>
  <c r="AT21" i="5"/>
  <c r="T80" i="2"/>
  <c r="T88" i="2"/>
  <c r="P38" i="1" s="1"/>
  <c r="C36" i="7"/>
  <c r="G205" i="2"/>
  <c r="C108" i="7"/>
  <c r="K152" i="2"/>
  <c r="L210" i="2"/>
  <c r="G239" i="2"/>
  <c r="H95" i="2"/>
  <c r="I95" i="2" s="1"/>
  <c r="J95" i="2" s="1"/>
  <c r="K95" i="2" s="1"/>
  <c r="L95" i="2" s="1"/>
  <c r="M95" i="2" s="1"/>
  <c r="N95" i="2" s="1"/>
  <c r="O95" i="2" s="1"/>
  <c r="P95" i="2" s="1"/>
  <c r="Q95" i="2" s="1"/>
  <c r="R95" i="2" s="1"/>
  <c r="S95" i="2" s="1"/>
  <c r="T95" i="2" s="1"/>
  <c r="U95" i="2" s="1"/>
  <c r="V95" i="2" s="1"/>
  <c r="W95" i="2" s="1"/>
  <c r="X95" i="2" s="1"/>
  <c r="Y95" i="2" s="1"/>
  <c r="Z95" i="2" s="1"/>
  <c r="T108" i="7"/>
  <c r="X244" i="2"/>
  <c r="T36" i="7"/>
  <c r="L36" i="7"/>
  <c r="P224" i="2"/>
  <c r="L108" i="7"/>
  <c r="K36" i="7"/>
  <c r="K108" i="7"/>
  <c r="O224" i="2"/>
  <c r="O244" i="2"/>
  <c r="H239" i="2"/>
  <c r="I199" i="2"/>
  <c r="K80" i="2"/>
  <c r="K88" i="2"/>
  <c r="G38" i="1" s="1"/>
  <c r="U107" i="7"/>
  <c r="U59" i="1"/>
  <c r="U35" i="7"/>
  <c r="S33" i="7"/>
  <c r="W100" i="2"/>
  <c r="W49" i="1"/>
  <c r="D50" i="1"/>
  <c r="H193" i="2"/>
  <c r="G55" i="1"/>
  <c r="S36" i="7"/>
  <c r="W224" i="2"/>
  <c r="S108" i="7"/>
  <c r="T33" i="7"/>
  <c r="X100" i="2"/>
  <c r="J65" i="1"/>
  <c r="W63" i="1"/>
  <c r="C146" i="7" s="1"/>
  <c r="X232" i="2"/>
  <c r="X157" i="2"/>
  <c r="T39" i="1"/>
  <c r="T40" i="1" s="1"/>
  <c r="U100" i="2"/>
  <c r="W64" i="1"/>
  <c r="H236" i="2"/>
  <c r="I149" i="2"/>
  <c r="V262" i="2"/>
  <c r="V157" i="2"/>
  <c r="R39" i="1"/>
  <c r="J157" i="2"/>
  <c r="F39" i="1"/>
  <c r="L38" i="5"/>
  <c r="T50" i="1"/>
  <c r="H50" i="1"/>
  <c r="Z204" i="2"/>
  <c r="AB38" i="5"/>
  <c r="Z232" i="2"/>
  <c r="Z157" i="2"/>
  <c r="V39" i="1"/>
  <c r="V40" i="1" s="1"/>
  <c r="V212" i="2"/>
  <c r="K157" i="2"/>
  <c r="G39" i="1"/>
  <c r="K212" i="2"/>
  <c r="V50" i="1"/>
  <c r="U204" i="2"/>
  <c r="U212" i="2"/>
  <c r="W219" i="2"/>
  <c r="X219" i="2" s="1"/>
  <c r="Y219" i="2" s="1"/>
  <c r="Z219" i="2" s="1"/>
  <c r="AN35" i="5"/>
  <c r="AN38" i="5" s="1"/>
  <c r="T43" i="1"/>
  <c r="T45" i="1" s="1"/>
  <c r="C39" i="1"/>
  <c r="G232" i="2"/>
  <c r="G146" i="2"/>
  <c r="H146" i="2" s="1"/>
  <c r="I146" i="2" s="1"/>
  <c r="J146" i="2" s="1"/>
  <c r="K146" i="2" s="1"/>
  <c r="L146" i="2" s="1"/>
  <c r="M146" i="2" s="1"/>
  <c r="N146" i="2" s="1"/>
  <c r="O146" i="2" s="1"/>
  <c r="P146" i="2" s="1"/>
  <c r="Q146" i="2" s="1"/>
  <c r="R146" i="2" s="1"/>
  <c r="S146" i="2" s="1"/>
  <c r="T146" i="2" s="1"/>
  <c r="U146" i="2" s="1"/>
  <c r="V146" i="2" s="1"/>
  <c r="W146" i="2" s="1"/>
  <c r="X146" i="2" s="1"/>
  <c r="Y146" i="2" s="1"/>
  <c r="Z146" i="2" s="1"/>
  <c r="G157" i="2"/>
  <c r="G224" i="2" s="1"/>
  <c r="G225" i="2" s="1"/>
  <c r="I43" i="1"/>
  <c r="I45" i="1" s="1"/>
  <c r="M235" i="2"/>
  <c r="R35" i="5"/>
  <c r="R38" i="5" s="1"/>
  <c r="I33" i="7"/>
  <c r="M100" i="2"/>
  <c r="W34" i="1"/>
  <c r="W35" i="1" s="1"/>
  <c r="C35" i="1"/>
  <c r="AP35" i="5"/>
  <c r="AP38" i="5" s="1"/>
  <c r="U43" i="1"/>
  <c r="U45" i="1" s="1"/>
  <c r="I202" i="2"/>
  <c r="H242" i="2"/>
  <c r="O196" i="2"/>
  <c r="M45" i="1"/>
  <c r="R229" i="2"/>
  <c r="R272" i="2" s="1"/>
  <c r="W33" i="1"/>
  <c r="S157" i="2"/>
  <c r="O39" i="1"/>
  <c r="O40" i="1" s="1"/>
  <c r="S232" i="2"/>
  <c r="K58" i="1"/>
  <c r="K112" i="7"/>
  <c r="K105" i="7"/>
  <c r="Y212" i="2"/>
  <c r="U39" i="1"/>
  <c r="V35" i="5"/>
  <c r="K43" i="1"/>
  <c r="K45" i="1" s="1"/>
  <c r="J35" i="1"/>
  <c r="W54" i="1"/>
  <c r="M92" i="2"/>
  <c r="N92" i="2" s="1"/>
  <c r="O92" i="2" s="1"/>
  <c r="P92" i="2" s="1"/>
  <c r="Q92" i="2" s="1"/>
  <c r="R92" i="2" s="1"/>
  <c r="S92" i="2" s="1"/>
  <c r="T92" i="2" s="1"/>
  <c r="U92" i="2" s="1"/>
  <c r="V92" i="2" s="1"/>
  <c r="W92" i="2" s="1"/>
  <c r="X92" i="2" s="1"/>
  <c r="Y92" i="2" s="1"/>
  <c r="Z92" i="2" s="1"/>
  <c r="AT20" i="5"/>
  <c r="AT22" i="5" s="1"/>
  <c r="F22" i="5"/>
  <c r="H48" i="1"/>
  <c r="W48" i="1" s="1"/>
  <c r="C144" i="7" s="1"/>
  <c r="P36" i="5"/>
  <c r="P38" i="5" s="1"/>
  <c r="L30" i="1"/>
  <c r="O216" i="2"/>
  <c r="P216" i="2" s="1"/>
  <c r="Q216" i="2" s="1"/>
  <c r="R216" i="2" s="1"/>
  <c r="S216" i="2" s="1"/>
  <c r="T216" i="2" s="1"/>
  <c r="U216" i="2" s="1"/>
  <c r="V216" i="2" s="1"/>
  <c r="W216" i="2" s="1"/>
  <c r="X216" i="2" s="1"/>
  <c r="Y216" i="2" s="1"/>
  <c r="Z216" i="2" s="1"/>
  <c r="AH38" i="5"/>
  <c r="D34" i="7"/>
  <c r="H100" i="2"/>
  <c r="U229" i="2"/>
  <c r="U272" i="2" s="1"/>
  <c r="T157" i="2"/>
  <c r="P39" i="1"/>
  <c r="P40" i="1" s="1"/>
  <c r="T232" i="2"/>
  <c r="N262" i="2"/>
  <c r="N263" i="2" s="1"/>
  <c r="O263" i="2" s="1"/>
  <c r="P263" i="2" s="1"/>
  <c r="Q263" i="2" s="1"/>
  <c r="R263" i="2" s="1"/>
  <c r="S263" i="2" s="1"/>
  <c r="T263" i="2" s="1"/>
  <c r="U263" i="2" s="1"/>
  <c r="V263" i="2" s="1"/>
  <c r="W263" i="2" s="1"/>
  <c r="X263" i="2" s="1"/>
  <c r="Y263" i="2" s="1"/>
  <c r="Z263" i="2" s="1"/>
  <c r="H273" i="2"/>
  <c r="G276" i="2"/>
  <c r="G277" i="2" s="1"/>
  <c r="G278" i="2" s="1"/>
  <c r="V88" i="2"/>
  <c r="R38" i="1" s="1"/>
  <c r="V43" i="2"/>
  <c r="H59" i="1"/>
  <c r="H35" i="7"/>
  <c r="H107" i="7"/>
  <c r="U232" i="2"/>
  <c r="U157" i="2"/>
  <c r="Q39" i="1"/>
  <c r="Q40" i="1" s="1"/>
  <c r="L222" i="2"/>
  <c r="M222" i="2" s="1"/>
  <c r="N222" i="2" s="1"/>
  <c r="O222" i="2" s="1"/>
  <c r="P222" i="2" s="1"/>
  <c r="Q222" i="2" s="1"/>
  <c r="R222" i="2" s="1"/>
  <c r="S222" i="2" s="1"/>
  <c r="T222" i="2" s="1"/>
  <c r="U222" i="2" s="1"/>
  <c r="V222" i="2" s="1"/>
  <c r="W222" i="2" s="1"/>
  <c r="X222" i="2" s="1"/>
  <c r="Y222" i="2" s="1"/>
  <c r="Z222" i="2" s="1"/>
  <c r="K28" i="1"/>
  <c r="K30" i="1" s="1"/>
  <c r="O229" i="2"/>
  <c r="O272" i="2" s="1"/>
  <c r="P100" i="2"/>
  <c r="L34" i="7"/>
  <c r="R108" i="7"/>
  <c r="R36" i="7"/>
  <c r="V224" i="2"/>
  <c r="C30" i="1"/>
  <c r="G73" i="1" s="1"/>
  <c r="W29" i="1"/>
  <c r="S212" i="2"/>
  <c r="S204" i="2"/>
  <c r="Q80" i="2"/>
  <c r="Q88" i="2"/>
  <c r="M38" i="1" s="1"/>
  <c r="H143" i="2"/>
  <c r="G212" i="2"/>
  <c r="G213" i="2" s="1"/>
  <c r="H213" i="2" s="1"/>
  <c r="I213" i="2" s="1"/>
  <c r="J213" i="2" s="1"/>
  <c r="I43" i="2"/>
  <c r="I88" i="2"/>
  <c r="Q232" i="2"/>
  <c r="Q157" i="2"/>
  <c r="M39" i="1"/>
  <c r="M40" i="1" s="1"/>
  <c r="Y88" i="2"/>
  <c r="U38" i="1" s="1"/>
  <c r="Y80" i="2"/>
  <c r="R28" i="1"/>
  <c r="V229" i="2"/>
  <c r="V272" i="2" s="1"/>
  <c r="Y204" i="2"/>
  <c r="X235" i="2"/>
  <c r="S100" i="2"/>
  <c r="O34" i="7"/>
  <c r="S43" i="1"/>
  <c r="S45" i="1" s="1"/>
  <c r="AL35" i="5"/>
  <c r="AL38" i="5" s="1"/>
  <c r="W235" i="2"/>
  <c r="AR38" i="5"/>
  <c r="N50" i="1"/>
  <c r="W44" i="1"/>
  <c r="D45" i="1"/>
  <c r="O157" i="2"/>
  <c r="O232" i="2"/>
  <c r="O212" i="2"/>
  <c r="K39" i="1"/>
  <c r="K40" i="1" s="1"/>
  <c r="M88" i="2"/>
  <c r="I38" i="1" s="1"/>
  <c r="Y229" i="2"/>
  <c r="Y272" i="2" s="1"/>
  <c r="R80" i="2"/>
  <c r="R88" i="2"/>
  <c r="N36" i="7"/>
  <c r="N108" i="7"/>
  <c r="R224" i="2"/>
  <c r="Q30" i="1"/>
  <c r="T229" i="2"/>
  <c r="T272" i="2" s="1"/>
  <c r="R30" i="1"/>
  <c r="I36" i="7"/>
  <c r="I108" i="7"/>
  <c r="F38" i="5"/>
  <c r="AT34" i="5"/>
  <c r="M35" i="1"/>
  <c r="H212" i="2"/>
  <c r="M30" i="1"/>
  <c r="P232" i="2"/>
  <c r="P157" i="2"/>
  <c r="L39" i="1"/>
  <c r="L40" i="1" s="1"/>
  <c r="V34" i="7"/>
  <c r="Z100" i="2"/>
  <c r="V37" i="5"/>
  <c r="AT37" i="5" s="1"/>
  <c r="K53" i="1"/>
  <c r="W53" i="1" s="1"/>
  <c r="C145" i="7" s="1"/>
  <c r="S28" i="1"/>
  <c r="S30" i="1" s="1"/>
  <c r="W229" i="2"/>
  <c r="W272" i="2" s="1"/>
  <c r="N229" i="2"/>
  <c r="N272" i="2" s="1"/>
  <c r="J28" i="1"/>
  <c r="J30" i="1" s="1"/>
  <c r="Q238" i="2"/>
  <c r="Z36" i="5"/>
  <c r="Z38" i="5" s="1"/>
  <c r="M48" i="1"/>
  <c r="M50" i="1" s="1"/>
  <c r="G86" i="2"/>
  <c r="H86" i="2" s="1"/>
  <c r="I86" i="2" s="1"/>
  <c r="J86" i="2" s="1"/>
  <c r="K86" i="2" s="1"/>
  <c r="L86" i="2" s="1"/>
  <c r="M86" i="2" s="1"/>
  <c r="N86" i="2" s="1"/>
  <c r="O86" i="2" s="1"/>
  <c r="P86" i="2" s="1"/>
  <c r="Q86" i="2" s="1"/>
  <c r="R86" i="2" s="1"/>
  <c r="S86" i="2" s="1"/>
  <c r="T86" i="2" s="1"/>
  <c r="U86" i="2" s="1"/>
  <c r="V86" i="2" s="1"/>
  <c r="W86" i="2" s="1"/>
  <c r="X86" i="2" s="1"/>
  <c r="Y86" i="2" s="1"/>
  <c r="Z86" i="2" s="1"/>
  <c r="C28" i="1"/>
  <c r="W157" i="2"/>
  <c r="S39" i="1"/>
  <c r="S40" i="1" s="1"/>
  <c r="W232" i="2"/>
  <c r="W212" i="2"/>
  <c r="L100" i="2"/>
  <c r="H34" i="7"/>
  <c r="G88" i="2"/>
  <c r="G80" i="2"/>
  <c r="Q212" i="2"/>
  <c r="K106" i="7"/>
  <c r="O262" i="2"/>
  <c r="Q204" i="2"/>
  <c r="P229" i="2"/>
  <c r="P272" i="2" s="1"/>
  <c r="J80" i="2"/>
  <c r="J88" i="2"/>
  <c r="F38" i="1" s="1"/>
  <c r="H88" i="2"/>
  <c r="D38" i="1" s="1"/>
  <c r="D40" i="1" s="1"/>
  <c r="E104" i="7"/>
  <c r="J10" i="2"/>
  <c r="E66" i="7"/>
  <c r="E57" i="1"/>
  <c r="E52" i="1"/>
  <c r="E27" i="1"/>
  <c r="E32" i="1"/>
  <c r="E37" i="7"/>
  <c r="E42" i="1"/>
  <c r="E62" i="1"/>
  <c r="E47" i="1"/>
  <c r="E37" i="1"/>
  <c r="E32" i="7"/>
  <c r="E111" i="7"/>
  <c r="N100" i="2"/>
  <c r="L244" i="2"/>
  <c r="P30" i="1"/>
  <c r="C39" i="7" l="1"/>
  <c r="H225" i="2"/>
  <c r="V108" i="7"/>
  <c r="Z244" i="2"/>
  <c r="Z224" i="2"/>
  <c r="V36" i="7"/>
  <c r="C115" i="7"/>
  <c r="D115" i="7" s="1"/>
  <c r="E115" i="7" s="1"/>
  <c r="F115" i="7" s="1"/>
  <c r="G115" i="7" s="1"/>
  <c r="H115" i="7" s="1"/>
  <c r="P196" i="2"/>
  <c r="H205" i="2"/>
  <c r="K232" i="2"/>
  <c r="O58" i="1"/>
  <c r="O105" i="7"/>
  <c r="O112" i="7"/>
  <c r="G59" i="1"/>
  <c r="G35" i="7"/>
  <c r="K224" i="2"/>
  <c r="G107" i="7"/>
  <c r="K244" i="2"/>
  <c r="T59" i="1"/>
  <c r="T60" i="1" s="1"/>
  <c r="T35" i="7"/>
  <c r="T107" i="7"/>
  <c r="X224" i="2"/>
  <c r="K213" i="2"/>
  <c r="L213" i="2" s="1"/>
  <c r="R33" i="7"/>
  <c r="V100" i="2"/>
  <c r="T100" i="2"/>
  <c r="P34" i="7"/>
  <c r="H230" i="2"/>
  <c r="H267" i="2" s="1"/>
  <c r="H268" i="2" s="1"/>
  <c r="H269" i="2" s="1"/>
  <c r="I143" i="2"/>
  <c r="W55" i="1"/>
  <c r="L145" i="7"/>
  <c r="V232" i="2"/>
  <c r="L144" i="7"/>
  <c r="W50" i="1"/>
  <c r="G100" i="2"/>
  <c r="C34" i="7"/>
  <c r="K35" i="7"/>
  <c r="K107" i="7"/>
  <c r="K59" i="1"/>
  <c r="K60" i="1" s="1"/>
  <c r="U108" i="7"/>
  <c r="Y224" i="2"/>
  <c r="U36" i="7"/>
  <c r="G230" i="2"/>
  <c r="G267" i="2" s="1"/>
  <c r="G268" i="2" s="1"/>
  <c r="G269" i="2" s="1"/>
  <c r="L112" i="7"/>
  <c r="L105" i="7"/>
  <c r="L58" i="1"/>
  <c r="O59" i="1"/>
  <c r="O60" i="1" s="1"/>
  <c r="O107" i="7"/>
  <c r="O35" i="7"/>
  <c r="I112" i="7"/>
  <c r="I58" i="1"/>
  <c r="I105" i="7"/>
  <c r="W43" i="1"/>
  <c r="C143" i="7" s="1"/>
  <c r="V107" i="7"/>
  <c r="V35" i="7"/>
  <c r="V59" i="1"/>
  <c r="V60" i="1" s="1"/>
  <c r="R40" i="1"/>
  <c r="S112" i="7"/>
  <c r="S58" i="1"/>
  <c r="S105" i="7"/>
  <c r="M210" i="2"/>
  <c r="N210" i="2" s="1"/>
  <c r="O210" i="2" s="1"/>
  <c r="P210" i="2" s="1"/>
  <c r="Q210" i="2" s="1"/>
  <c r="R210" i="2" s="1"/>
  <c r="S210" i="2" s="1"/>
  <c r="T210" i="2" s="1"/>
  <c r="U210" i="2" s="1"/>
  <c r="V210" i="2" s="1"/>
  <c r="W210" i="2" s="1"/>
  <c r="X210" i="2" s="1"/>
  <c r="Y210" i="2" s="1"/>
  <c r="Z210" i="2" s="1"/>
  <c r="N38" i="1"/>
  <c r="N40" i="1" s="1"/>
  <c r="R232" i="2"/>
  <c r="V105" i="7"/>
  <c r="V112" i="7"/>
  <c r="V58" i="1"/>
  <c r="W28" i="1"/>
  <c r="J199" i="2"/>
  <c r="I239" i="2"/>
  <c r="F59" i="1"/>
  <c r="F107" i="7"/>
  <c r="F35" i="7"/>
  <c r="J224" i="2"/>
  <c r="J244" i="2"/>
  <c r="AT36" i="5"/>
  <c r="AT38" i="5" s="1"/>
  <c r="J105" i="7"/>
  <c r="J112" i="7"/>
  <c r="J58" i="1"/>
  <c r="J60" i="1" s="1"/>
  <c r="N244" i="2"/>
  <c r="C38" i="1"/>
  <c r="G89" i="2"/>
  <c r="H89" i="2" s="1"/>
  <c r="I89" i="2" s="1"/>
  <c r="J89" i="2" s="1"/>
  <c r="K89" i="2" s="1"/>
  <c r="L89" i="2" s="1"/>
  <c r="M89" i="2" s="1"/>
  <c r="N89" i="2" s="1"/>
  <c r="O89" i="2" s="1"/>
  <c r="P89" i="2" s="1"/>
  <c r="Q89" i="2" s="1"/>
  <c r="R89" i="2" s="1"/>
  <c r="S89" i="2" s="1"/>
  <c r="T89" i="2" s="1"/>
  <c r="U89" i="2" s="1"/>
  <c r="V89" i="2" s="1"/>
  <c r="W89" i="2" s="1"/>
  <c r="X89" i="2" s="1"/>
  <c r="Y89" i="2" s="1"/>
  <c r="Z89" i="2" s="1"/>
  <c r="H232" i="2"/>
  <c r="R35" i="7"/>
  <c r="R59" i="1"/>
  <c r="R107" i="7"/>
  <c r="T58" i="1"/>
  <c r="T112" i="7"/>
  <c r="T105" i="7"/>
  <c r="L152" i="2"/>
  <c r="Y232" i="2"/>
  <c r="Q35" i="7"/>
  <c r="Q59" i="1"/>
  <c r="Q60" i="1" s="1"/>
  <c r="Q107" i="7"/>
  <c r="F34" i="7"/>
  <c r="J100" i="2"/>
  <c r="P107" i="7"/>
  <c r="P35" i="7"/>
  <c r="P59" i="1"/>
  <c r="T224" i="2"/>
  <c r="Q112" i="7"/>
  <c r="Q58" i="1"/>
  <c r="Q105" i="7"/>
  <c r="G34" i="7"/>
  <c r="K100" i="2"/>
  <c r="E38" i="1"/>
  <c r="E40" i="1" s="1"/>
  <c r="I232" i="2"/>
  <c r="W39" i="1"/>
  <c r="C40" i="1"/>
  <c r="E33" i="7"/>
  <c r="I100" i="2"/>
  <c r="J149" i="2"/>
  <c r="I236" i="2"/>
  <c r="W30" i="1"/>
  <c r="C59" i="1"/>
  <c r="C107" i="7"/>
  <c r="C35" i="7"/>
  <c r="C173" i="7"/>
  <c r="G158" i="2"/>
  <c r="H158" i="2" s="1"/>
  <c r="I158" i="2" s="1"/>
  <c r="J158" i="2" s="1"/>
  <c r="K158" i="2" s="1"/>
  <c r="L158" i="2" s="1"/>
  <c r="M158" i="2" s="1"/>
  <c r="N158" i="2" s="1"/>
  <c r="O158" i="2" s="1"/>
  <c r="P158" i="2" s="1"/>
  <c r="Q158" i="2" s="1"/>
  <c r="R158" i="2" s="1"/>
  <c r="S158" i="2" s="1"/>
  <c r="T158" i="2" s="1"/>
  <c r="U158" i="2" s="1"/>
  <c r="V158" i="2" s="1"/>
  <c r="W158" i="2" s="1"/>
  <c r="X158" i="2" s="1"/>
  <c r="Y158" i="2" s="1"/>
  <c r="Z158" i="2" s="1"/>
  <c r="C174" i="7"/>
  <c r="N34" i="7"/>
  <c r="R100" i="2"/>
  <c r="M107" i="7"/>
  <c r="M35" i="7"/>
  <c r="M59" i="1"/>
  <c r="W65" i="1"/>
  <c r="L146" i="7"/>
  <c r="M212" i="2"/>
  <c r="M157" i="2"/>
  <c r="I39" i="1"/>
  <c r="I40" i="1" s="1"/>
  <c r="M232" i="2"/>
  <c r="S107" i="7"/>
  <c r="S59" i="1"/>
  <c r="S60" i="1" s="1"/>
  <c r="S35" i="7"/>
  <c r="J202" i="2"/>
  <c r="I242" i="2"/>
  <c r="G40" i="1"/>
  <c r="Q224" i="2"/>
  <c r="M36" i="7"/>
  <c r="M108" i="7"/>
  <c r="Q244" i="2"/>
  <c r="F40" i="1"/>
  <c r="H233" i="2"/>
  <c r="I193" i="2"/>
  <c r="D60" i="1"/>
  <c r="H60" i="1"/>
  <c r="D105" i="7"/>
  <c r="D112" i="7"/>
  <c r="D58" i="1"/>
  <c r="J232" i="2"/>
  <c r="H244" i="2"/>
  <c r="L35" i="7"/>
  <c r="L59" i="1"/>
  <c r="L60" i="1" s="1"/>
  <c r="L107" i="7"/>
  <c r="F37" i="7"/>
  <c r="F52" i="1"/>
  <c r="F104" i="7"/>
  <c r="F111" i="7"/>
  <c r="F66" i="7"/>
  <c r="F62" i="1"/>
  <c r="F47" i="1"/>
  <c r="F57" i="1"/>
  <c r="F27" i="1"/>
  <c r="F37" i="1"/>
  <c r="K10" i="2"/>
  <c r="F32" i="7"/>
  <c r="F32" i="1"/>
  <c r="F42" i="1"/>
  <c r="L143" i="7"/>
  <c r="Q100" i="2"/>
  <c r="M34" i="7"/>
  <c r="K55" i="1"/>
  <c r="V38" i="5"/>
  <c r="P244" i="2"/>
  <c r="H105" i="7"/>
  <c r="H58" i="1"/>
  <c r="H112" i="7"/>
  <c r="Y100" i="2"/>
  <c r="U34" i="7"/>
  <c r="S224" i="2"/>
  <c r="O36" i="7"/>
  <c r="O108" i="7"/>
  <c r="S244" i="2"/>
  <c r="H276" i="2"/>
  <c r="H277" i="2" s="1"/>
  <c r="H278" i="2" s="1"/>
  <c r="I273" i="2"/>
  <c r="U40" i="1"/>
  <c r="Q108" i="7"/>
  <c r="U244" i="2"/>
  <c r="U224" i="2"/>
  <c r="Q36" i="7"/>
  <c r="W244" i="2"/>
  <c r="G244" i="2"/>
  <c r="AT35" i="5"/>
  <c r="I205" i="2" l="1"/>
  <c r="W45" i="1"/>
  <c r="P60" i="1"/>
  <c r="D174" i="7"/>
  <c r="Q196" i="2"/>
  <c r="L142" i="7"/>
  <c r="I115" i="7"/>
  <c r="J115" i="7" s="1"/>
  <c r="K115" i="7" s="1"/>
  <c r="L115" i="7" s="1"/>
  <c r="M115" i="7" s="1"/>
  <c r="N115" i="7" s="1"/>
  <c r="O115" i="7" s="1"/>
  <c r="P115" i="7" s="1"/>
  <c r="Q115" i="7" s="1"/>
  <c r="R115" i="7" s="1"/>
  <c r="S115" i="7" s="1"/>
  <c r="T115" i="7" s="1"/>
  <c r="U115" i="7" s="1"/>
  <c r="V115" i="7" s="1"/>
  <c r="R60" i="1"/>
  <c r="C58" i="1"/>
  <c r="C105" i="7"/>
  <c r="G101" i="2"/>
  <c r="C112" i="7"/>
  <c r="C114" i="7" s="1"/>
  <c r="D114" i="7" s="1"/>
  <c r="E114" i="7" s="1"/>
  <c r="F114" i="7" s="1"/>
  <c r="G114" i="7" s="1"/>
  <c r="H114" i="7" s="1"/>
  <c r="I114" i="7" s="1"/>
  <c r="J114" i="7" s="1"/>
  <c r="K114" i="7" s="1"/>
  <c r="L114" i="7" s="1"/>
  <c r="M114" i="7" s="1"/>
  <c r="N114" i="7" s="1"/>
  <c r="O114" i="7" s="1"/>
  <c r="P114" i="7" s="1"/>
  <c r="Q114" i="7" s="1"/>
  <c r="R114" i="7" s="1"/>
  <c r="S114" i="7" s="1"/>
  <c r="T114" i="7" s="1"/>
  <c r="M213" i="2"/>
  <c r="N213" i="2" s="1"/>
  <c r="O213" i="2" s="1"/>
  <c r="P213" i="2" s="1"/>
  <c r="Q213" i="2" s="1"/>
  <c r="R213" i="2" s="1"/>
  <c r="S213" i="2" s="1"/>
  <c r="T213" i="2" s="1"/>
  <c r="U213" i="2" s="1"/>
  <c r="V213" i="2" s="1"/>
  <c r="W213" i="2" s="1"/>
  <c r="X213" i="2" s="1"/>
  <c r="Y213" i="2" s="1"/>
  <c r="Z213" i="2" s="1"/>
  <c r="I225" i="2"/>
  <c r="D39" i="7"/>
  <c r="N105" i="7"/>
  <c r="N58" i="1"/>
  <c r="N60" i="1" s="1"/>
  <c r="N112" i="7"/>
  <c r="R244" i="2"/>
  <c r="E112" i="7"/>
  <c r="E105" i="7"/>
  <c r="E58" i="1"/>
  <c r="E60" i="1" s="1"/>
  <c r="I244" i="2"/>
  <c r="M152" i="2"/>
  <c r="J143" i="2"/>
  <c r="I230" i="2"/>
  <c r="I267" i="2" s="1"/>
  <c r="I268" i="2" s="1"/>
  <c r="I269" i="2" s="1"/>
  <c r="G32" i="1"/>
  <c r="G52" i="1"/>
  <c r="G111" i="7"/>
  <c r="G62" i="1"/>
  <c r="G42" i="1"/>
  <c r="G66" i="7"/>
  <c r="L10" i="2"/>
  <c r="G47" i="1"/>
  <c r="G37" i="1"/>
  <c r="G57" i="1"/>
  <c r="G27" i="1"/>
  <c r="G37" i="7"/>
  <c r="G104" i="7"/>
  <c r="G32" i="7"/>
  <c r="J273" i="2"/>
  <c r="I276" i="2"/>
  <c r="I277" i="2" s="1"/>
  <c r="I278" i="2" s="1"/>
  <c r="K199" i="2"/>
  <c r="J239" i="2"/>
  <c r="U105" i="7"/>
  <c r="U112" i="7"/>
  <c r="U58" i="1"/>
  <c r="U60" i="1" s="1"/>
  <c r="J193" i="2"/>
  <c r="I233" i="2"/>
  <c r="Y244" i="2"/>
  <c r="C176" i="7"/>
  <c r="D175" i="7" s="1"/>
  <c r="F105" i="7"/>
  <c r="F58" i="1"/>
  <c r="F60" i="1" s="1"/>
  <c r="F112" i="7"/>
  <c r="I107" i="7"/>
  <c r="I35" i="7"/>
  <c r="I59" i="1"/>
  <c r="I60" i="1" s="1"/>
  <c r="M224" i="2"/>
  <c r="M244" i="2"/>
  <c r="P58" i="1"/>
  <c r="P105" i="7"/>
  <c r="P112" i="7"/>
  <c r="G112" i="7"/>
  <c r="G105" i="7"/>
  <c r="G58" i="1"/>
  <c r="G60" i="1" s="1"/>
  <c r="R112" i="7"/>
  <c r="R105" i="7"/>
  <c r="R58" i="1"/>
  <c r="V244" i="2"/>
  <c r="M60" i="1"/>
  <c r="W38" i="1"/>
  <c r="C142" i="7" s="1"/>
  <c r="G233" i="2"/>
  <c r="M58" i="1"/>
  <c r="M105" i="7"/>
  <c r="M112" i="7"/>
  <c r="K202" i="2"/>
  <c r="J242" i="2"/>
  <c r="K149" i="2"/>
  <c r="J236" i="2"/>
  <c r="T244" i="2"/>
  <c r="G245" i="2"/>
  <c r="K143" i="2" l="1"/>
  <c r="J230" i="2"/>
  <c r="J267" i="2" s="1"/>
  <c r="J268" i="2" s="1"/>
  <c r="J269" i="2" s="1"/>
  <c r="R196" i="2"/>
  <c r="L199" i="2"/>
  <c r="K239" i="2"/>
  <c r="W58" i="1"/>
  <c r="J233" i="2"/>
  <c r="K193" i="2"/>
  <c r="N152" i="2"/>
  <c r="E39" i="7"/>
  <c r="J225" i="2"/>
  <c r="L149" i="2"/>
  <c r="K236" i="2"/>
  <c r="H62" i="1"/>
  <c r="H47" i="1"/>
  <c r="M10" i="2"/>
  <c r="H111" i="7"/>
  <c r="H37" i="7"/>
  <c r="H66" i="7"/>
  <c r="H37" i="1"/>
  <c r="H52" i="1"/>
  <c r="H32" i="1"/>
  <c r="H57" i="1"/>
  <c r="H104" i="7"/>
  <c r="H32" i="7"/>
  <c r="H42" i="1"/>
  <c r="H27" i="1"/>
  <c r="H101" i="2"/>
  <c r="C38" i="7"/>
  <c r="J276" i="2"/>
  <c r="J277" i="2" s="1"/>
  <c r="J278" i="2" s="1"/>
  <c r="K273" i="2"/>
  <c r="C147" i="7"/>
  <c r="D142" i="7" s="1"/>
  <c r="W40" i="1"/>
  <c r="L147" i="7"/>
  <c r="U114" i="7"/>
  <c r="V114" i="7" s="1"/>
  <c r="L202" i="2"/>
  <c r="K242" i="2"/>
  <c r="D173" i="7"/>
  <c r="D176" i="7" s="1"/>
  <c r="W59" i="1"/>
  <c r="W60" i="1" s="1"/>
  <c r="C60" i="1"/>
  <c r="J205" i="2"/>
  <c r="L193" i="2" l="1"/>
  <c r="K233" i="2"/>
  <c r="L242" i="2"/>
  <c r="M202" i="2"/>
  <c r="K205" i="2"/>
  <c r="I101" i="2"/>
  <c r="D38" i="7"/>
  <c r="H245" i="2"/>
  <c r="K276" i="2"/>
  <c r="K277" i="2" s="1"/>
  <c r="K278" i="2" s="1"/>
  <c r="L273" i="2"/>
  <c r="M147" i="7"/>
  <c r="M146" i="7"/>
  <c r="M144" i="7"/>
  <c r="M143" i="7"/>
  <c r="M145" i="7"/>
  <c r="D147" i="7"/>
  <c r="D144" i="7"/>
  <c r="D146" i="7"/>
  <c r="D145" i="7"/>
  <c r="D143" i="7"/>
  <c r="O152" i="2"/>
  <c r="I27" i="1"/>
  <c r="I111" i="7"/>
  <c r="I62" i="1"/>
  <c r="I37" i="1"/>
  <c r="N10" i="2"/>
  <c r="I32" i="1"/>
  <c r="I57" i="1"/>
  <c r="I32" i="7"/>
  <c r="I104" i="7"/>
  <c r="I42" i="1"/>
  <c r="I37" i="7"/>
  <c r="I52" i="1"/>
  <c r="I66" i="7"/>
  <c r="I47" i="1"/>
  <c r="M199" i="2"/>
  <c r="L239" i="2"/>
  <c r="S196" i="2"/>
  <c r="M149" i="2"/>
  <c r="L236" i="2"/>
  <c r="M142" i="7"/>
  <c r="F39" i="7"/>
  <c r="K225" i="2"/>
  <c r="K230" i="2"/>
  <c r="K267" i="2" s="1"/>
  <c r="K268" i="2" s="1"/>
  <c r="K269" i="2" s="1"/>
  <c r="L143" i="2"/>
  <c r="E38" i="7" l="1"/>
  <c r="J101" i="2"/>
  <c r="I245" i="2"/>
  <c r="N149" i="2"/>
  <c r="M236" i="2"/>
  <c r="T196" i="2"/>
  <c r="J37" i="1"/>
  <c r="J42" i="1"/>
  <c r="J62" i="1"/>
  <c r="J47" i="1"/>
  <c r="J111" i="7"/>
  <c r="J37" i="7"/>
  <c r="J52" i="1"/>
  <c r="J27" i="1"/>
  <c r="J32" i="1"/>
  <c r="J57" i="1"/>
  <c r="J32" i="7"/>
  <c r="J104" i="7"/>
  <c r="J66" i="7"/>
  <c r="O10" i="2"/>
  <c r="M242" i="2"/>
  <c r="N202" i="2"/>
  <c r="N199" i="2"/>
  <c r="M239" i="2"/>
  <c r="L205" i="2"/>
  <c r="M193" i="2"/>
  <c r="L233" i="2"/>
  <c r="L225" i="2"/>
  <c r="G39" i="7"/>
  <c r="L230" i="2"/>
  <c r="L267" i="2" s="1"/>
  <c r="L268" i="2" s="1"/>
  <c r="L269" i="2" s="1"/>
  <c r="M143" i="2"/>
  <c r="P152" i="2"/>
  <c r="L276" i="2"/>
  <c r="L277" i="2" s="1"/>
  <c r="L278" i="2" s="1"/>
  <c r="M273" i="2"/>
  <c r="M230" i="2" l="1"/>
  <c r="M267" i="2" s="1"/>
  <c r="M268" i="2" s="1"/>
  <c r="M269" i="2" s="1"/>
  <c r="N143" i="2"/>
  <c r="O199" i="2"/>
  <c r="N239" i="2"/>
  <c r="O202" i="2"/>
  <c r="N242" i="2"/>
  <c r="Q152" i="2"/>
  <c r="K52" i="1"/>
  <c r="K37" i="1"/>
  <c r="K111" i="7"/>
  <c r="K37" i="7"/>
  <c r="K66" i="7"/>
  <c r="K27" i="1"/>
  <c r="K104" i="7"/>
  <c r="K32" i="1"/>
  <c r="K57" i="1"/>
  <c r="K47" i="1"/>
  <c r="K62" i="1"/>
  <c r="P10" i="2"/>
  <c r="K42" i="1"/>
  <c r="K32" i="7"/>
  <c r="U196" i="2"/>
  <c r="M225" i="2"/>
  <c r="H39" i="7"/>
  <c r="N193" i="2"/>
  <c r="M233" i="2"/>
  <c r="O149" i="2"/>
  <c r="N236" i="2"/>
  <c r="M205" i="2"/>
  <c r="F38" i="7"/>
  <c r="K101" i="2"/>
  <c r="J245" i="2"/>
  <c r="M276" i="2"/>
  <c r="M277" i="2" s="1"/>
  <c r="M278" i="2" s="1"/>
  <c r="N273" i="2"/>
  <c r="V196" i="2" l="1"/>
  <c r="L101" i="2"/>
  <c r="G38" i="7"/>
  <c r="K245" i="2"/>
  <c r="N205" i="2"/>
  <c r="L37" i="7"/>
  <c r="L32" i="1"/>
  <c r="L42" i="1"/>
  <c r="Q10" i="2"/>
  <c r="L57" i="1"/>
  <c r="L47" i="1"/>
  <c r="L104" i="7"/>
  <c r="L27" i="1"/>
  <c r="L37" i="1"/>
  <c r="L52" i="1"/>
  <c r="L111" i="7"/>
  <c r="L66" i="7"/>
  <c r="L32" i="7"/>
  <c r="L62" i="1"/>
  <c r="R152" i="2"/>
  <c r="P149" i="2"/>
  <c r="O236" i="2"/>
  <c r="P202" i="2"/>
  <c r="O242" i="2"/>
  <c r="O193" i="2"/>
  <c r="N233" i="2"/>
  <c r="P199" i="2"/>
  <c r="O239" i="2"/>
  <c r="N230" i="2"/>
  <c r="N267" i="2" s="1"/>
  <c r="N268" i="2" s="1"/>
  <c r="N269" i="2" s="1"/>
  <c r="O143" i="2"/>
  <c r="O273" i="2"/>
  <c r="N276" i="2"/>
  <c r="N277" i="2" s="1"/>
  <c r="N278" i="2" s="1"/>
  <c r="N225" i="2"/>
  <c r="I39" i="7"/>
  <c r="J39" i="7" l="1"/>
  <c r="O225" i="2"/>
  <c r="S152" i="2"/>
  <c r="M27" i="1"/>
  <c r="M42" i="1"/>
  <c r="R10" i="2"/>
  <c r="M62" i="1"/>
  <c r="M47" i="1"/>
  <c r="M57" i="1"/>
  <c r="M104" i="7"/>
  <c r="M37" i="7"/>
  <c r="M37" i="1"/>
  <c r="M52" i="1"/>
  <c r="M32" i="7"/>
  <c r="M66" i="7"/>
  <c r="M111" i="7"/>
  <c r="M32" i="1"/>
  <c r="P273" i="2"/>
  <c r="O276" i="2"/>
  <c r="O277" i="2" s="1"/>
  <c r="O278" i="2" s="1"/>
  <c r="P143" i="2"/>
  <c r="O230" i="2"/>
  <c r="O267" i="2" s="1"/>
  <c r="O268" i="2" s="1"/>
  <c r="O269" i="2" s="1"/>
  <c r="Q149" i="2"/>
  <c r="P236" i="2"/>
  <c r="O205" i="2"/>
  <c r="Q199" i="2"/>
  <c r="P239" i="2"/>
  <c r="P193" i="2"/>
  <c r="O233" i="2"/>
  <c r="M101" i="2"/>
  <c r="H38" i="7"/>
  <c r="L245" i="2"/>
  <c r="Q202" i="2"/>
  <c r="P242" i="2"/>
  <c r="W196" i="2"/>
  <c r="R149" i="2" l="1"/>
  <c r="Q236" i="2"/>
  <c r="R202" i="2"/>
  <c r="Q242" i="2"/>
  <c r="N27" i="1"/>
  <c r="N32" i="7"/>
  <c r="N57" i="1"/>
  <c r="N37" i="7"/>
  <c r="N66" i="7"/>
  <c r="N111" i="7"/>
  <c r="N32" i="1"/>
  <c r="N37" i="1"/>
  <c r="N47" i="1"/>
  <c r="N52" i="1"/>
  <c r="N62" i="1"/>
  <c r="N104" i="7"/>
  <c r="N42" i="1"/>
  <c r="S10" i="2"/>
  <c r="Q143" i="2"/>
  <c r="P230" i="2"/>
  <c r="P267" i="2" s="1"/>
  <c r="P268" i="2" s="1"/>
  <c r="P269" i="2" s="1"/>
  <c r="I38" i="7"/>
  <c r="N101" i="2"/>
  <c r="M245" i="2"/>
  <c r="P276" i="2"/>
  <c r="P277" i="2" s="1"/>
  <c r="P278" i="2" s="1"/>
  <c r="Q273" i="2"/>
  <c r="Q193" i="2"/>
  <c r="P233" i="2"/>
  <c r="T152" i="2"/>
  <c r="R199" i="2"/>
  <c r="Q239" i="2"/>
  <c r="P205" i="2"/>
  <c r="K39" i="7"/>
  <c r="P225" i="2"/>
  <c r="X196" i="2"/>
  <c r="Y196" i="2" l="1"/>
  <c r="L39" i="7"/>
  <c r="Q225" i="2"/>
  <c r="J38" i="7"/>
  <c r="O101" i="2"/>
  <c r="N245" i="2"/>
  <c r="Q205" i="2"/>
  <c r="Q230" i="2"/>
  <c r="Q267" i="2" s="1"/>
  <c r="Q268" i="2" s="1"/>
  <c r="Q269" i="2" s="1"/>
  <c r="R143" i="2"/>
  <c r="S199" i="2"/>
  <c r="R239" i="2"/>
  <c r="O66" i="7"/>
  <c r="T10" i="2"/>
  <c r="O104" i="7"/>
  <c r="O111" i="7"/>
  <c r="O37" i="7"/>
  <c r="O27" i="1"/>
  <c r="O32" i="1"/>
  <c r="O62" i="1"/>
  <c r="O37" i="1"/>
  <c r="O47" i="1"/>
  <c r="O42" i="1"/>
  <c r="O32" i="7"/>
  <c r="O57" i="1"/>
  <c r="O52" i="1"/>
  <c r="U152" i="2"/>
  <c r="R242" i="2"/>
  <c r="S202" i="2"/>
  <c r="Q233" i="2"/>
  <c r="R193" i="2"/>
  <c r="R273" i="2"/>
  <c r="Q276" i="2"/>
  <c r="Q277" i="2" s="1"/>
  <c r="Q278" i="2" s="1"/>
  <c r="S149" i="2"/>
  <c r="R236" i="2"/>
  <c r="R230" i="2" l="1"/>
  <c r="R267" i="2" s="1"/>
  <c r="R268" i="2" s="1"/>
  <c r="R269" i="2" s="1"/>
  <c r="S143" i="2"/>
  <c r="T149" i="2"/>
  <c r="S236" i="2"/>
  <c r="T199" i="2"/>
  <c r="S239" i="2"/>
  <c r="S273" i="2"/>
  <c r="R276" i="2"/>
  <c r="R277" i="2" s="1"/>
  <c r="R278" i="2" s="1"/>
  <c r="S193" i="2"/>
  <c r="R233" i="2"/>
  <c r="R205" i="2"/>
  <c r="T202" i="2"/>
  <c r="S242" i="2"/>
  <c r="P101" i="2"/>
  <c r="K38" i="7"/>
  <c r="O245" i="2"/>
  <c r="V152" i="2"/>
  <c r="M39" i="7"/>
  <c r="R225" i="2"/>
  <c r="P37" i="1"/>
  <c r="P42" i="1"/>
  <c r="P47" i="1"/>
  <c r="P27" i="1"/>
  <c r="P66" i="7"/>
  <c r="P32" i="7"/>
  <c r="P32" i="1"/>
  <c r="U10" i="2"/>
  <c r="P52" i="1"/>
  <c r="P57" i="1"/>
  <c r="P104" i="7"/>
  <c r="P111" i="7"/>
  <c r="P62" i="1"/>
  <c r="P37" i="7"/>
  <c r="Z196" i="2"/>
  <c r="S205" i="2" l="1"/>
  <c r="N39" i="7"/>
  <c r="S225" i="2"/>
  <c r="S233" i="2"/>
  <c r="T193" i="2"/>
  <c r="W152" i="2"/>
  <c r="S276" i="2"/>
  <c r="S277" i="2" s="1"/>
  <c r="S278" i="2" s="1"/>
  <c r="T273" i="2"/>
  <c r="Q37" i="1"/>
  <c r="Q47" i="1"/>
  <c r="Q32" i="1"/>
  <c r="Q57" i="1"/>
  <c r="Q52" i="1"/>
  <c r="Q27" i="1"/>
  <c r="Q37" i="7"/>
  <c r="Q104" i="7"/>
  <c r="Q62" i="1"/>
  <c r="Q42" i="1"/>
  <c r="Q66" i="7"/>
  <c r="Q32" i="7"/>
  <c r="Q111" i="7"/>
  <c r="V10" i="2"/>
  <c r="U199" i="2"/>
  <c r="T239" i="2"/>
  <c r="Q101" i="2"/>
  <c r="L38" i="7"/>
  <c r="P245" i="2"/>
  <c r="U149" i="2"/>
  <c r="T236" i="2"/>
  <c r="S230" i="2"/>
  <c r="S267" i="2" s="1"/>
  <c r="S268" i="2" s="1"/>
  <c r="S269" i="2" s="1"/>
  <c r="T143" i="2"/>
  <c r="T242" i="2"/>
  <c r="U202" i="2"/>
  <c r="U242" i="2" l="1"/>
  <c r="V202" i="2"/>
  <c r="R42" i="1"/>
  <c r="R32" i="7"/>
  <c r="R27" i="1"/>
  <c r="R37" i="1"/>
  <c r="R62" i="1"/>
  <c r="W10" i="2"/>
  <c r="R47" i="1"/>
  <c r="R37" i="7"/>
  <c r="R66" i="7"/>
  <c r="R104" i="7"/>
  <c r="R111" i="7"/>
  <c r="R57" i="1"/>
  <c r="R32" i="1"/>
  <c r="R52" i="1"/>
  <c r="T230" i="2"/>
  <c r="T267" i="2" s="1"/>
  <c r="T268" i="2" s="1"/>
  <c r="T269" i="2" s="1"/>
  <c r="U143" i="2"/>
  <c r="X152" i="2"/>
  <c r="U273" i="2"/>
  <c r="T276" i="2"/>
  <c r="T277" i="2" s="1"/>
  <c r="T278" i="2" s="1"/>
  <c r="V149" i="2"/>
  <c r="U236" i="2"/>
  <c r="T233" i="2"/>
  <c r="U193" i="2"/>
  <c r="T225" i="2"/>
  <c r="O39" i="7"/>
  <c r="M38" i="7"/>
  <c r="R101" i="2"/>
  <c r="Q245" i="2"/>
  <c r="V199" i="2"/>
  <c r="U239" i="2"/>
  <c r="T205" i="2"/>
  <c r="U205" i="2" l="1"/>
  <c r="W149" i="2"/>
  <c r="V236" i="2"/>
  <c r="V273" i="2"/>
  <c r="U276" i="2"/>
  <c r="U277" i="2" s="1"/>
  <c r="U278" i="2" s="1"/>
  <c r="W199" i="2"/>
  <c r="V239" i="2"/>
  <c r="S37" i="7"/>
  <c r="S47" i="1"/>
  <c r="S104" i="7"/>
  <c r="S57" i="1"/>
  <c r="S111" i="7"/>
  <c r="S66" i="7"/>
  <c r="S32" i="7"/>
  <c r="S27" i="1"/>
  <c r="S32" i="1"/>
  <c r="X10" i="2"/>
  <c r="S62" i="1"/>
  <c r="S52" i="1"/>
  <c r="S37" i="1"/>
  <c r="S42" i="1"/>
  <c r="Y152" i="2"/>
  <c r="S101" i="2"/>
  <c r="N38" i="7"/>
  <c r="R245" i="2"/>
  <c r="V143" i="2"/>
  <c r="U230" i="2"/>
  <c r="U267" i="2" s="1"/>
  <c r="U268" i="2" s="1"/>
  <c r="U269" i="2" s="1"/>
  <c r="U225" i="2"/>
  <c r="P39" i="7"/>
  <c r="V193" i="2"/>
  <c r="U233" i="2"/>
  <c r="W202" i="2"/>
  <c r="V242" i="2"/>
  <c r="W242" i="2" l="1"/>
  <c r="X202" i="2"/>
  <c r="W193" i="2"/>
  <c r="V233" i="2"/>
  <c r="X199" i="2"/>
  <c r="W239" i="2"/>
  <c r="V225" i="2"/>
  <c r="Q39" i="7"/>
  <c r="T66" i="7"/>
  <c r="T32" i="7"/>
  <c r="T52" i="1"/>
  <c r="T57" i="1"/>
  <c r="Y10" i="2"/>
  <c r="T111" i="7"/>
  <c r="T62" i="1"/>
  <c r="T32" i="1"/>
  <c r="T37" i="1"/>
  <c r="T27" i="1"/>
  <c r="T37" i="7"/>
  <c r="T104" i="7"/>
  <c r="T47" i="1"/>
  <c r="T42" i="1"/>
  <c r="W273" i="2"/>
  <c r="V276" i="2"/>
  <c r="V277" i="2" s="1"/>
  <c r="V278" i="2" s="1"/>
  <c r="V230" i="2"/>
  <c r="V267" i="2" s="1"/>
  <c r="V268" i="2" s="1"/>
  <c r="V269" i="2" s="1"/>
  <c r="W143" i="2"/>
  <c r="X149" i="2"/>
  <c r="W236" i="2"/>
  <c r="Z152" i="2"/>
  <c r="V205" i="2"/>
  <c r="O38" i="7"/>
  <c r="T101" i="2"/>
  <c r="S245" i="2"/>
  <c r="W225" i="2" l="1"/>
  <c r="R39" i="7"/>
  <c r="Y199" i="2"/>
  <c r="X239" i="2"/>
  <c r="Y149" i="2"/>
  <c r="X236" i="2"/>
  <c r="W233" i="2"/>
  <c r="X193" i="2"/>
  <c r="W230" i="2"/>
  <c r="W267" i="2" s="1"/>
  <c r="W268" i="2" s="1"/>
  <c r="W269" i="2" s="1"/>
  <c r="X143" i="2"/>
  <c r="X273" i="2"/>
  <c r="W276" i="2"/>
  <c r="W277" i="2" s="1"/>
  <c r="W278" i="2" s="1"/>
  <c r="U101" i="2"/>
  <c r="P38" i="7"/>
  <c r="T245" i="2"/>
  <c r="W205" i="2"/>
  <c r="Y202" i="2"/>
  <c r="X242" i="2"/>
  <c r="U32" i="7"/>
  <c r="U52" i="1"/>
  <c r="U66" i="7"/>
  <c r="U104" i="7"/>
  <c r="U27" i="1"/>
  <c r="U42" i="1"/>
  <c r="U37" i="7"/>
  <c r="U57" i="1"/>
  <c r="Z10" i="2"/>
  <c r="U37" i="1"/>
  <c r="U111" i="7"/>
  <c r="U62" i="1"/>
  <c r="U47" i="1"/>
  <c r="U32" i="1"/>
  <c r="V52" i="1" l="1"/>
  <c r="V66" i="7"/>
  <c r="V42" i="1"/>
  <c r="V47" i="1"/>
  <c r="V27" i="1"/>
  <c r="V62" i="1"/>
  <c r="V32" i="7"/>
  <c r="V104" i="7"/>
  <c r="V57" i="1"/>
  <c r="V111" i="7"/>
  <c r="V37" i="7"/>
  <c r="V32" i="1"/>
  <c r="V37" i="1"/>
  <c r="Y273" i="2"/>
  <c r="X276" i="2"/>
  <c r="X277" i="2" s="1"/>
  <c r="X278" i="2" s="1"/>
  <c r="X230" i="2"/>
  <c r="X267" i="2" s="1"/>
  <c r="X268" i="2" s="1"/>
  <c r="X269" i="2" s="1"/>
  <c r="Y143" i="2"/>
  <c r="Y193" i="2"/>
  <c r="X233" i="2"/>
  <c r="Y242" i="2"/>
  <c r="Z202" i="2"/>
  <c r="Z242" i="2" s="1"/>
  <c r="Z149" i="2"/>
  <c r="Z236" i="2" s="1"/>
  <c r="Y236" i="2"/>
  <c r="X205" i="2"/>
  <c r="Z199" i="2"/>
  <c r="Z239" i="2" s="1"/>
  <c r="Y239" i="2"/>
  <c r="V101" i="2"/>
  <c r="Q38" i="7"/>
  <c r="U245" i="2"/>
  <c r="X225" i="2"/>
  <c r="S39" i="7"/>
  <c r="Y233" i="2" l="1"/>
  <c r="Z193" i="2"/>
  <c r="Z233" i="2" s="1"/>
  <c r="Y225" i="2"/>
  <c r="T39" i="7"/>
  <c r="Y230" i="2"/>
  <c r="Y267" i="2" s="1"/>
  <c r="Y268" i="2" s="1"/>
  <c r="Y269" i="2" s="1"/>
  <c r="Z143" i="2"/>
  <c r="Z230" i="2" s="1"/>
  <c r="Z267" i="2" s="1"/>
  <c r="Z268" i="2" s="1"/>
  <c r="Z269" i="2" s="1"/>
  <c r="G270" i="2" s="1"/>
  <c r="G71" i="1" s="1"/>
  <c r="R38" i="7"/>
  <c r="W101" i="2"/>
  <c r="V245" i="2"/>
  <c r="Z273" i="2"/>
  <c r="Z276" i="2" s="1"/>
  <c r="Z277" i="2" s="1"/>
  <c r="Z278" i="2" s="1"/>
  <c r="Y276" i="2"/>
  <c r="Y277" i="2" s="1"/>
  <c r="Y278" i="2" s="1"/>
  <c r="Y205" i="2"/>
  <c r="G279" i="2" l="1"/>
  <c r="G72" i="1" s="1"/>
  <c r="Z225" i="2"/>
  <c r="V39" i="7" s="1"/>
  <c r="U39" i="7"/>
  <c r="Z205" i="2"/>
  <c r="S38" i="7"/>
  <c r="X101" i="2"/>
  <c r="W245" i="2"/>
  <c r="Y101" i="2" l="1"/>
  <c r="T38" i="7"/>
  <c r="X245" i="2"/>
  <c r="Z101" i="2" l="1"/>
  <c r="U38" i="7"/>
  <c r="Y245" i="2"/>
  <c r="V38" i="7" l="1"/>
  <c r="Z245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Taskinen Jenni</author>
  </authors>
  <commentList>
    <comment ref="F10" authorId="0" shapeId="0" xr:uid="{119EFA80-9330-4B79-BFF0-E2FA20E18080}">
      <text>
        <r>
          <rPr>
            <sz val="9"/>
            <color indexed="81"/>
            <rFont val="Tahoma"/>
            <family val="2"/>
          </rPr>
          <t xml:space="preserve">Selite-saraketta voi hyödyntää arvioidun kustannuksen jakautumisen ja kohdentumisen tai arviointiperusteen tarkempaan kuvaamiseen. Tarkennukset voi esittää myös esim. esiselvityksessä, hankesuunnitelmassa tai lausuntopyyntölomakkeella. Selite-kentässä voi tällöin viitata ao. asiakirjaan ja sen kohtaan.
</t>
        </r>
      </text>
    </comment>
    <comment ref="F22" authorId="0" shapeId="0" xr:uid="{C97AB735-7237-4A1D-906F-F597F716AFC1}">
      <text>
        <r>
          <rPr>
            <sz val="9"/>
            <color indexed="81"/>
            <rFont val="Tahoma"/>
            <family val="2"/>
          </rPr>
          <t xml:space="preserve">Selite-saraketta voi hyödyntää arvioidun kustannuksen jakautumisen ja kohdentumisen tai arviointiperusteen tarkempaan kuvaamiseen. Tarkennukset voi esittää myös esim. esiselvityksessä, hankesuunnitelmassa tai lausuntopyyntölomakkeella. Selite-kentässä voi tällöin viitata ao. asiakirjaan ja sen kohtaan.
</t>
        </r>
      </text>
    </comment>
    <comment ref="F29" authorId="0" shapeId="0" xr:uid="{25B8F5DC-6EB3-460A-92DE-EEE7F42A3DAA}">
      <text>
        <r>
          <rPr>
            <sz val="9"/>
            <color indexed="81"/>
            <rFont val="Tahoma"/>
            <family val="2"/>
          </rPr>
          <t xml:space="preserve">Selite-saraketta voi hyödyntää arvioidun kustannuksen jakautumisen ja kohdentumisen tai arviointiperusteen tarkempaan kuvaamiseen. Tarkennukset voi esittää myös esim. esiselvityksessä, hankesuunnitelmassa tai lausuntopyyntölomakkeella. Selite-kentässä voi tällöin viitata ao. asiakirjaan ja sen kohtaan.
</t>
        </r>
      </text>
    </comment>
    <comment ref="F45" authorId="0" shapeId="0" xr:uid="{9FCCAD70-5D9F-487A-8103-12FD4BB6F4A2}">
      <text>
        <r>
          <rPr>
            <sz val="9"/>
            <color indexed="81"/>
            <rFont val="Tahoma"/>
            <family val="2"/>
          </rPr>
          <t>Selite-saraketta voi hyödyntää arvioidun kustannuksen jakautumisen ja kohdentumisen tai arviointiperusteen tarkempaan kuvaamiseen. Tarkennukset voi esittää myös esim. hankesuunnitelmassa tai lausuntopyyntölomakkeella. Selite-kentässä voi tällöin viitata ao. asiakirjaan ja sen kohtaan.</t>
        </r>
      </text>
    </comment>
    <comment ref="F56" authorId="0" shapeId="0" xr:uid="{E7DEE7D9-AF0B-464E-B657-8F5EADA52DFF}">
      <text>
        <r>
          <rPr>
            <sz val="9"/>
            <color indexed="81"/>
            <rFont val="Tahoma"/>
            <family val="2"/>
          </rPr>
          <t xml:space="preserve">Selite-saraketta voi hyödyntää arvioidun kustannuksen jakautumisen ja kohdentumisen tai arviointiperusteen tarkempaan kuvaamiseen. Tarkennukset voi esittää myös esim. esiselvityksessä, hankesuunnitelmassa tai lausuntopyyntölomakkeella. Selite-kentässä voi tällöin viitata ao. asiakirjaan ja sen kohtaan.
</t>
        </r>
      </text>
    </comment>
    <comment ref="F63" authorId="0" shapeId="0" xr:uid="{B4024B12-5996-4FE4-91DC-AB35F951CE17}">
      <text>
        <r>
          <rPr>
            <sz val="9"/>
            <color indexed="81"/>
            <rFont val="Tahoma"/>
            <family val="2"/>
          </rPr>
          <t xml:space="preserve">Selite-saraketta voi hyödyntää arvioidun kustannuksen jakautumisen ja kohdentumisen tai arviointiperusteen tarkempaan kuvaamiseen. Tarkennukset voi esittää myös esim. esiselvityksessä, hankesuunnitelmassa tai lausuntopyyntölomakkeella. Selite-kentässä voi tällöin viitata ao. asiakirjaan ja sen kohtaan.
</t>
        </r>
      </text>
    </comment>
    <comment ref="F73" authorId="0" shapeId="0" xr:uid="{1F1B18A0-FC14-4C98-B456-94B0239A0558}">
      <text>
        <r>
          <rPr>
            <sz val="9"/>
            <color indexed="81"/>
            <rFont val="Tahoma"/>
            <family val="2"/>
          </rPr>
          <t>Selite-saraketta voi hyödyntää arvioidun kustannuksen jakautumisen ja kohdentumisen tai arviointiperusteen tarkempaan kuvaamiseen. Tarkennukset voi esittää myös esim. esiselvityksessä, hankesuunnitelmassa tai lausuntopyyntölomakkeella. Selite-kentässä voi tällöin viitata ao. asiakirjaan ja sen kohtaan.</t>
        </r>
      </text>
    </comment>
    <comment ref="F107" authorId="0" shapeId="0" xr:uid="{343CEDC5-1C70-4883-BAC7-9BDE884CB5DF}">
      <text>
        <r>
          <rPr>
            <sz val="9"/>
            <color indexed="81"/>
            <rFont val="Tahoma"/>
            <family val="2"/>
          </rPr>
          <t>Selite-saraketta voi hyödyntää arvioidun taloudellisen hyödyn jakautumisen ja kohdentumisen tai arviointiperusteen tarkempaan kuvaamiseen. Tarkennukset voi esittää myös esim. esiselvityksessä, hankesuunnitelmassa tai lausuntopyyntölomakkeella. Selite-kentässä voi tällöin viitata ao. asiakirjaan ja sen kohtaan.</t>
        </r>
      </text>
    </comment>
    <comment ref="F114" authorId="0" shapeId="0" xr:uid="{AA71E452-9791-4762-87DB-D98BB085CC1F}">
      <text>
        <r>
          <rPr>
            <sz val="9"/>
            <color indexed="81"/>
            <rFont val="Tahoma"/>
            <family val="2"/>
          </rPr>
          <t>Selite-saraketta voi hyödyntää arvioitujen taloudellisten hyötyjen jakautumisen ja kohdentumisen tai arviointiperusteen tarkempaan kuvaamiseen. Tarkennukset voi esittää myös esim. esiselvityksessä, hankesuunnitelmassa tai lausuntopyyntölomakkeella. Selite-kentässä voi tällöin viitata ao. asiakirjaan ja sen kohtaan.</t>
        </r>
      </text>
    </comment>
    <comment ref="F122" authorId="0" shapeId="0" xr:uid="{EBAEFE97-BE83-483F-90E6-37B3B3190AEE}">
      <text>
        <r>
          <rPr>
            <sz val="9"/>
            <color indexed="81"/>
            <rFont val="Tahoma"/>
            <family val="2"/>
          </rPr>
          <t xml:space="preserve">Selite-saraketta voi hyödyntää arvioidun taloudellisen hyödyn jakautumisen ja kohdentumisen tai arviointiperusteen tarkempaan kuvaamiseen. Tarkennukset voi esittää myös esim. esiselvityksessä, hankesuunnitelmassa tai lausuntopyyntölomakkeella. Selite-kentässä voi tällöin viitata ao. asiakirjaan ja sen kohtaan.
</t>
        </r>
      </text>
    </comment>
    <comment ref="F129" authorId="0" shapeId="0" xr:uid="{E09B3B22-BF1A-4508-A29E-F3372548983D}">
      <text>
        <r>
          <rPr>
            <sz val="9"/>
            <color indexed="81"/>
            <rFont val="Tahoma"/>
            <family val="2"/>
          </rPr>
          <t>Selite-saraketta voi hyödyntää arvioidun taloudellisen hyödyn jakautumisen ja kohdentumisen tai arviointiperusteen tarkempaan kuvaamiseen. Tarkennukset voi esittää myös esim. esiselvityksessä, hankesuunnitelmassa tai lausuntopyyntölomakkeella. Selite-kentässä voi tällöin viitata ao. asiakirjaan ja sen kohtaan.</t>
        </r>
      </text>
    </comment>
    <comment ref="F161" authorId="0" shapeId="0" xr:uid="{FD4537B3-0930-482E-9647-4C1E11C958F4}">
      <text>
        <r>
          <rPr>
            <sz val="9"/>
            <color indexed="81"/>
            <rFont val="Tahoma"/>
            <family val="2"/>
          </rPr>
          <t xml:space="preserve">Selite-saraketta voi hyödyntää arvioidun taloudellisen hyödyn jakautumisen ja kohdentumisen tai arviointiperusteen tarkempaan kuvaamiseen. Tarkennukset voi esittää myös esim. esiselvityksessä, hankesuunnitelmassa tai lausuntopyyntölomakkeella. Selite-kentässä voi tällöin viitata ao. asiakirjaan ja sen kohtaan. Huomioi myös Yhteenveto-välilehdellä pyydetyt tarkennukset maksullisen toiminnan osalta.
</t>
        </r>
      </text>
    </comment>
    <comment ref="F168" authorId="0" shapeId="0" xr:uid="{2050972A-E860-40B5-9616-B69AFA32C0F5}">
      <text>
        <r>
          <rPr>
            <sz val="9"/>
            <color indexed="81"/>
            <rFont val="Tahoma"/>
            <family val="2"/>
          </rPr>
          <t xml:space="preserve">Selite-saraketta voi hyödyntää arvioidun taloudellisen hyödyn jakautumisen ja kohdentumisen tai arviointiperusteen tarkempaan kuvaamiseen. Tarkennukset voi esittää myös esim. esiselvityksessä, hankesuunnitelmassa tai lausuntopyyntölomakkeella. Selite-kentässä voi tällöin viitata ao. asiakirjaan ja sen kohtaan.
</t>
        </r>
      </text>
    </comment>
    <comment ref="F175" authorId="0" shapeId="0" xr:uid="{D6837C57-5A64-4517-8C80-C8E4B61ED0AB}">
      <text>
        <r>
          <rPr>
            <sz val="9"/>
            <color indexed="81"/>
            <rFont val="Tahoma"/>
            <family val="2"/>
          </rPr>
          <t xml:space="preserve">Selite-saraketta voi hyödyntää arvioidun tuoton jakautumisen ja kohdentumisen tai arviointiperusteen tarkempaan kuvaamiseen. Tarkennukset voi esittää myös esim. esiselvityksessä, hankesuunnitelmassa tai lausuntopyyntölomakkeella. Selite-kentässä voi tällöin viitata ao. asiakirjaan ja sen kohtaan.
</t>
        </r>
      </text>
    </comment>
    <comment ref="F248" authorId="0" shapeId="0" xr:uid="{0DB72AB3-1B17-445A-ACCC-BD6C28C1BD55}">
      <text>
        <r>
          <rPr>
            <sz val="9"/>
            <color indexed="81"/>
            <rFont val="Tahoma"/>
            <family val="2"/>
          </rPr>
          <t xml:space="preserve">Selite-saraketta voi hyödyntää arvioidun tuoton jakautumisen ja kohdentumisen tai arviointiperusteen tarkempaan kuvaamiseen. Tarkennukset voi esittää myös esim. esiselvityksessä, hankesuunnitelmassa tai lausuntopyyntölomakkeella. Selite-kentässä voi tällöin viitata ao. asiakirjaan ja sen kohtaan.
</t>
        </r>
      </text>
    </comment>
  </commentList>
</comments>
</file>

<file path=xl/sharedStrings.xml><?xml version="1.0" encoding="utf-8"?>
<sst xmlns="http://schemas.openxmlformats.org/spreadsheetml/2006/main" count="649" uniqueCount="341">
  <si>
    <t>Laskelman laatija</t>
  </si>
  <si>
    <t>Alustava laskelma</t>
  </si>
  <si>
    <t>Laskentakorko</t>
  </si>
  <si>
    <t>Investoinnin aloitusvuosi</t>
  </si>
  <si>
    <t>Yhteensä</t>
  </si>
  <si>
    <t>Käyttöönoton jälkeinen laskelma</t>
  </si>
  <si>
    <t>Seurantalaskelma</t>
  </si>
  <si>
    <t>Diskontattu kassavirta</t>
  </si>
  <si>
    <t>Kumulatiivinen diskontattu kassavirta</t>
  </si>
  <si>
    <t>Takaisinmaksuaika ilman diskonttausta</t>
  </si>
  <si>
    <t>Takaisinmaksuaika diskontattu</t>
  </si>
  <si>
    <t>Menot ja kustannukset</t>
  </si>
  <si>
    <t>Investoinnin arvioitu taloudellinen pitoaika</t>
  </si>
  <si>
    <t>Investoinnin sanalliset perustelut / ei-rahassa mitattavat hyödyt:</t>
  </si>
  <si>
    <t>Vuosi</t>
  </si>
  <si>
    <t xml:space="preserve">Kokonaiskustannukset </t>
  </si>
  <si>
    <t>Kustannus-hyötyanalyysin vaihe</t>
  </si>
  <si>
    <t>Tarkennettu laskelma</t>
  </si>
  <si>
    <t>Ohjeet</t>
  </si>
  <si>
    <t>[pvm]</t>
  </si>
  <si>
    <t>[Syötä investointimenon kuvaus, esim. Ostettu projektityö]</t>
  </si>
  <si>
    <t>[Syötä investointimenon kuvaus, esim. Lisenssi-investointi]</t>
  </si>
  <si>
    <t>[Syötä kustannuksen kuvaus, esim. Oma ylläpitotyö]</t>
  </si>
  <si>
    <t>[Syötä kustannuksen kuvaus, esim. Ostettava kehitystyö]</t>
  </si>
  <si>
    <t>[Syötä kustannuksen kuvaus, esim. Muut käyttö- ja ylläpitomenot]</t>
  </si>
  <si>
    <t xml:space="preserve">KUSTANNUS-HYÖTYANALYYSIN YHTEENVETO JA TULOKSET </t>
  </si>
  <si>
    <t xml:space="preserve">KUSTANNUS-HYÖTYANALYYSI </t>
  </si>
  <si>
    <t xml:space="preserve">NPV lasketaan investoinnin arvioidun taloudellisen pitoajan mukaiselle määrälle vuosia (E33) diskonttaamalla laskentakorolla </t>
  </si>
  <si>
    <t>Jos "kumulatiivinen virasto yhteensä"-rivillä on positiivinen arvo, tarkistaa onko edellisen vuoden arvo negatiivinen.</t>
  </si>
  <si>
    <t>Kun löytää ensimmäisen vuoden, jolloin kumulatiivinen tulos on positiivinen, laskee missä kohtaa vuotta tulos=0</t>
  </si>
  <si>
    <t>Tarkistaa onko diskontattu kassavirta positiivinen</t>
  </si>
  <si>
    <t>Jos diskontattu kassavirta on positiivinen, tarkistaa onko edellisen vuoden arvo negatiivinen</t>
  </si>
  <si>
    <t>Muut valtion virastot ja laitokset</t>
  </si>
  <si>
    <t>Kunnat</t>
  </si>
  <si>
    <t>Muu julkinen hallinto</t>
  </si>
  <si>
    <t>MUUN JULKISEN HALLINNON MENOT JA KUSTANNUKSET YHTEENSÄ</t>
  </si>
  <si>
    <t>Kumulatiiviset muun julkisen hallinnon menot ja kustannukset</t>
  </si>
  <si>
    <t>Diaarinumero</t>
  </si>
  <si>
    <t>Hallinnonala</t>
  </si>
  <si>
    <t>[Syötä investointimenon kuvaus, esim. Laitteet]</t>
  </si>
  <si>
    <t>[Esim. mihin järjestelmään, tietovarantoon tai palveluun meno kohdistuu]</t>
  </si>
  <si>
    <t>[Esim. arviointiperuste, jota käytetty]</t>
  </si>
  <si>
    <t xml:space="preserve">SELITE </t>
  </si>
  <si>
    <t>[Tarkenna mikä/mitkä virastot]</t>
  </si>
  <si>
    <t>[Tarkenna mitkä organisaatiot]</t>
  </si>
  <si>
    <t>[Esim. mistä kustannus muodostuu]</t>
  </si>
  <si>
    <t>[Esim.  hankkeen työpaketti tai osaprojekti]</t>
  </si>
  <si>
    <t>[Tarkenna mikä/mitkä kunnat]</t>
  </si>
  <si>
    <t>KUNTIEN INVESTOINTI- JA KEHITTÄMISMENOT YHTEENSÄ</t>
  </si>
  <si>
    <t>MUUN JULKISEN HALLINNON INVESTOINTI- JA KEHITTÄMISMENOT YHTEENSÄ</t>
  </si>
  <si>
    <t>[Esim. hankkeen työpaketti tai projekti]</t>
  </si>
  <si>
    <t>[Esim. kohdentuminen eri organisaatioille]</t>
  </si>
  <si>
    <t>KEHITTÄMISEEN OSALLISTUVIEN VALTION VIRASTOJEN JA LAITOSTEN INVESTOINTI- JA KEHITTÄMISMENOT</t>
  </si>
  <si>
    <t>KEHITTÄMISEEN OSALISTUVAN MUUN JULKISEN HALLINNON INVESTOINTI- JA KEHITTÄMISMENOT</t>
  </si>
  <si>
    <t>JULKISEN HALLINNON INVESTOINTI- JA KEHITTÄMISMENOT YHTEENSÄ</t>
  </si>
  <si>
    <t>Yritykset ja yhteisöt</t>
  </si>
  <si>
    <t>Kansalaiset</t>
  </si>
  <si>
    <t>[Tarkenna mikä/mitkä organisaatiot]</t>
  </si>
  <si>
    <t>[Tarkenna mikä/mitkä kansalaisryhmät]</t>
  </si>
  <si>
    <t>MUUN JULKISEN HALLINNON KÄYTTÖÖNOTTO-, KÄYTTÖ- JA YLLÄPITOKUSTANNUKSET</t>
  </si>
  <si>
    <t>YRITYSTEN, YHTEISÖJEN JA KANSALAISTEN KÄYTTÖÖNOTTO- JA KÄYTTÖKUSTANNUKSET</t>
  </si>
  <si>
    <t>MUUN JULKISEN HALLINNON KÄYTTÖÖNOTTO-, KÄYTTÖ- JA YLLÄPITOKUSTANNUKSET YHTEENSÄ</t>
  </si>
  <si>
    <t>KUNTIEN KÄYTTÖÖNOTTO-, KÄYTTÖ- JA YLLÄPITOKUSTANNUKSET YHTEENSÄ</t>
  </si>
  <si>
    <t>JULKISEN HALLINNON KÄYTTÖÖNOTTO-, KÄYTTÖ- JA YLLÄPITOKUSTANNUKSET YHTEENSÄ</t>
  </si>
  <si>
    <t>YRITYSTEN, YHTEISÖJEN JA KANSALAISTEN KÄYTTÖÖNOTTO- JA KÄYTTÖKUSTANNUKSET YHTEENSÄ</t>
  </si>
  <si>
    <t>Kumulatiiviset lausunnon pyytäjän menot ja kustannukset</t>
  </si>
  <si>
    <t>KUNTIEN KUSTANNUKSET YHTEENSÄ</t>
  </si>
  <si>
    <t>Kumulatiiviset kuntien menot ja kustannukset yhteensä</t>
  </si>
  <si>
    <t>JULKISEN HALLINNON MENOT JA KUSTANNUKSET YHTEENSÄ</t>
  </si>
  <si>
    <t>Julkisen hallinnon menot ja kustannukset yhteensä</t>
  </si>
  <si>
    <t>Kumulatiiviset julkisen hallinnon menot ja kustannukset yhteensä</t>
  </si>
  <si>
    <t>YRITYSTEN, YHTEISÖJEN JA KANSALAISTEN MENOT JA KUSTANNUKSET YHTEENSÄ</t>
  </si>
  <si>
    <t>Kumulatiiviset yritysten, yhteistöjen ja kansalaisten menot ja kustannukset yhteensä</t>
  </si>
  <si>
    <t>[Esim. mistä  tuotto muodostuu]</t>
  </si>
  <si>
    <t xml:space="preserve">Investointi- tai kehityskohteen lyhyt kuvaus: </t>
  </si>
  <si>
    <t>MUUT VALTION VIRASTOT JA LAITOKSET</t>
  </si>
  <si>
    <t>KUNNAT YHTEENSÄ</t>
  </si>
  <si>
    <t>MUU JULKINEN HALLINTO YHTEENSÄ</t>
  </si>
  <si>
    <t>Lausuntopyynnön kohde:</t>
  </si>
  <si>
    <t>Jos kehittämiseen osallistuu muita julkisen hallinnon organisaatioita, esitä arvio heidän kustannuksista (klikkaa vasemmalta "+" auki )</t>
  </si>
  <si>
    <t>KEHITTÄMISEEN OSALLISTUVIEN VALTION VIRASTOJEN JA LAITOSTEN INVESTOINTI- JA KEHITTÄMISMENOT YHTEENSÄ</t>
  </si>
  <si>
    <t>Kumulatiiviset valtionhallinnon menot ja kustannukset yhteensä</t>
  </si>
  <si>
    <t>Jos kehittäminen aiheuttaa käyttöönotto, käyttö- tai ylläpitokustannuksia muille toimijoille, esitä arvio heidän kustannuksista (klikkaa vasemmalta "+" auki )</t>
  </si>
  <si>
    <t>Kumulatiivinen valtionhallinto kaikki yhteensä</t>
  </si>
  <si>
    <t>Kunnat yhteensä</t>
  </si>
  <si>
    <t>Muu julkinen hallinto yhteensä</t>
  </si>
  <si>
    <t>Julkinen hallinto yhteensä</t>
  </si>
  <si>
    <t xml:space="preserve">Ohjeet </t>
  </si>
  <si>
    <t>Lisätietoja suunnitellusta kehittämisen ja ylläpidon rahoituksesta:</t>
  </si>
  <si>
    <t>Rahoitus yhteensä</t>
  </si>
  <si>
    <t>Lisärahoituksen tarve</t>
  </si>
  <si>
    <t>Selite</t>
  </si>
  <si>
    <t>Momentti / Rahoituslähde</t>
  </si>
  <si>
    <t>[Rahoituksen kohde, esimerkiksi investointimenot]</t>
  </si>
  <si>
    <t>[Rahoituksen kohde, esimerkiksi ylläpitokustannukset]</t>
  </si>
  <si>
    <t>Selite ja toimija</t>
  </si>
  <si>
    <t>[Rahoituksen kohde, esim. käyttöönotto ja toimija, esim. virasto x]</t>
  </si>
  <si>
    <t>[Rahoituksen kohde, esim. käyttö ja toimija, esim. kaikki kunnat]</t>
  </si>
  <si>
    <t>Huomioi, että suunnitellun rahoituksen tulisi täsmätä kustannus-hyötyanalyysi -välilehden tietoihin</t>
  </si>
  <si>
    <t>RAHOITUS JA LISÄRAHOITUSTARVE VUOSITTAIN YHTEENSÄ</t>
  </si>
  <si>
    <t>YHTEENSÄ</t>
  </si>
  <si>
    <t>Jos investointi kohdistuu maksulliseen toimintaan tai palvelukeskuksen palveluihin, kuvaa miten asia on huomioitu laskelmassa ja millaisia vaikutuksia investoinnilla on maksulliseen toimintaan tai kustannusten korvaamiseen:</t>
  </si>
  <si>
    <t>[Tulorahoitus]</t>
  </si>
  <si>
    <t>[Esim. mitkä ovat kehittämisen sunnitellut rahoituslähteet, entä ylläpidon rahoituslähteet]
[Esim. sisältyykö rahoitus vahvistettuun kehykseen, miten tarvittavaa lisärahoitusta on tarkoitus esittää (Kehys, TA, LTA)] 
[Esim. onko kehittämiseen osallistuvien julkisen hallinnon organisaatioiden kanssa keskusteltu rahoitustarpeista]
[Esim. jos kyseessä on maksullinen toiminta tai palvelukeskuksen palveluiden kustannusten korvaaminen, ovatko asiakkaat sitoutuneita asiakasmaksuihin]</t>
  </si>
  <si>
    <t>LAUSUNNON PYYTÄJÄN INVESTOINTI- JA KEHITTÄMISMENOT YHTEENSÄ</t>
  </si>
  <si>
    <t>[Kunnat rahoittavat itse]</t>
  </si>
  <si>
    <t>YHT.</t>
  </si>
  <si>
    <t>Kustannus-hyötyanalyysi -välilehdellä arvioidut muut julkisen hal. kustannukset</t>
  </si>
  <si>
    <t>Kirjaa "Rahoitus yhteensä" -kenttään kyseisen rahoituslähteen vuosittainen suunniteltu rahoitusosuus (sisältäen sekä olemassa olevan rahoituksen että mahdollisen lisärahoitustarpeen)</t>
  </si>
  <si>
    <t>Muut valtion virastot ja laitokset: netto</t>
  </si>
  <si>
    <t>Valtionhallinto yhteensä: netto</t>
  </si>
  <si>
    <t>Kunnat yhteensä: netto</t>
  </si>
  <si>
    <t>Muu julkinen hallinto yht.:netto</t>
  </si>
  <si>
    <t>Julkinen hallinto yht.: netto</t>
  </si>
  <si>
    <t>Erittele mahdollinen lisärahoitustarve rahoituslähteittäin ja vuosittain "Lisärahoituksen tarve" -kenttiin</t>
  </si>
  <si>
    <t>[Toimintameno]</t>
  </si>
  <si>
    <t>[Tiedot voi kuvata myös lausuntopyyntölomakkeella tai esim. esiselvityksessä tai hankesuunnitelmassa; viittaa silloin tässä ao. asiakirjaan]
[Onko kehittämisellä vaikutuksia asiakasmaksuihin, kustannusten korvaamiseen tai tulokertymään?]
[Kuvaa miten maksullinen toiminta on huomioitu kustannus-hyötyanalyysin laadinnassa. Esimerkiksi jos ylläpitokustannukset laskutetaan asiakkailta, onko ne merkitty lausunnon pyytäjän ylläpitokustannuksiin vai asiakkaiden käyttökustannuksiin?]
[Esimerkiksi, miten kustannusten muutokset ja niiden vaikutus tulokertymään on esitetty laskelmassa? Esimerkiksi, miten lausunnon pyytäjän alenevat kustannukset on käsitelty laskelmassa?]</t>
  </si>
  <si>
    <t>[Tiedot voi kuvata myös lausuntopyyntölomakkeella tai esim. esiselvityksessä tai hankesuunnitelmassa; viittaa silloin tässä ao. asiakirjaan]</t>
  </si>
  <si>
    <t>Kuvaa Selite-kenttässä (F-sarake) euromäärän esim. tarkempi kohdentuminen tai arviointiperuste. Huomioi solukommentin ohje F-sarakkeessa.</t>
  </si>
  <si>
    <t>[Syötä investointimenon kuvaus, esim. Henkilöstökustannus, kuten oma projektityö]</t>
  </si>
  <si>
    <t>[Syötä investointimenon kuvaus, esim. Muut erittelemättömät]</t>
  </si>
  <si>
    <t>MUIDEN VALTION VIRASTOJEN KÄYTTÖÖNOTTO-, KÄYTTÖ- JA YLLÄPITOKUSTANNUKSET</t>
  </si>
  <si>
    <t>MUIDEN VALTION VIRASTOJEN KÄYTTÖÖNOTTO-, KÄYTTÖ- JA YLLÄPITOKUSTANNUKSET YHTEENSÄ</t>
  </si>
  <si>
    <t>Kumulatiivinen kunnat kaikki yhteensä</t>
  </si>
  <si>
    <t>Kumulatiivinen muu julkinen hallinto kaikki yhteensä</t>
  </si>
  <si>
    <t>Kumulatiivinen julkinen hallinto kaikki yhteensä</t>
  </si>
  <si>
    <t>[Erillisrahoitus]</t>
  </si>
  <si>
    <t>Henkilötyön määrä (htv)</t>
  </si>
  <si>
    <t>1 htv =</t>
  </si>
  <si>
    <t>€</t>
  </si>
  <si>
    <t>Yhteensä vuosittain (€)</t>
  </si>
  <si>
    <t>Kaikki vuodet yheensä (htv):</t>
  </si>
  <si>
    <t>Kaikki vuodet yhteensä (€):</t>
  </si>
  <si>
    <t>Yhteensä vuosittain (htv)</t>
  </si>
  <si>
    <t xml:space="preserve">Tämän välilehden tiedot eivät siirry automaattisesti laskentataulukon muille välilehdille. </t>
  </si>
  <si>
    <t xml:space="preserve">Jos lisäät tai poistata taulukkoon rivejä tai sarakkeita, tarkista muutosten vaikutus laskentakaavoihin ja viittauksiin. </t>
  </si>
  <si>
    <t>Hyvinvointialueet</t>
  </si>
  <si>
    <t>[Tarkenna mikä/mitkä hyvinvointialueet]</t>
  </si>
  <si>
    <t>HYVINVOINTIALUEIDEN INVESTOINTI- JA KEHITTÄMISMENOT YHTEENSÄ</t>
  </si>
  <si>
    <t>LAUSUNNONPYYTÄJÄN INVESTOINTI- JA KEHITTÄMISMENOT</t>
  </si>
  <si>
    <t>LAUSUNNONPYYTÄJÄN INVESTOINTI- JA KEHITTÄMISMENOT YHTEENSÄ</t>
  </si>
  <si>
    <t>VALTIONHALLLINNON INVESTOINTI- JA KEHITTÄMISMENOT YHTEENSÄ (lausunnonpyytäjä ja muut virastot)</t>
  </si>
  <si>
    <t>LAUSUNNONPYYTÄJÄN KÄYTTÖ- JA YLLÄPITO-KUSTANNUKSET</t>
  </si>
  <si>
    <t>LAUSUNNONPYYTÄJÄN KÄYTTÖ- JA YLLÄPITOKUSTANNUKSET YHTEENSÄ</t>
  </si>
  <si>
    <t>VALTIONHALLINNON KÄYTTÖÖNOTTO-, KÄYTTÖ- JA YLLÄPITOKUSTANNUKSET YHTEENSÄ (lausunnonpyytäjä ja muut virastot)</t>
  </si>
  <si>
    <t>HYVINVOINTIALUEIDEN KÄYTTÖÖNOTTO-, KÄYTTÖ- JA YLLÄPITOKUSTANNUKSET YHTEENSÄ</t>
  </si>
  <si>
    <t>HYVINVOINTIALUEIDEN KUSTANNUKSET YHTEENSÄ</t>
  </si>
  <si>
    <t>Kumulatiiviset hyvinvointialueiden menot ja kustannukset yhteensä</t>
  </si>
  <si>
    <t>VALTIONHALLINNON KUSTANNUKSET YHTEENSÄ (lausunnonpyytäjä ja muut virastot)</t>
  </si>
  <si>
    <t>LAUSUNNONPYYTÄJÄN MENOT JA KUSTANNUKSET YHTEENSÄ</t>
  </si>
  <si>
    <t>Lausunnonpyytäjä yhteensä</t>
  </si>
  <si>
    <t>Kumulatiivinen lausunnonpyytäjä kaikki yhteensä</t>
  </si>
  <si>
    <t>Valtionhallinto yhteensä (lausunnonpyytäjä ja muut virastot)</t>
  </si>
  <si>
    <t>Hyvinvointialueet yhteensä</t>
  </si>
  <si>
    <t>Kumulatiivinen hyvinvointialueet yhteensä</t>
  </si>
  <si>
    <t>Jos lisäät tai poistat rivejä tai sarakkeita, tarkista muutosten vaikutus laskentakaavoihin ja viittauksiin.</t>
  </si>
  <si>
    <t>Kustannus-hyötyanalyysi -välilehdellä arvioidut lausunnonpyytäjän kustannukset</t>
  </si>
  <si>
    <r>
      <t xml:space="preserve">SUUNNITELTU RAHOITUS: LAUSUNNONPYYTÄJÄ </t>
    </r>
    <r>
      <rPr>
        <sz val="9"/>
        <rFont val="Arial"/>
        <family val="2"/>
      </rPr>
      <t>(erittele rahoitus yhteensä ja mahdollinen lisärahoituksen tarve)</t>
    </r>
  </si>
  <si>
    <t>LAUSUNNONPYYTÄJÄ</t>
  </si>
  <si>
    <t>VALTIONHALLINTO YHTEENSÄ (lausunnonpyytäjä ja muut virastot)</t>
  </si>
  <si>
    <t>HYVINVOINTIALUEET YHTEENSÄ</t>
  </si>
  <si>
    <t>Kokonaiskustannukset</t>
  </si>
  <si>
    <t>Hyvinvointialueet yhteensä: netto</t>
  </si>
  <si>
    <t xml:space="preserve">Mahdollinen vaiheen ja/tai laskelman tarkenne, esim. versionumero tai muut lisätiedot </t>
  </si>
  <si>
    <t>Päivämäärä</t>
  </si>
  <si>
    <t>JULKINEN HALLINTO YHTEENSÄ (VALTIONHALLINTO, KUNNAT, HVA:T JA MUU)</t>
  </si>
  <si>
    <t>Tarkistaa onko "kumulatiivinen lausunnonpyytäjä yhteensä"-rivillä positiivisia arvoja.</t>
  </si>
  <si>
    <t>Päiviä soluun (E68) taloudellinen käyttöikä investoinnin aloitusvuodesta laskien</t>
  </si>
  <si>
    <t>Muita toimijoita koskevat summarivit saa näkyviin kllikkaamalla "+" auki (rivi 105)</t>
  </si>
  <si>
    <r>
      <t xml:space="preserve">Investoinnin takaisinmaksuajan ja nettonykyarvon laskemisessa käytetyt apukaavat </t>
    </r>
    <r>
      <rPr>
        <i/>
        <sz val="9"/>
        <rFont val="Arial"/>
        <family val="2"/>
      </rPr>
      <t>(saat kaavat näkyviin klikkaamalla "+" auki)</t>
    </r>
    <r>
      <rPr>
        <b/>
        <sz val="9"/>
        <rFont val="Arial"/>
        <family val="2"/>
      </rPr>
      <t>:</t>
    </r>
  </si>
  <si>
    <t>Htv-aputaulukko henkilötyöhön liittyvien kustannusten laskemiseen</t>
  </si>
  <si>
    <t>&lt;virasto / yksikkö / organisaatio&gt;</t>
  </si>
  <si>
    <t>Lausunnonpyytäjä / Virasto tai laitos</t>
  </si>
  <si>
    <t>Lasunnonpyytäjä: netto</t>
  </si>
  <si>
    <t>Lausunnonpyytäjä: Investoinnin takaisinmaksuaika (ilman diskonttausta)</t>
  </si>
  <si>
    <t>Lausunnonpyytäjä: Investoinnin takaisinmaksuaika (diskontattu)</t>
  </si>
  <si>
    <t>Lausunnonpyytäjä: Investoinnin nettonykyarvo (NPV)</t>
  </si>
  <si>
    <t>[Syötä säästön kuvaus]</t>
  </si>
  <si>
    <t>Lisätuotot</t>
  </si>
  <si>
    <t>[Syötä lisätuoton kuvaus, esim. uusi maksullinen toiminta]</t>
  </si>
  <si>
    <t>[Syötä lisätuoton kuvaus, esim. volyymin kasvu]</t>
  </si>
  <si>
    <t>[Esim. millaista volyymiarviota käytetty]</t>
  </si>
  <si>
    <t>[Syötä lisätuoton kuvaus]</t>
  </si>
  <si>
    <t>[Esim. mistä ja miten hyöty muodostuu]</t>
  </si>
  <si>
    <t>Poistuvat kustannukset eli säästöt</t>
  </si>
  <si>
    <t>[Syötä säästön kuvaus, esim. säästöt  henkilökuluista]</t>
  </si>
  <si>
    <t>[Syötä säästön kuvaus, esim. säästöt ostetuista palveluista]</t>
  </si>
  <si>
    <t>[Syötä säästön kuvaus, esim. säästöt vuorkamenoista]</t>
  </si>
  <si>
    <t>[Syötä säästön kuvaus, esim. säästöt laitemenoista]</t>
  </si>
  <si>
    <t>[Esim. mistä  ja miten hyöty muodostuu]</t>
  </si>
  <si>
    <t>Henkilöasiakkaat / Kansalaiset</t>
  </si>
  <si>
    <t>Muu yhteiskunnallinen toimija tai toimija ei yksilöitävissä</t>
  </si>
  <si>
    <t>[Tarkenna mikä/mitkä henkilöryhmät]</t>
  </si>
  <si>
    <t>[Tarkenna kohdentumista]</t>
  </si>
  <si>
    <t>Yhteiskunnalliset hyödyt yhteensä</t>
  </si>
  <si>
    <t>[Millä tavalla ja milloin hyötytavoitteiden toteutumista on tarkoitus seurata ja mitata kehittämisen aikana ja sen päätyttyä?]
[Tiedot voi kuvata myös lausuntopyyntölomakkeella tai esim. esiselvityksessä, hankesuunnitelmassa tai Hankesalkkupalvelussa; viittaa silloin tässä ao. lähteeseen.]</t>
  </si>
  <si>
    <t>LAUSUNNONPYYTÄJÄ VÄLITTÖMÄT JA VÄLILLISET TALOUDELLISET HYÖDYT YHTEENSÄ</t>
  </si>
  <si>
    <t>Lausunnonpyytäjän välittömät ja välilliset hyödyt yhteensä</t>
  </si>
  <si>
    <t>Kumulatiiviset lausunnon pyytäjän välittömät ja välilliset hyödyt</t>
  </si>
  <si>
    <t>VALTIONHALLINNON VÄLITTÖMÄT JA VÄLILLISET HYÖDYT YHTEENSÄ (lausunnonpyytäjä ja muut virastot)</t>
  </si>
  <si>
    <t>KUNTIEN VÄLITTÖMÄT JA VÄLILLISET HYÖDYT YHTEENSÄ</t>
  </si>
  <si>
    <t>Kuntien välittömät ja välilliset hyödyt yhteensä</t>
  </si>
  <si>
    <t xml:space="preserve">Kumulatiiviset kuntien välittömät ja välilliset hyödyt </t>
  </si>
  <si>
    <t>HYVINVOINTIALUEIDEN VÄLITTÖMÄT JA VÄILLISET HYÖDYT YHTEENSÄ</t>
  </si>
  <si>
    <t>Hyvinvointialueiden välittömät ja välilliset hyödyt yhteensä</t>
  </si>
  <si>
    <t>Kumulatiiviset hyvinvointialueiden välittömät ja välilliset hyödyt</t>
  </si>
  <si>
    <t>MUUN JULKISEN HALLINNON VÄLITTÖMÄT JA VÄLILLISET HYÖDYT YHTEENSÄ</t>
  </si>
  <si>
    <t>Muun julkisen hallinnon välittömät ja välilliset hyödyt yhteensä</t>
  </si>
  <si>
    <t xml:space="preserve">Kumulatiiviset muun julkisen hallinnon välittömät ja välilliset hyödyt </t>
  </si>
  <si>
    <t>JULKISEN HALLINNON VÄLITTÖMÄT JA VÄLILLISET HYÖDYT YHTEENSÄ</t>
  </si>
  <si>
    <t>Julkisen hallinnon välittömät ja välilliset hyödyt yhteensä</t>
  </si>
  <si>
    <t>Kumulatiiviset julkisen hallinnon välittömät ja välilliset hyödyt yhteensä</t>
  </si>
  <si>
    <t>Valtion virastojen ja laitosten välittömät ja välilliset hyödyt yhteensä</t>
  </si>
  <si>
    <t xml:space="preserve">Kumulatiiviset valtion virastojen ja laitosten välittömät ja välilliset hyödyt </t>
  </si>
  <si>
    <t>Muita julkisen hallinnon toimijoita koskevat summarivit saa näkyviin kllikkaamalla "+" auki (rivi 165)</t>
  </si>
  <si>
    <t>Muita julkisen hallinnon toimijoita koskevat summarivit saa näkyviin klikkaamalla "+" auki (rivi 226)</t>
  </si>
  <si>
    <t>Muita julkisen hallinnon toimijoita koskevat suumarivit saa näkyviin klikkaamalla "+" auki (rivi 246 )</t>
  </si>
  <si>
    <t xml:space="preserve">KEHITTÄMISEN YHTEISKUNNALLISET VAIKUTUKSET YHTEENSÄ </t>
  </si>
  <si>
    <t>Yritysten, yhteisöjen ja kansalaisten menot ja kustannukset yhteensä</t>
  </si>
  <si>
    <t>Yhteiskunnalliset taloudelliset hyödyt yhteensä</t>
  </si>
  <si>
    <t>Kumulatiivinen yhteiskunnalliset vaikutukset yhteensä</t>
  </si>
  <si>
    <t>Yhteiskunnalliset vaikutukset yhteensä (taloudelliset hyödyt - kustannukset)</t>
  </si>
  <si>
    <t>Kumulatiiviset yhteiskunnalliset hyödyt yhteensä</t>
  </si>
  <si>
    <t>Hyödyt (välittömät, välilliset)</t>
  </si>
  <si>
    <t>Yhteiskunnalliset hyödyt</t>
  </si>
  <si>
    <t xml:space="preserve">Yritysten, yhteisöjen ja kansalaisten kokonaiskustannukset </t>
  </si>
  <si>
    <t>Muu yhteiskunta: netto</t>
  </si>
  <si>
    <t>MUU YHTEISKUNTA
(ei viranomaiset)</t>
  </si>
  <si>
    <t>Julkinen hallinto yht.</t>
  </si>
  <si>
    <t>Investointi- ja kehittämiskustannukset</t>
  </si>
  <si>
    <t>Ylläpito, käyttö- ja käyttöönottokustannukset</t>
  </si>
  <si>
    <t>Välilliset taloudelliset hyödyt</t>
  </si>
  <si>
    <t>Välittömät taloudelliset hyödyt</t>
  </si>
  <si>
    <t>Kaavio sisältää lausunnonpyytäjän ja muiden valtion virastojen, kuntien, hyvinvointialueiden sekä muiden julkisen hallinnon toimijoiden kustannukset ja hyödyt</t>
  </si>
  <si>
    <t>Lausunnonpyytäjä yht.</t>
  </si>
  <si>
    <t>Julkinen hallinto + muu yhteiskunta</t>
  </si>
  <si>
    <t>Yhteiskunnalliset taloudelliset hyödyt</t>
  </si>
  <si>
    <t>Julkisen halinnon kehitys-, investointi-, ylläpito-, käyttö- ja käyttöönottokustannukset</t>
  </si>
  <si>
    <t>Kustannukset</t>
  </si>
  <si>
    <t>Valtionhallinto yhteensä</t>
  </si>
  <si>
    <t>Yritykset, yhteisöt ja kansalaiset yhteensä</t>
  </si>
  <si>
    <t>Hyödyt</t>
  </si>
  <si>
    <t>%</t>
  </si>
  <si>
    <t>Kehittämisen kustannusten ja hyötyjen visualisointi</t>
  </si>
  <si>
    <t>Ylläpito- ja käyttökustannukset</t>
  </si>
  <si>
    <t>Kaikki kumulatiiviset kustannukset</t>
  </si>
  <si>
    <t>Kaikki kumulatiiviset hyödyt</t>
  </si>
  <si>
    <t>Tavoiteltavien hyötyjen seuranta ja mittarointimenettelyt kehittämisen aikana ja kehittämisen jälkeen:</t>
  </si>
  <si>
    <t>Tiedot syötetään sinisellä pohjalla oleviin soluihin.  Harmaalla pohjalla olevat solut päivittyvät automaattisesti laskentakaavojen perusteella.</t>
  </si>
  <si>
    <t>Taulukossa näkyy oletuksena vain lausunnonpyytäjää koskevat rivit, muita toimijoita koskevat rivit aukeavat "+" merkeistä.</t>
  </si>
  <si>
    <t>Tiedot syötetään sinisellä pohjalla oleviin soluihin. Harmaalla pohjalla olevat solut päivittyvät automaattisesti.</t>
  </si>
  <si>
    <t xml:space="preserve">Erittele suunnitellut rahoituslähteet lausunnonpyytäjän (alk. rivi 24) ja muiden julkisen hallinnon toimijoiden (alk. rivi 40) osalta </t>
  </si>
  <si>
    <t>MUIDEN VALTION VIRASTOJEN JA LAITOSTEN KUSTANNUKSET YHTEENSÄ (INVESTOINTI- JA KEHITTÄMISMENOT, KÄYTTÖÖNOTTO-, KÄYTTÖ- JA YLLÄPITOKUSTANNUKSET)</t>
  </si>
  <si>
    <t>KUNTIEN KUSTANNUKSET YHTEENSÄ (INVESTOINTI- JA KEHITTÄMISMENOT, KÄYTTÖÖNOTTO-, KÄYTTÖ- JA YLLÄPITOKUSTANNUKSET)</t>
  </si>
  <si>
    <t>HYVINVOINTIALUIDEIN KUSTANNUKSET YHTEENSÄ (INVESTOINTI- JA KEHITTÄMISMENOT, KÄYTTÖÖNOTTO-, KÄYTTÖ- JA YLLÄPITOKUSTANNUKSET)</t>
  </si>
  <si>
    <t>MUUN JULKISEN HALLINNON KUSTANNUKSET YHTEENSÄ (INVESTOINTI- JA KEHITTÄMISMENOT, KÄYTTÖÖNOTTO-, KÄYTTÖ- JA YLLÄPITOKUSTANNUKSET)</t>
  </si>
  <si>
    <r>
      <t xml:space="preserve">SUUNNITELTU RAHOITUS: MUUT JULKISEN HALLINNON TOIMIJAT </t>
    </r>
    <r>
      <rPr>
        <sz val="9"/>
        <rFont val="Arial"/>
        <family val="2"/>
      </rPr>
      <t>(erittele rahoitus yhteensä ja mahdollinen lisärahoituksen tarve)</t>
    </r>
  </si>
  <si>
    <t>LAUSUNNONPYYTÄJÄN VÄLITTÖMÄT ELI SUORAT TALOUDELLISET HYÖDYT</t>
  </si>
  <si>
    <t>YHTEISKUNNALLISET TALOUDELLISET HYÖDYT (eivät kohdistu suoraan viranomaisille, vaan esim. asiakkaille tai yhteiskunnalle yleisemmin)</t>
  </si>
  <si>
    <t>Investointia koskevat tiedot syötetään sinisellä pohjalla oleviin soluihin. Voit tarvittaessa muuttaa valkoisella pohjalla olevia selitetekstejä. Harmaalla pohjalla olevat solut päivittyvät automaattisesti Kustannus-hyötyanalyysi -välilehdelle syötettyjen tietojen perusteella. Jos lisäät rivejä tai poistat rivejä tai sarakkeita, tarkista muutosten vaikutus laskentakaavoihin ja viittauksiin. Kehittämisen ja ylläpidon rahoitus kuvataan Rahoitus-välilehdelle. Huom. laskentataulukko ei ole asiakirjana saavutettava.</t>
  </si>
  <si>
    <t>Välilehden tiedot muodostuvat automaattisesti Yhteenveto ja Kustannus-hyötyanalyysi -välilehdille syötettyjen tietojen avulla.</t>
  </si>
  <si>
    <t>Mikäli lisäät tai poistat laskentataulukkoon sarakkeita tai rivejä, tarkista Kaaviot-välilehden kaavioiden viittaukset.</t>
  </si>
  <si>
    <t>1. Julkisen hallinnon kustannukset (kehittäminen, käyttöönotto, ylläpito ja käyttö) ja taloudelliset hyödyt (välittömät, välilliset) yhteensä</t>
  </si>
  <si>
    <t>Kaavio sisältää lausunnonpyytäjän kustannukset ja hyödyt</t>
  </si>
  <si>
    <t>2. Lausunnonpyytäjän kustannukset (kehittäminen, käyttö- ja ylläpito) ja taloudelliset hyödyt (välittömät, välilliset) yhteensä</t>
  </si>
  <si>
    <t>3. Kustannukset ja taloudelliset hyödyt kattaen julkisen hallinnon toimijat sekä yhteiskunnalliset vaikutukset</t>
  </si>
  <si>
    <t>Kaavio sisältää julkisen hallinnon toimijoiden (valtionhallinto, kunnat, hyvinvointialueet, muu julkinen hallinto) lisäksi yrityksille, yhteisöille, kansalaiselle ja muulle yhteiskunnalle kohdennetut kustannukset ja hyödyt</t>
  </si>
  <si>
    <t>4. Kustannukset ja hyödyt toimijoittain</t>
  </si>
  <si>
    <t>Tiedot syötetään sinisellä pohjalla oleviin soluihin. Harmaalla pohjalla olevat solut päivittyvät automaattisesti laskentakaavojen perusteella.</t>
  </si>
  <si>
    <t>Kaaviossa on esitetty kaikki kehittämisellä tavoiteltavat taloudelliset hyödyt yhteensä hyötyjen tyypin mukaan</t>
  </si>
  <si>
    <t>Kaaviot kuvaavat kehittämisen kustannuksia ja hyötyjä eri näkökulmista: 1) julkinen hallinto, 2) lausunnonpyytäjä  3) edellä mainitut yhdessä yhteiskunnallisten vaikutusten kanssa 4) kustannukset ja hyödyt toimijoittain sekä 5) taloudelliset hyödyt tyypeittäin</t>
  </si>
  <si>
    <t>Kaaviot sisältävät kaikki eri vuosille raportoidut kustannukset (kehittäminen, käyttöönotto, ylläpito, käyttö) ja taloudelliset hyödyt (välittömät, välilliset, yhteiskunnalliset) toimijoittain</t>
  </si>
  <si>
    <t>5. Taloudelliset hyödyt tyypeittäin</t>
  </si>
  <si>
    <t>Julkisen hallinnon välittömät taloudelliset hyödyt</t>
  </si>
  <si>
    <t>Julkisen hallinnon välilliset taloudelliset hyödyt</t>
  </si>
  <si>
    <t>Julkisen hallinnon välittömät hyödyt yhteensä</t>
  </si>
  <si>
    <t>Julkisen hallinnon välilliset hyödyt yhteensä</t>
  </si>
  <si>
    <t>[Mitä laadullisia hyötyjä investoinnilla tavoitellaan?] 
[Tiedot voi kuvata myös lausuntopyyntölomakkeella tai esim. esiselvityksessä, hankesuunnitelmassa tai Hankesalkkupalvelussa; viittaa silloin tässä ao. lähteeseen]</t>
  </si>
  <si>
    <t>Jos kehittäminen tuottaa välittömiä eli suoria taloudellisia hyötyjä muille julkisen hallinnon toimijoille, esitä arvio heidän hyödyistään (klikkaa vasemmalta "+" auki )</t>
  </si>
  <si>
    <t>MUIDEN VALTION VIRASTOJEN JA LAITOSTEN VÄLITTÖMÄT HYÖDYT</t>
  </si>
  <si>
    <t>MUIDEN VALTION VIRASTOJEN JA LAITOSTEN VÄLITTÖMÄT HYÖDYT YHTEENSÄ</t>
  </si>
  <si>
    <t>MUUN JULKISEN HALLINNON VÄLITTÖMÄT HYÖDYT</t>
  </si>
  <si>
    <t>LAUSUNNONPYYTÄJÄN VÄLITTÖMÄT ELI SUORAT TALOUDELLISET HYÖDYT YHTEENSÄ</t>
  </si>
  <si>
    <t>Lausunnonpyytäjän välittömät hyödyt yhteensä</t>
  </si>
  <si>
    <t xml:space="preserve">Kumulatiiviset lausunnonpyytäjän välittömät hyödyt </t>
  </si>
  <si>
    <t>VALTIONHANLLINNON VÄLITTÖMÄT ELI SUORAT HYÖDYT YHTEENSÄ (lausunnonpyytäjä ja muut virastot)</t>
  </si>
  <si>
    <t>Valtion virastojen ja laitosten välittömät hyödyt yhteensä</t>
  </si>
  <si>
    <t>Kumulatiiviset valtion virastojen ja laitosten välittömät hyödyt</t>
  </si>
  <si>
    <t>KUNTIEN VÄLITTÖMÄT ELI SUORAT HYÖDYT YHTEENSÄ</t>
  </si>
  <si>
    <t>Kuntien välittömät hyödyt yhteensä</t>
  </si>
  <si>
    <t>Kumulatiiviset kuntien välittömät hyödyt</t>
  </si>
  <si>
    <t>HYVINVOINTIALUEIDEN VÄLITTÖMÄT ELI SUORAT HYÖDYT YHTEENSÄ</t>
  </si>
  <si>
    <t>Hyvinvointialueiden välittömät hyödyt yhteensä</t>
  </si>
  <si>
    <t>Kumulatiiviset hyvinvointialueiden välittömät hyödyt</t>
  </si>
  <si>
    <t>MUUN JULKISEN HALLINNON VÄLITTÖMÄT ELI SUORAT HYÖDYT YHTEENSÄ</t>
  </si>
  <si>
    <t>Muun julkisen hallinnon välittömät hyödyt yhteensä</t>
  </si>
  <si>
    <t>Kumulatiiviset  muun julkisen hallinnon välittömät hyödyt</t>
  </si>
  <si>
    <t>JULKISEN HALLINNON VÄLITTÖMÄT ELI SUORAT HYÖDYT YHTEENSÄ</t>
  </si>
  <si>
    <t>Kumulatiiviset julkisen hallinnon välittömät hyödyt</t>
  </si>
  <si>
    <t>LAUSUNNONPYYTÄJÄN VÄLILLISET TALOUDELLISET HYÖDYT</t>
  </si>
  <si>
    <t>[Syötä hyödyn kuvaus, esim. vältettävät investointikustannukset]</t>
  </si>
  <si>
    <t>[Syötä hyödyn kuvaus, esim.vältettävät henkilöstökustannukset]</t>
  </si>
  <si>
    <t>[Syötä hyödyn kuvaus]</t>
  </si>
  <si>
    <t>Jos kehittäminen tuottaa välillisiä taloudellisia hyötyjä muille julkisen hallinnon toimijoille, esitä arvio heidän hyödyistään (klikkaa vasemmalta "+" auki )</t>
  </si>
  <si>
    <t>MUIDEN VALTION VIRASTOJEN JA LAITOSTEN VÄLILLISET HYÖDYT</t>
  </si>
  <si>
    <t>MUIDEN VALTION VIRASTOJEN JA LAITOSTEN VÄLILLISET HYÖDYT YHTEENSÄ</t>
  </si>
  <si>
    <t>MUUN JULKISEN HALLINNON VÄLILLISET HYÖDYT</t>
  </si>
  <si>
    <t>Muita julkisen hallinnon toimijoita koskevat summarivit saa näkyviin kllikkaamalla "+" auki (rivi 206)</t>
  </si>
  <si>
    <t>LAUSUNNONPYYTÄJÄN VÄLILLISET TALOUDELLISET HYÖDYT YHTEENSÄ</t>
  </si>
  <si>
    <t>Lausunnonpyytäjän välilliset hyödyt yhteensä</t>
  </si>
  <si>
    <t>Kumulatiiviset lausunnonpyytäjän välilliset hyödyt</t>
  </si>
  <si>
    <t>VALTIONHALLINNON VÄLILLISET HYÖDYT YHTEENSÄ (lausunnonpyytäjä ja muut virastot)</t>
  </si>
  <si>
    <t>Valtion virastojen ja laitosten välilliset hyödyt yhteensä</t>
  </si>
  <si>
    <t xml:space="preserve">Kumulatiiviset valtion virastojen ja laitosten välilliset hyödyt </t>
  </si>
  <si>
    <t>KUNTIEN VÄLILLISET HYÖDYT YHTEENSÄ</t>
  </si>
  <si>
    <t>Kuntien välilliset hyödyt yhteensä</t>
  </si>
  <si>
    <t xml:space="preserve">Kumulatiiviset kuntien välilliset hyödyt </t>
  </si>
  <si>
    <t>HYVINVOINTIALUEIDEN VÄLILLISET HYÖDYT YHTEENSÄ</t>
  </si>
  <si>
    <t>Hyvinvointialueiden välilliset hyödyt yhteensä</t>
  </si>
  <si>
    <t>Kumulatiiviset hyvinvointialueiden välilliset hyödyt</t>
  </si>
  <si>
    <t>MUUN JULKISEN HALLINNON VÄLILLISET HYÖDYT YHTEENSÄ</t>
  </si>
  <si>
    <t>Muun julkisen hallinnon välilliset hyödyt yhteensä</t>
  </si>
  <si>
    <t xml:space="preserve">Kumulatiiviset muun julkisen hallinnon välilliset hyödyt </t>
  </si>
  <si>
    <t>JULKISEN HALLINNON VÄLILLISET HYÖDYT YHTEENSÄ</t>
  </si>
  <si>
    <t>Kumulatiiviset julkisen hallinnon välilliset hyödyt yhteensä</t>
  </si>
  <si>
    <t>LAUSUNNONPYYTÄJÄ: KAIKKI YHTEENSÄ (VÄLITTÖMÄT + VÄLILLISET HYÖDYT - MENOT)</t>
  </si>
  <si>
    <t>VALTIONHALLINTO: KAIKKI YHTEENSÄ (VÄLITTÖMÄT + VÄLILLISET HYÖDYT - MENOT)</t>
  </si>
  <si>
    <t>KUNNAT YHTEENSÄ: KAIKKI YHTEENSÄ (VÄLITTÖMÄT + VÄLILLISET HYÖDYT - MENOT)</t>
  </si>
  <si>
    <t>HYVINVOINTIALUEET YHTEENSÄ: KAIKKI YHTEENSÄ (VÄLITTÖMÄT + VÄLILLISET HYÖDYT- MENOT)</t>
  </si>
  <si>
    <t>MUU JULKINEN HALLINTO: KAIKKI YHTEENSÄ (VÄLITTÖMÄT + VÄLILLISET HYÖDYT - MENOT)</t>
  </si>
  <si>
    <t>JULKINEN HALLINTO: KAIKKI YHTEENSÄ (VÄLITTÖMÄT + VÄLILLISET HYÖDYT- MENOT)</t>
  </si>
  <si>
    <t>Jos kehittäminen tuottaa yhteiskunnallisia taloudellisia hyötyjä, esitä arvio hyödyistä ja niiden kohdentumisesta (klikkaa vasemmalta "+" auki, rivi 255)</t>
  </si>
  <si>
    <t>Yhteiskunnallisia vaikutuksia koskevat suumarivit saa näkyviin klikkaamalla "+" auki (rivi 264)</t>
  </si>
  <si>
    <t>Julkisen hallinnon kumul. kustannukset</t>
  </si>
  <si>
    <t>Julkisen hallinnon kumul. hyödyt</t>
  </si>
  <si>
    <t>VN/14976/2019-VM-13, Liite 3</t>
  </si>
  <si>
    <t>Päivitetty:</t>
  </si>
  <si>
    <t>Huomioi ohjeessa laskentakaavojen kuvaukset, ks. esim. sivu 47</t>
  </si>
  <si>
    <t>Päivityksen sisältö: Tiedoston versio päivitetty muotoon xslx.</t>
  </si>
  <si>
    <t>Päivityksen sisältö: lisätty päivityspäivämäärä, päivitetty 2026 laskentakorko</t>
  </si>
  <si>
    <t>Valtiokonttorin vuosittain vahvistama (nimellinen) laskentakorko desimaaleina (vuonna 2026: 3,0 %). Syötä laskentakorko muodossa "5 %" tai "0,05".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</si>
</sst>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€_-;\-* #,##0.00\ _€_-;_-* &quot;-&quot;??\ _€_-;_-@_-"/>
    <numFmt numFmtId="165" formatCode="0.0"/>
    <numFmt numFmtId="166" formatCode="0.0\ %"/>
    <numFmt numFmtId="167" formatCode="#,##0_ ;[Red]\-#,##0\ "/>
    <numFmt numFmtId="168" formatCode="#,##0.00_ ;\-#,##0.00\ "/>
  </numFmts>
  <fonts count="33" x14ac:knownFonts="1">
    <font>
      <sz val="10"/>
      <name val="Arial"/>
    </font>
    <font>
      <sz val="10"/>
      <name val="Arial"/>
    </font>
    <font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sz val="9"/>
      <color indexed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color indexed="81"/>
      <name val="Tahoma"/>
      <family val="2"/>
    </font>
    <font>
      <sz val="9"/>
      <name val="Consolas"/>
      <family val="3"/>
    </font>
    <font>
      <sz val="8"/>
      <name val="Arial"/>
      <family val="2"/>
    </font>
    <font>
      <i/>
      <sz val="9"/>
      <name val="Consolas"/>
      <family val="3"/>
    </font>
    <font>
      <sz val="10"/>
      <name val="Consolas"/>
      <family val="3"/>
    </font>
    <font>
      <b/>
      <strike/>
      <sz val="9"/>
      <name val="Arial"/>
      <family val="2"/>
    </font>
    <font>
      <strike/>
      <sz val="9"/>
      <name val="Arial"/>
      <family val="2"/>
    </font>
    <font>
      <i/>
      <sz val="10"/>
      <name val="Arial"/>
      <family val="2"/>
    </font>
    <font>
      <b/>
      <sz val="1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sz val="9"/>
      <color rgb="FFFF0000"/>
      <name val="Arial"/>
      <family val="2"/>
    </font>
    <font>
      <sz val="9"/>
      <color theme="5"/>
      <name val="Arial"/>
      <family val="2"/>
    </font>
    <font>
      <sz val="10"/>
      <color theme="1"/>
      <name val="Consolas"/>
      <family val="3"/>
    </font>
    <font>
      <sz val="10"/>
      <color theme="0" tint="-0.499984740745262"/>
      <name val="Arial"/>
      <family val="2"/>
    </font>
    <font>
      <b/>
      <sz val="10"/>
      <color theme="0" tint="-0.499984740745262"/>
      <name val="Arial"/>
      <family val="2"/>
    </font>
    <font>
      <sz val="10"/>
      <color theme="5"/>
      <name val="Arial"/>
      <family val="2"/>
    </font>
    <font>
      <i/>
      <sz val="9"/>
      <color theme="3"/>
      <name val="Arial"/>
      <family val="2"/>
    </font>
    <font>
      <sz val="9"/>
      <color rgb="FFFF0000"/>
      <name val="Consolas"/>
      <family val="3"/>
    </font>
    <font>
      <sz val="11"/>
      <color theme="1"/>
      <name val="Arial"/>
      <family val="2"/>
    </font>
    <font>
      <sz val="9"/>
      <color theme="0" tint="-0.499984740745262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DCE6F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B5D8CC"/>
        <bgColor indexed="64"/>
      </patternFill>
    </fill>
    <fill>
      <patternFill patternType="solid">
        <fgColor theme="3" tint="0.79998168889431442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4" tint="0.3999755851924192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indexed="64"/>
      </top>
      <bottom/>
      <diagonal/>
    </border>
    <border>
      <left/>
      <right style="thin">
        <color theme="0" tint="-0.499984740745262"/>
      </right>
      <top/>
      <bottom style="thin">
        <color indexed="64"/>
      </bottom>
      <diagonal/>
    </border>
    <border>
      <left style="thin">
        <color theme="4" tint="0.39997558519241921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92">
    <xf numFmtId="0" fontId="0" fillId="0" borderId="0" xfId="0"/>
    <xf numFmtId="0" fontId="4" fillId="2" borderId="0" xfId="0" applyFont="1" applyFill="1"/>
    <xf numFmtId="3" fontId="4" fillId="2" borderId="0" xfId="0" applyNumberFormat="1" applyFont="1" applyFill="1" applyBorder="1"/>
    <xf numFmtId="0" fontId="6" fillId="2" borderId="1" xfId="0" applyFont="1" applyFill="1" applyBorder="1"/>
    <xf numFmtId="0" fontId="6" fillId="2" borderId="2" xfId="0" applyFont="1" applyFill="1" applyBorder="1"/>
    <xf numFmtId="0" fontId="5" fillId="2" borderId="3" xfId="0" applyFont="1" applyFill="1" applyBorder="1"/>
    <xf numFmtId="0" fontId="5" fillId="2" borderId="0" xfId="0" applyFont="1" applyFill="1" applyBorder="1"/>
    <xf numFmtId="0" fontId="5" fillId="2" borderId="0" xfId="0" applyFont="1" applyFill="1"/>
    <xf numFmtId="0" fontId="4" fillId="0" borderId="0" xfId="0" applyFont="1" applyFill="1"/>
    <xf numFmtId="0" fontId="3" fillId="2" borderId="0" xfId="0" applyFont="1" applyFill="1" applyAlignment="1">
      <alignment horizontal="left"/>
    </xf>
    <xf numFmtId="0" fontId="4" fillId="0" borderId="0" xfId="0" applyFont="1"/>
    <xf numFmtId="0" fontId="3" fillId="2" borderId="0" xfId="0" applyFont="1" applyFill="1"/>
    <xf numFmtId="0" fontId="3" fillId="2" borderId="0" xfId="0" applyFont="1" applyFill="1" applyAlignment="1"/>
    <xf numFmtId="0" fontId="4" fillId="2" borderId="4" xfId="0" applyFont="1" applyFill="1" applyBorder="1"/>
    <xf numFmtId="3" fontId="4" fillId="0" borderId="5" xfId="0" applyNumberFormat="1" applyFont="1" applyFill="1" applyBorder="1"/>
    <xf numFmtId="0" fontId="4" fillId="2" borderId="0" xfId="0" applyFont="1" applyFill="1" applyBorder="1" applyAlignment="1">
      <alignment horizontal="left"/>
    </xf>
    <xf numFmtId="3" fontId="4" fillId="0" borderId="0" xfId="0" applyNumberFormat="1" applyFont="1" applyFill="1" applyBorder="1"/>
    <xf numFmtId="0" fontId="7" fillId="2" borderId="0" xfId="0" applyFont="1" applyFill="1" applyBorder="1" applyAlignment="1">
      <alignment horizontal="left"/>
    </xf>
    <xf numFmtId="0" fontId="4" fillId="2" borderId="0" xfId="0" applyFont="1" applyFill="1" applyBorder="1"/>
    <xf numFmtId="0" fontId="3" fillId="2" borderId="0" xfId="0" applyFont="1" applyFill="1" applyBorder="1"/>
    <xf numFmtId="3" fontId="3" fillId="3" borderId="5" xfId="0" applyNumberFormat="1" applyFont="1" applyFill="1" applyBorder="1"/>
    <xf numFmtId="165" fontId="4" fillId="0" borderId="0" xfId="0" applyNumberFormat="1" applyFont="1" applyFill="1"/>
    <xf numFmtId="0" fontId="4" fillId="0" borderId="4" xfId="0" applyFont="1" applyFill="1" applyBorder="1"/>
    <xf numFmtId="3" fontId="4" fillId="0" borderId="4" xfId="0" applyNumberFormat="1" applyFont="1" applyFill="1" applyBorder="1"/>
    <xf numFmtId="3" fontId="4" fillId="0" borderId="0" xfId="0" applyNumberFormat="1" applyFont="1" applyFill="1"/>
    <xf numFmtId="0" fontId="5" fillId="0" borderId="0" xfId="0" applyFont="1"/>
    <xf numFmtId="0" fontId="5" fillId="2" borderId="0" xfId="0" applyFont="1" applyFill="1" applyBorder="1" applyAlignment="1">
      <alignment horizontal="left"/>
    </xf>
    <xf numFmtId="0" fontId="8" fillId="2" borderId="0" xfId="0" applyFont="1" applyFill="1"/>
    <xf numFmtId="0" fontId="5" fillId="0" borderId="0" xfId="0" applyFont="1" applyFill="1"/>
    <xf numFmtId="0" fontId="5" fillId="2" borderId="6" xfId="0" applyFont="1" applyFill="1" applyBorder="1"/>
    <xf numFmtId="0" fontId="5" fillId="2" borderId="7" xfId="0" applyFont="1" applyFill="1" applyBorder="1"/>
    <xf numFmtId="0" fontId="5" fillId="2" borderId="4" xfId="0" applyFont="1" applyFill="1" applyBorder="1"/>
    <xf numFmtId="49" fontId="5" fillId="2" borderId="0" xfId="0" applyNumberFormat="1" applyFont="1" applyFill="1" applyBorder="1" applyAlignment="1" applyProtection="1">
      <alignment horizontal="left" wrapText="1"/>
      <protection locked="0"/>
    </xf>
    <xf numFmtId="0" fontId="5" fillId="2" borderId="0" xfId="0" applyFont="1" applyFill="1" applyBorder="1" applyAlignment="1" applyProtection="1">
      <alignment wrapText="1"/>
      <protection locked="0"/>
    </xf>
    <xf numFmtId="0" fontId="5" fillId="2" borderId="0" xfId="0" applyFont="1" applyFill="1" applyProtection="1"/>
    <xf numFmtId="0" fontId="6" fillId="2" borderId="8" xfId="0" applyFont="1" applyFill="1" applyBorder="1"/>
    <xf numFmtId="0" fontId="5" fillId="2" borderId="1" xfId="0" applyFont="1" applyFill="1" applyBorder="1"/>
    <xf numFmtId="0" fontId="5" fillId="2" borderId="2" xfId="0" applyFont="1" applyFill="1" applyBorder="1"/>
    <xf numFmtId="0" fontId="8" fillId="0" borderId="0" xfId="0" applyFont="1"/>
    <xf numFmtId="49" fontId="5" fillId="2" borderId="0" xfId="0" applyNumberFormat="1" applyFont="1" applyFill="1" applyBorder="1" applyAlignment="1">
      <alignment vertical="top"/>
    </xf>
    <xf numFmtId="0" fontId="4" fillId="2" borderId="8" xfId="0" applyFont="1" applyFill="1" applyBorder="1" applyAlignment="1">
      <alignment horizontal="left"/>
    </xf>
    <xf numFmtId="0" fontId="4" fillId="2" borderId="3" xfId="0" applyFont="1" applyFill="1" applyBorder="1"/>
    <xf numFmtId="49" fontId="22" fillId="4" borderId="16" xfId="0" applyNumberFormat="1" applyFont="1" applyFill="1" applyBorder="1" applyAlignment="1">
      <alignment horizontal="right"/>
    </xf>
    <xf numFmtId="3" fontId="4" fillId="5" borderId="5" xfId="0" applyNumberFormat="1" applyFont="1" applyFill="1" applyBorder="1"/>
    <xf numFmtId="0" fontId="4" fillId="6" borderId="0" xfId="0" applyFont="1" applyFill="1" applyBorder="1"/>
    <xf numFmtId="0" fontId="4" fillId="0" borderId="8" xfId="0" applyFont="1" applyFill="1" applyBorder="1" applyAlignment="1">
      <alignment horizontal="left"/>
    </xf>
    <xf numFmtId="0" fontId="4" fillId="0" borderId="1" xfId="0" applyFont="1" applyFill="1" applyBorder="1"/>
    <xf numFmtId="2" fontId="3" fillId="3" borderId="2" xfId="0" applyNumberFormat="1" applyFont="1" applyFill="1" applyBorder="1"/>
    <xf numFmtId="0" fontId="4" fillId="2" borderId="1" xfId="0" applyFont="1" applyFill="1" applyBorder="1"/>
    <xf numFmtId="0" fontId="4" fillId="0" borderId="1" xfId="0" applyFont="1" applyBorder="1"/>
    <xf numFmtId="0" fontId="4" fillId="2" borderId="9" xfId="0" applyFont="1" applyFill="1" applyBorder="1" applyAlignment="1">
      <alignment wrapText="1"/>
    </xf>
    <xf numFmtId="0" fontId="7" fillId="2" borderId="0" xfId="0" applyFont="1" applyFill="1"/>
    <xf numFmtId="0" fontId="10" fillId="0" borderId="0" xfId="0" applyFont="1"/>
    <xf numFmtId="0" fontId="11" fillId="2" borderId="0" xfId="0" applyFont="1" applyFill="1"/>
    <xf numFmtId="0" fontId="10" fillId="2" borderId="0" xfId="0" applyFont="1" applyFill="1"/>
    <xf numFmtId="0" fontId="10" fillId="0" borderId="0" xfId="0" applyFont="1" applyFill="1"/>
    <xf numFmtId="0" fontId="4" fillId="2" borderId="0" xfId="0" applyFont="1" applyFill="1" applyBorder="1" applyAlignment="1">
      <alignment horizontal="right"/>
    </xf>
    <xf numFmtId="0" fontId="11" fillId="2" borderId="0" xfId="0" applyFont="1" applyFill="1" applyAlignment="1">
      <alignment horizontal="left"/>
    </xf>
    <xf numFmtId="3" fontId="3" fillId="6" borderId="5" xfId="0" applyNumberFormat="1" applyFont="1" applyFill="1" applyBorder="1"/>
    <xf numFmtId="3" fontId="4" fillId="7" borderId="5" xfId="0" applyNumberFormat="1" applyFont="1" applyFill="1" applyBorder="1"/>
    <xf numFmtId="3" fontId="5" fillId="7" borderId="0" xfId="0" applyNumberFormat="1" applyFont="1" applyFill="1" applyBorder="1"/>
    <xf numFmtId="3" fontId="6" fillId="7" borderId="7" xfId="0" applyNumberFormat="1" applyFont="1" applyFill="1" applyBorder="1"/>
    <xf numFmtId="3" fontId="5" fillId="7" borderId="4" xfId="0" applyNumberFormat="1" applyFont="1" applyFill="1" applyBorder="1"/>
    <xf numFmtId="3" fontId="6" fillId="7" borderId="10" xfId="0" applyNumberFormat="1" applyFont="1" applyFill="1" applyBorder="1"/>
    <xf numFmtId="0" fontId="4" fillId="2" borderId="8" xfId="0" applyFont="1" applyFill="1" applyBorder="1"/>
    <xf numFmtId="0" fontId="4" fillId="6" borderId="0" xfId="0" applyFont="1" applyFill="1"/>
    <xf numFmtId="0" fontId="7" fillId="0" borderId="0" xfId="0" applyFont="1"/>
    <xf numFmtId="0" fontId="4" fillId="0" borderId="0" xfId="0" applyFont="1" applyBorder="1" applyAlignment="1">
      <alignment horizontal="left"/>
    </xf>
    <xf numFmtId="0" fontId="3" fillId="2" borderId="0" xfId="0" applyFont="1" applyFill="1" applyBorder="1" applyAlignment="1">
      <alignment horizontal="left"/>
    </xf>
    <xf numFmtId="0" fontId="4" fillId="8" borderId="0" xfId="0" applyFont="1" applyFill="1"/>
    <xf numFmtId="0" fontId="4" fillId="8" borderId="0" xfId="0" applyFont="1" applyFill="1" applyBorder="1" applyAlignment="1">
      <alignment horizontal="left"/>
    </xf>
    <xf numFmtId="3" fontId="4" fillId="8" borderId="0" xfId="0" applyNumberFormat="1" applyFont="1" applyFill="1" applyBorder="1"/>
    <xf numFmtId="0" fontId="3" fillId="9" borderId="0" xfId="0" applyFont="1" applyFill="1" applyAlignment="1"/>
    <xf numFmtId="0" fontId="4" fillId="9" borderId="0" xfId="0" applyFont="1" applyFill="1" applyBorder="1" applyAlignment="1">
      <alignment horizontal="left"/>
    </xf>
    <xf numFmtId="3" fontId="4" fillId="9" borderId="0" xfId="0" applyNumberFormat="1" applyFont="1" applyFill="1" applyBorder="1"/>
    <xf numFmtId="3" fontId="4" fillId="10" borderId="5" xfId="0" applyNumberFormat="1" applyFont="1" applyFill="1" applyBorder="1"/>
    <xf numFmtId="0" fontId="3" fillId="8" borderId="0" xfId="0" applyFont="1" applyFill="1" applyBorder="1" applyAlignment="1">
      <alignment horizontal="left"/>
    </xf>
    <xf numFmtId="0" fontId="4" fillId="10" borderId="5" xfId="0" applyFont="1" applyFill="1" applyBorder="1"/>
    <xf numFmtId="0" fontId="4" fillId="10" borderId="2" xfId="0" applyFont="1" applyFill="1" applyBorder="1" applyAlignment="1"/>
    <xf numFmtId="3" fontId="4" fillId="9" borderId="6" xfId="0" applyNumberFormat="1" applyFont="1" applyFill="1" applyBorder="1"/>
    <xf numFmtId="3" fontId="23" fillId="0" borderId="0" xfId="0" applyNumberFormat="1" applyFont="1" applyFill="1" applyBorder="1"/>
    <xf numFmtId="0" fontId="3" fillId="0" borderId="0" xfId="0" applyFont="1" applyFill="1" applyAlignment="1"/>
    <xf numFmtId="0" fontId="4" fillId="9" borderId="4" xfId="0" applyFont="1" applyFill="1" applyBorder="1" applyAlignment="1">
      <alignment horizontal="left"/>
    </xf>
    <xf numFmtId="3" fontId="4" fillId="9" borderId="1" xfId="0" applyNumberFormat="1" applyFont="1" applyFill="1" applyBorder="1"/>
    <xf numFmtId="0" fontId="23" fillId="8" borderId="0" xfId="0" applyFont="1" applyFill="1" applyBorder="1" applyAlignment="1">
      <alignment horizontal="left"/>
    </xf>
    <xf numFmtId="0" fontId="4" fillId="8" borderId="0" xfId="0" applyFont="1" applyFill="1" applyBorder="1"/>
    <xf numFmtId="0" fontId="4" fillId="5" borderId="5" xfId="0" applyFont="1" applyFill="1" applyBorder="1" applyAlignment="1"/>
    <xf numFmtId="0" fontId="3" fillId="0" borderId="0" xfId="0" applyFont="1"/>
    <xf numFmtId="0" fontId="3" fillId="2" borderId="0" xfId="0" applyFont="1" applyFill="1" applyBorder="1" applyAlignment="1"/>
    <xf numFmtId="0" fontId="3" fillId="2" borderId="9" xfId="0" applyFont="1" applyFill="1" applyBorder="1"/>
    <xf numFmtId="0" fontId="6" fillId="2" borderId="0" xfId="0" applyFont="1" applyFill="1" applyBorder="1" applyAlignment="1">
      <alignment horizontal="left"/>
    </xf>
    <xf numFmtId="167" fontId="6" fillId="8" borderId="0" xfId="0" applyNumberFormat="1" applyFont="1" applyFill="1" applyBorder="1" applyAlignment="1">
      <alignment horizontal="center"/>
    </xf>
    <xf numFmtId="0" fontId="4" fillId="2" borderId="9" xfId="0" applyFont="1" applyFill="1" applyBorder="1"/>
    <xf numFmtId="0" fontId="3" fillId="3" borderId="5" xfId="0" applyFont="1" applyFill="1" applyBorder="1" applyAlignment="1">
      <alignment horizontal="left"/>
    </xf>
    <xf numFmtId="0" fontId="4" fillId="5" borderId="5" xfId="0" applyFont="1" applyFill="1" applyBorder="1" applyAlignment="1">
      <alignment horizontal="left"/>
    </xf>
    <xf numFmtId="0" fontId="0" fillId="5" borderId="2" xfId="0" applyFill="1" applyBorder="1" applyAlignment="1"/>
    <xf numFmtId="0" fontId="4" fillId="5" borderId="2" xfId="0" applyFont="1" applyFill="1" applyBorder="1" applyAlignment="1">
      <alignment horizontal="left"/>
    </xf>
    <xf numFmtId="0" fontId="4" fillId="0" borderId="5" xfId="0" applyFont="1" applyFill="1" applyBorder="1" applyAlignment="1">
      <alignment horizontal="left"/>
    </xf>
    <xf numFmtId="0" fontId="4" fillId="7" borderId="2" xfId="0" applyFont="1" applyFill="1" applyBorder="1" applyAlignment="1">
      <alignment horizontal="left"/>
    </xf>
    <xf numFmtId="0" fontId="3" fillId="6" borderId="2" xfId="0" applyFont="1" applyFill="1" applyBorder="1" applyAlignment="1">
      <alignment horizontal="left"/>
    </xf>
    <xf numFmtId="0" fontId="3" fillId="6" borderId="8" xfId="0" applyFont="1" applyFill="1" applyBorder="1" applyAlignment="1">
      <alignment horizontal="left"/>
    </xf>
    <xf numFmtId="0" fontId="3" fillId="6" borderId="1" xfId="0" applyFont="1" applyFill="1" applyBorder="1" applyAlignment="1">
      <alignment horizontal="left"/>
    </xf>
    <xf numFmtId="0" fontId="3" fillId="6" borderId="2" xfId="0" applyFont="1" applyFill="1" applyBorder="1" applyAlignment="1">
      <alignment horizontal="left"/>
    </xf>
    <xf numFmtId="0" fontId="4" fillId="7" borderId="8" xfId="0" applyFont="1" applyFill="1" applyBorder="1" applyAlignment="1">
      <alignment horizontal="left"/>
    </xf>
    <xf numFmtId="0" fontId="4" fillId="7" borderId="1" xfId="0" applyFont="1" applyFill="1" applyBorder="1" applyAlignment="1">
      <alignment horizontal="left"/>
    </xf>
    <xf numFmtId="0" fontId="4" fillId="7" borderId="2" xfId="0" applyFont="1" applyFill="1" applyBorder="1" applyAlignment="1">
      <alignment horizontal="left"/>
    </xf>
    <xf numFmtId="0" fontId="4" fillId="5" borderId="5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4" fillId="10" borderId="5" xfId="0" applyFont="1" applyFill="1" applyBorder="1" applyAlignment="1"/>
    <xf numFmtId="0" fontId="3" fillId="9" borderId="0" xfId="0" applyFont="1" applyFill="1" applyBorder="1" applyAlignment="1">
      <alignment horizontal="left"/>
    </xf>
    <xf numFmtId="0" fontId="24" fillId="2" borderId="0" xfId="0" applyFont="1" applyFill="1"/>
    <xf numFmtId="0" fontId="7" fillId="8" borderId="0" xfId="0" applyFont="1" applyFill="1"/>
    <xf numFmtId="0" fontId="4" fillId="0" borderId="0" xfId="0" applyFont="1" applyFill="1" applyBorder="1" applyAlignment="1">
      <alignment horizontal="left"/>
    </xf>
    <xf numFmtId="0" fontId="3" fillId="0" borderId="0" xfId="0" applyFont="1" applyFill="1"/>
    <xf numFmtId="0" fontId="4" fillId="9" borderId="0" xfId="0" applyFont="1" applyFill="1" applyBorder="1" applyAlignment="1"/>
    <xf numFmtId="0" fontId="3" fillId="9" borderId="0" xfId="0" applyFont="1" applyFill="1"/>
    <xf numFmtId="0" fontId="3" fillId="3" borderId="2" xfId="0" applyFont="1" applyFill="1" applyBorder="1" applyAlignment="1">
      <alignment horizontal="left"/>
    </xf>
    <xf numFmtId="0" fontId="4" fillId="6" borderId="1" xfId="0" applyFont="1" applyFill="1" applyBorder="1" applyAlignment="1">
      <alignment horizontal="left"/>
    </xf>
    <xf numFmtId="0" fontId="4" fillId="6" borderId="2" xfId="0" applyFont="1" applyFill="1" applyBorder="1" applyAlignment="1">
      <alignment horizontal="left"/>
    </xf>
    <xf numFmtId="0" fontId="4" fillId="7" borderId="5" xfId="0" applyFont="1" applyFill="1" applyBorder="1" applyAlignment="1"/>
    <xf numFmtId="0" fontId="4" fillId="7" borderId="8" xfId="0" applyFont="1" applyFill="1" applyBorder="1" applyAlignment="1"/>
    <xf numFmtId="0" fontId="3" fillId="3" borderId="5" xfId="0" applyFont="1" applyFill="1" applyBorder="1" applyAlignment="1"/>
    <xf numFmtId="0" fontId="3" fillId="3" borderId="8" xfId="0" applyFont="1" applyFill="1" applyBorder="1" applyAlignment="1"/>
    <xf numFmtId="0" fontId="3" fillId="7" borderId="5" xfId="0" applyFont="1" applyFill="1" applyBorder="1" applyAlignment="1"/>
    <xf numFmtId="0" fontId="3" fillId="7" borderId="1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left"/>
    </xf>
    <xf numFmtId="0" fontId="4" fillId="0" borderId="0" xfId="0" applyFont="1" applyFill="1" applyBorder="1"/>
    <xf numFmtId="0" fontId="3" fillId="7" borderId="8" xfId="0" applyFont="1" applyFill="1" applyBorder="1" applyAlignment="1"/>
    <xf numFmtId="0" fontId="3" fillId="0" borderId="0" xfId="0" applyFont="1" applyFill="1" applyBorder="1"/>
    <xf numFmtId="0" fontId="4" fillId="0" borderId="6" xfId="0" applyFont="1" applyFill="1" applyBorder="1" applyAlignment="1">
      <alignment horizontal="left"/>
    </xf>
    <xf numFmtId="0" fontId="3" fillId="9" borderId="6" xfId="0" applyFont="1" applyFill="1" applyBorder="1" applyAlignment="1">
      <alignment horizontal="left"/>
    </xf>
    <xf numFmtId="0" fontId="5" fillId="8" borderId="0" xfId="0" applyFont="1" applyFill="1"/>
    <xf numFmtId="3" fontId="5" fillId="8" borderId="0" xfId="0" applyNumberFormat="1" applyFont="1" applyFill="1" applyBorder="1"/>
    <xf numFmtId="3" fontId="6" fillId="8" borderId="0" xfId="0" applyNumberFormat="1" applyFont="1" applyFill="1" applyBorder="1"/>
    <xf numFmtId="3" fontId="5" fillId="0" borderId="0" xfId="0" applyNumberFormat="1" applyFont="1" applyFill="1" applyBorder="1"/>
    <xf numFmtId="3" fontId="6" fillId="0" borderId="0" xfId="0" applyNumberFormat="1" applyFont="1" applyFill="1" applyBorder="1"/>
    <xf numFmtId="0" fontId="3" fillId="0" borderId="8" xfId="0" applyFont="1" applyFill="1" applyBorder="1" applyAlignment="1">
      <alignment horizontal="left" vertical="top" wrapText="1"/>
    </xf>
    <xf numFmtId="0" fontId="3" fillId="2" borderId="8" xfId="0" applyFont="1" applyFill="1" applyBorder="1"/>
    <xf numFmtId="0" fontId="3" fillId="2" borderId="8" xfId="0" applyFont="1" applyFill="1" applyBorder="1" applyAlignment="1">
      <alignment horizontal="left" vertical="top" wrapText="1"/>
    </xf>
    <xf numFmtId="0" fontId="3" fillId="9" borderId="0" xfId="0" applyFont="1" applyFill="1" applyBorder="1" applyAlignment="1">
      <alignment horizontal="left"/>
    </xf>
    <xf numFmtId="0" fontId="4" fillId="9" borderId="8" xfId="0" applyFont="1" applyFill="1" applyBorder="1" applyAlignment="1">
      <alignment horizontal="left"/>
    </xf>
    <xf numFmtId="0" fontId="4" fillId="9" borderId="1" xfId="0" applyFont="1" applyFill="1" applyBorder="1" applyAlignment="1">
      <alignment horizontal="left"/>
    </xf>
    <xf numFmtId="0" fontId="4" fillId="9" borderId="6" xfId="0" applyFont="1" applyFill="1" applyBorder="1" applyAlignment="1">
      <alignment horizontal="left"/>
    </xf>
    <xf numFmtId="0" fontId="4" fillId="9" borderId="6" xfId="0" applyFont="1" applyFill="1" applyBorder="1" applyAlignment="1"/>
    <xf numFmtId="0" fontId="3" fillId="9" borderId="0" xfId="0" applyFont="1" applyFill="1" applyBorder="1" applyAlignment="1">
      <alignment horizontal="left" vertical="top"/>
    </xf>
    <xf numFmtId="0" fontId="4" fillId="9" borderId="0" xfId="0" applyFont="1" applyFill="1"/>
    <xf numFmtId="0" fontId="3" fillId="9" borderId="0" xfId="0" applyFont="1" applyFill="1" applyBorder="1" applyAlignment="1"/>
    <xf numFmtId="3" fontId="3" fillId="7" borderId="11" xfId="0" applyNumberFormat="1" applyFont="1" applyFill="1" applyBorder="1"/>
    <xf numFmtId="3" fontId="3" fillId="7" borderId="10" xfId="0" applyNumberFormat="1" applyFont="1" applyFill="1" applyBorder="1"/>
    <xf numFmtId="0" fontId="23" fillId="0" borderId="0" xfId="0" applyFont="1"/>
    <xf numFmtId="0" fontId="14" fillId="0" borderId="0" xfId="0" applyFont="1"/>
    <xf numFmtId="3" fontId="3" fillId="9" borderId="0" xfId="0" applyNumberFormat="1" applyFont="1" applyFill="1"/>
    <xf numFmtId="3" fontId="3" fillId="0" borderId="0" xfId="0" applyNumberFormat="1" applyFont="1" applyFill="1"/>
    <xf numFmtId="3" fontId="14" fillId="0" borderId="5" xfId="0" applyNumberFormat="1" applyFont="1" applyFill="1" applyBorder="1" applyAlignment="1">
      <alignment wrapText="1"/>
    </xf>
    <xf numFmtId="0" fontId="3" fillId="10" borderId="5" xfId="0" applyFont="1" applyFill="1" applyBorder="1" applyAlignment="1"/>
    <xf numFmtId="0" fontId="3" fillId="0" borderId="8" xfId="0" applyFont="1" applyFill="1" applyBorder="1"/>
    <xf numFmtId="0" fontId="3" fillId="0" borderId="1" xfId="0" applyFont="1" applyFill="1" applyBorder="1"/>
    <xf numFmtId="0" fontId="3" fillId="0" borderId="2" xfId="0" applyFont="1" applyFill="1" applyBorder="1"/>
    <xf numFmtId="0" fontId="14" fillId="0" borderId="0" xfId="0" applyFont="1" applyFill="1" applyAlignment="1">
      <alignment wrapText="1"/>
    </xf>
    <xf numFmtId="0" fontId="4" fillId="9" borderId="2" xfId="0" applyFont="1" applyFill="1" applyBorder="1" applyAlignment="1"/>
    <xf numFmtId="0" fontId="14" fillId="0" borderId="5" xfId="0" applyFont="1" applyFill="1" applyBorder="1" applyAlignment="1">
      <alignment wrapText="1"/>
    </xf>
    <xf numFmtId="3" fontId="4" fillId="9" borderId="2" xfId="0" applyNumberFormat="1" applyFont="1" applyFill="1" applyBorder="1" applyAlignment="1"/>
    <xf numFmtId="3" fontId="4" fillId="9" borderId="5" xfId="0" applyNumberFormat="1" applyFont="1" applyFill="1" applyBorder="1" applyAlignment="1"/>
    <xf numFmtId="0" fontId="3" fillId="9" borderId="0" xfId="0" applyFont="1" applyFill="1" applyAlignment="1">
      <alignment horizontal="left"/>
    </xf>
    <xf numFmtId="0" fontId="23" fillId="2" borderId="0" xfId="0" applyFont="1" applyFill="1"/>
    <xf numFmtId="0" fontId="3" fillId="0" borderId="8" xfId="0" applyFont="1" applyBorder="1"/>
    <xf numFmtId="0" fontId="4" fillId="0" borderId="2" xfId="0" applyFont="1" applyBorder="1"/>
    <xf numFmtId="0" fontId="4" fillId="0" borderId="2" xfId="0" applyFont="1" applyFill="1" applyBorder="1"/>
    <xf numFmtId="3" fontId="3" fillId="9" borderId="8" xfId="0" applyNumberFormat="1" applyFont="1" applyFill="1" applyBorder="1"/>
    <xf numFmtId="3" fontId="3" fillId="9" borderId="2" xfId="0" applyNumberFormat="1" applyFont="1" applyFill="1" applyBorder="1"/>
    <xf numFmtId="0" fontId="6" fillId="2" borderId="2" xfId="0" applyFont="1" applyFill="1" applyBorder="1" applyAlignment="1">
      <alignment horizontal="right"/>
    </xf>
    <xf numFmtId="1" fontId="22" fillId="4" borderId="16" xfId="0" applyNumberFormat="1" applyFont="1" applyFill="1" applyBorder="1" applyAlignment="1">
      <alignment horizontal="right"/>
    </xf>
    <xf numFmtId="0" fontId="3" fillId="9" borderId="0" xfId="0" applyFont="1" applyFill="1" applyBorder="1" applyAlignment="1">
      <alignment horizontal="left"/>
    </xf>
    <xf numFmtId="0" fontId="4" fillId="5" borderId="5" xfId="0" applyFont="1" applyFill="1" applyBorder="1" applyAlignment="1">
      <alignment horizontal="left"/>
    </xf>
    <xf numFmtId="0" fontId="4" fillId="5" borderId="2" xfId="0" applyFont="1" applyFill="1" applyBorder="1" applyAlignment="1">
      <alignment horizontal="left"/>
    </xf>
    <xf numFmtId="0" fontId="4" fillId="7" borderId="8" xfId="0" applyFont="1" applyFill="1" applyBorder="1" applyAlignment="1">
      <alignment horizontal="left"/>
    </xf>
    <xf numFmtId="0" fontId="3" fillId="6" borderId="8" xfId="0" applyFont="1" applyFill="1" applyBorder="1" applyAlignment="1">
      <alignment horizontal="left"/>
    </xf>
    <xf numFmtId="0" fontId="4" fillId="7" borderId="1" xfId="0" applyFont="1" applyFill="1" applyBorder="1" applyAlignment="1">
      <alignment horizontal="left"/>
    </xf>
    <xf numFmtId="49" fontId="7" fillId="2" borderId="0" xfId="0" applyNumberFormat="1" applyFont="1" applyFill="1"/>
    <xf numFmtId="0" fontId="4" fillId="9" borderId="0" xfId="0" applyFont="1" applyFill="1" applyAlignment="1">
      <alignment horizontal="left"/>
    </xf>
    <xf numFmtId="0" fontId="0" fillId="0" borderId="9" xfId="0" applyFill="1" applyBorder="1"/>
    <xf numFmtId="0" fontId="0" fillId="0" borderId="6" xfId="0" applyFill="1" applyBorder="1"/>
    <xf numFmtId="0" fontId="0" fillId="0" borderId="3" xfId="0" applyFill="1" applyBorder="1"/>
    <xf numFmtId="0" fontId="21" fillId="0" borderId="0" xfId="0" applyFont="1" applyFill="1" applyBorder="1" applyAlignment="1">
      <alignment horizontal="right"/>
    </xf>
    <xf numFmtId="0" fontId="0" fillId="0" borderId="0" xfId="0" applyFill="1" applyBorder="1"/>
    <xf numFmtId="0" fontId="0" fillId="0" borderId="12" xfId="0" applyFill="1" applyBorder="1"/>
    <xf numFmtId="0" fontId="0" fillId="7" borderId="8" xfId="0" applyFill="1" applyBorder="1"/>
    <xf numFmtId="0" fontId="0" fillId="7" borderId="1" xfId="0" applyFill="1" applyBorder="1"/>
    <xf numFmtId="0" fontId="21" fillId="7" borderId="2" xfId="0" applyFont="1" applyFill="1" applyBorder="1" applyAlignment="1">
      <alignment horizontal="right"/>
    </xf>
    <xf numFmtId="0" fontId="0" fillId="0" borderId="0" xfId="0" applyBorder="1"/>
    <xf numFmtId="3" fontId="21" fillId="7" borderId="13" xfId="0" applyNumberFormat="1" applyFont="1" applyFill="1" applyBorder="1"/>
    <xf numFmtId="3" fontId="0" fillId="7" borderId="13" xfId="0" applyNumberFormat="1" applyFill="1" applyBorder="1"/>
    <xf numFmtId="0" fontId="11" fillId="0" borderId="0" xfId="0" applyFont="1"/>
    <xf numFmtId="3" fontId="21" fillId="10" borderId="5" xfId="0" applyNumberFormat="1" applyFont="1" applyFill="1" applyBorder="1"/>
    <xf numFmtId="3" fontId="21" fillId="10" borderId="14" xfId="0" applyNumberFormat="1" applyFont="1" applyFill="1" applyBorder="1"/>
    <xf numFmtId="0" fontId="4" fillId="7" borderId="2" xfId="0" applyFont="1" applyFill="1" applyBorder="1" applyAlignment="1"/>
    <xf numFmtId="3" fontId="3" fillId="0" borderId="0" xfId="0" applyNumberFormat="1" applyFont="1" applyFill="1" applyBorder="1"/>
    <xf numFmtId="0" fontId="4" fillId="0" borderId="8" xfId="0" applyFont="1" applyFill="1" applyBorder="1"/>
    <xf numFmtId="0" fontId="4" fillId="0" borderId="9" xfId="0" applyFont="1" applyFill="1" applyBorder="1"/>
    <xf numFmtId="14" fontId="25" fillId="4" borderId="5" xfId="0" applyNumberFormat="1" applyFont="1" applyFill="1" applyBorder="1" applyAlignment="1"/>
    <xf numFmtId="49" fontId="25" fillId="4" borderId="5" xfId="0" applyNumberFormat="1" applyFont="1" applyFill="1" applyBorder="1" applyAlignment="1"/>
    <xf numFmtId="0" fontId="4" fillId="2" borderId="5" xfId="0" applyFont="1" applyFill="1" applyBorder="1"/>
    <xf numFmtId="0" fontId="4" fillId="9" borderId="1" xfId="0" applyFont="1" applyFill="1" applyBorder="1" applyAlignment="1">
      <alignment horizontal="left"/>
    </xf>
    <xf numFmtId="0" fontId="17" fillId="0" borderId="0" xfId="0" applyFont="1" applyFill="1" applyBorder="1" applyAlignment="1">
      <alignment horizontal="left"/>
    </xf>
    <xf numFmtId="0" fontId="18" fillId="0" borderId="0" xfId="0" applyFont="1" applyFill="1" applyBorder="1" applyAlignment="1">
      <alignment horizontal="left"/>
    </xf>
    <xf numFmtId="0" fontId="17" fillId="2" borderId="0" xfId="0" applyFont="1" applyFill="1" applyAlignment="1">
      <alignment horizontal="center"/>
    </xf>
    <xf numFmtId="3" fontId="4" fillId="9" borderId="2" xfId="0" applyNumberFormat="1" applyFont="1" applyFill="1" applyBorder="1"/>
    <xf numFmtId="0" fontId="4" fillId="9" borderId="1" xfId="0" applyFont="1" applyFill="1" applyBorder="1" applyAlignment="1"/>
    <xf numFmtId="0" fontId="23" fillId="0" borderId="0" xfId="0" applyFont="1" applyFill="1" applyBorder="1" applyAlignment="1">
      <alignment horizontal="left"/>
    </xf>
    <xf numFmtId="0" fontId="4" fillId="7" borderId="11" xfId="0" applyFont="1" applyFill="1" applyBorder="1" applyAlignment="1">
      <alignment horizontal="left"/>
    </xf>
    <xf numFmtId="0" fontId="4" fillId="7" borderId="10" xfId="0" applyFont="1" applyFill="1" applyBorder="1" applyAlignment="1">
      <alignment horizontal="left"/>
    </xf>
    <xf numFmtId="0" fontId="4" fillId="7" borderId="1" xfId="0" applyFont="1" applyFill="1" applyBorder="1" applyAlignment="1"/>
    <xf numFmtId="166" fontId="22" fillId="4" borderId="16" xfId="2" applyNumberFormat="1" applyFont="1" applyFill="1" applyBorder="1" applyAlignment="1">
      <alignment horizontal="right"/>
    </xf>
    <xf numFmtId="0" fontId="4" fillId="8" borderId="3" xfId="0" applyFont="1" applyFill="1" applyBorder="1"/>
    <xf numFmtId="0" fontId="19" fillId="0" borderId="0" xfId="0" applyFont="1"/>
    <xf numFmtId="0" fontId="26" fillId="9" borderId="0" xfId="0" applyFont="1" applyFill="1"/>
    <xf numFmtId="3" fontId="26" fillId="9" borderId="0" xfId="0" applyNumberFormat="1" applyFont="1" applyFill="1"/>
    <xf numFmtId="0" fontId="27" fillId="9" borderId="0" xfId="0" applyFont="1" applyFill="1"/>
    <xf numFmtId="0" fontId="28" fillId="0" borderId="0" xfId="0" applyFont="1"/>
    <xf numFmtId="0" fontId="27" fillId="9" borderId="0" xfId="0" applyFont="1" applyFill="1" applyAlignment="1">
      <alignment wrapText="1"/>
    </xf>
    <xf numFmtId="0" fontId="26" fillId="9" borderId="0" xfId="0" applyFont="1" applyFill="1" applyAlignment="1">
      <alignment horizontal="center"/>
    </xf>
    <xf numFmtId="0" fontId="26" fillId="0" borderId="0" xfId="0" applyFont="1"/>
    <xf numFmtId="3" fontId="26" fillId="0" borderId="0" xfId="0" applyNumberFormat="1" applyFont="1"/>
    <xf numFmtId="9" fontId="26" fillId="0" borderId="0" xfId="2" applyFont="1"/>
    <xf numFmtId="3" fontId="26" fillId="0" borderId="17" xfId="0" applyNumberFormat="1" applyFont="1" applyBorder="1"/>
    <xf numFmtId="9" fontId="26" fillId="0" borderId="17" xfId="2" applyFont="1" applyBorder="1"/>
    <xf numFmtId="3" fontId="26" fillId="0" borderId="18" xfId="0" applyNumberFormat="1" applyFont="1" applyBorder="1"/>
    <xf numFmtId="9" fontId="26" fillId="0" borderId="18" xfId="2" applyFont="1" applyBorder="1"/>
    <xf numFmtId="0" fontId="20" fillId="0" borderId="0" xfId="0" applyFont="1"/>
    <xf numFmtId="3" fontId="3" fillId="7" borderId="19" xfId="0" applyNumberFormat="1" applyFont="1" applyFill="1" applyBorder="1"/>
    <xf numFmtId="3" fontId="3" fillId="7" borderId="20" xfId="0" applyNumberFormat="1" applyFont="1" applyFill="1" applyBorder="1"/>
    <xf numFmtId="0" fontId="0" fillId="11" borderId="0" xfId="0" applyFill="1"/>
    <xf numFmtId="0" fontId="20" fillId="11" borderId="0" xfId="0" applyFont="1" applyFill="1"/>
    <xf numFmtId="0" fontId="3" fillId="6" borderId="8" xfId="0" applyFont="1" applyFill="1" applyBorder="1" applyAlignment="1">
      <alignment horizontal="left"/>
    </xf>
    <xf numFmtId="0" fontId="4" fillId="7" borderId="5" xfId="0" applyFont="1" applyFill="1" applyBorder="1" applyAlignment="1">
      <alignment horizontal="left"/>
    </xf>
    <xf numFmtId="0" fontId="4" fillId="7" borderId="8" xfId="0" applyFont="1" applyFill="1" applyBorder="1" applyAlignment="1">
      <alignment horizontal="left"/>
    </xf>
    <xf numFmtId="0" fontId="4" fillId="7" borderId="1" xfId="0" applyFont="1" applyFill="1" applyBorder="1" applyAlignment="1">
      <alignment horizontal="left"/>
    </xf>
    <xf numFmtId="0" fontId="4" fillId="5" borderId="5" xfId="0" applyFont="1" applyFill="1" applyBorder="1" applyAlignment="1">
      <alignment horizontal="left"/>
    </xf>
    <xf numFmtId="0" fontId="4" fillId="9" borderId="1" xfId="0" applyFont="1" applyFill="1" applyBorder="1" applyAlignment="1">
      <alignment horizontal="left"/>
    </xf>
    <xf numFmtId="0" fontId="3" fillId="9" borderId="0" xfId="0" applyFont="1" applyFill="1" applyBorder="1" applyAlignment="1">
      <alignment horizontal="left"/>
    </xf>
    <xf numFmtId="49" fontId="4" fillId="2" borderId="0" xfId="0" applyNumberFormat="1" applyFont="1" applyFill="1" applyBorder="1" applyAlignment="1">
      <alignment vertical="top"/>
    </xf>
    <xf numFmtId="0" fontId="7" fillId="9" borderId="4" xfId="0" applyFont="1" applyFill="1" applyBorder="1" applyAlignment="1">
      <alignment horizontal="left"/>
    </xf>
    <xf numFmtId="0" fontId="7" fillId="9" borderId="8" xfId="0" applyFont="1" applyFill="1" applyBorder="1" applyAlignment="1">
      <alignment horizontal="left"/>
    </xf>
    <xf numFmtId="0" fontId="3" fillId="0" borderId="0" xfId="0" applyFont="1" applyFill="1" applyBorder="1" applyAlignment="1"/>
    <xf numFmtId="0" fontId="18" fillId="0" borderId="0" xfId="0" applyFont="1" applyFill="1" applyBorder="1" applyAlignment="1"/>
    <xf numFmtId="0" fontId="7" fillId="7" borderId="8" xfId="0" applyFont="1" applyFill="1" applyBorder="1" applyAlignment="1">
      <alignment horizontal="left"/>
    </xf>
    <xf numFmtId="0" fontId="3" fillId="6" borderId="5" xfId="0" applyFont="1" applyFill="1" applyBorder="1" applyAlignment="1"/>
    <xf numFmtId="0" fontId="3" fillId="6" borderId="8" xfId="0" applyFont="1" applyFill="1" applyBorder="1" applyAlignment="1"/>
    <xf numFmtId="0" fontId="29" fillId="8" borderId="0" xfId="0" applyFont="1" applyFill="1"/>
    <xf numFmtId="0" fontId="29" fillId="0" borderId="0" xfId="0" applyFont="1" applyFill="1" applyBorder="1"/>
    <xf numFmtId="0" fontId="26" fillId="2" borderId="0" xfId="0" applyFont="1" applyFill="1"/>
    <xf numFmtId="14" fontId="26" fillId="2" borderId="0" xfId="0" applyNumberFormat="1" applyFont="1" applyFill="1"/>
    <xf numFmtId="0" fontId="32" fillId="2" borderId="0" xfId="0" applyFont="1" applyFill="1"/>
    <xf numFmtId="2" fontId="6" fillId="7" borderId="1" xfId="0" applyNumberFormat="1" applyFont="1" applyFill="1" applyBorder="1" applyAlignment="1">
      <alignment horizontal="center"/>
    </xf>
    <xf numFmtId="0" fontId="5" fillId="7" borderId="2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left"/>
    </xf>
    <xf numFmtId="49" fontId="25" fillId="4" borderId="8" xfId="0" applyNumberFormat="1" applyFont="1" applyFill="1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0" fillId="0" borderId="2" xfId="0" applyBorder="1" applyAlignment="1">
      <alignment horizontal="left" vertical="top"/>
    </xf>
    <xf numFmtId="0" fontId="6" fillId="2" borderId="8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left"/>
    </xf>
    <xf numFmtId="0" fontId="4" fillId="2" borderId="9" xfId="0" applyFont="1" applyFill="1" applyBorder="1" applyAlignment="1">
      <alignment horizontal="left"/>
    </xf>
    <xf numFmtId="0" fontId="5" fillId="2" borderId="6" xfId="0" applyFont="1" applyFill="1" applyBorder="1" applyAlignment="1">
      <alignment horizontal="left"/>
    </xf>
    <xf numFmtId="0" fontId="5" fillId="2" borderId="3" xfId="0" applyFont="1" applyFill="1" applyBorder="1" applyAlignment="1">
      <alignment horizontal="left"/>
    </xf>
    <xf numFmtId="0" fontId="5" fillId="2" borderId="0" xfId="0" applyFont="1" applyFill="1" applyBorder="1" applyAlignment="1">
      <alignment horizontal="left"/>
    </xf>
    <xf numFmtId="49" fontId="16" fillId="4" borderId="9" xfId="0" applyNumberFormat="1" applyFont="1" applyFill="1" applyBorder="1" applyAlignment="1">
      <alignment horizontal="left" vertical="top" wrapText="1"/>
    </xf>
    <xf numFmtId="0" fontId="10" fillId="0" borderId="6" xfId="0" applyFont="1" applyBorder="1" applyAlignment="1">
      <alignment horizontal="left" vertical="top" wrapText="1"/>
    </xf>
    <xf numFmtId="0" fontId="10" fillId="0" borderId="11" xfId="0" applyFont="1" applyBorder="1" applyAlignment="1">
      <alignment horizontal="left" vertical="top" wrapText="1"/>
    </xf>
    <xf numFmtId="0" fontId="10" fillId="0" borderId="3" xfId="0" applyFont="1" applyBorder="1" applyAlignment="1">
      <alignment horizontal="left" vertical="top" wrapText="1"/>
    </xf>
    <xf numFmtId="0" fontId="10" fillId="0" borderId="0" xfId="0" applyFont="1" applyBorder="1" applyAlignment="1">
      <alignment horizontal="left" vertical="top" wrapText="1"/>
    </xf>
    <xf numFmtId="0" fontId="10" fillId="0" borderId="7" xfId="0" applyFont="1" applyBorder="1" applyAlignment="1">
      <alignment horizontal="left" vertical="top" wrapText="1"/>
    </xf>
    <xf numFmtId="0" fontId="10" fillId="0" borderId="15" xfId="0" applyFont="1" applyBorder="1" applyAlignment="1">
      <alignment horizontal="left" vertical="top" wrapText="1"/>
    </xf>
    <xf numFmtId="0" fontId="10" fillId="0" borderId="4" xfId="0" applyFont="1" applyBorder="1" applyAlignment="1">
      <alignment horizontal="left" vertical="top" wrapText="1"/>
    </xf>
    <xf numFmtId="0" fontId="10" fillId="0" borderId="10" xfId="0" applyFont="1" applyBorder="1" applyAlignment="1">
      <alignment horizontal="left" vertical="top" wrapText="1"/>
    </xf>
    <xf numFmtId="49" fontId="16" fillId="4" borderId="9" xfId="0" applyNumberFormat="1" applyFont="1" applyFill="1" applyBorder="1" applyAlignment="1">
      <alignment horizontal="left" vertical="top"/>
    </xf>
    <xf numFmtId="0" fontId="10" fillId="0" borderId="6" xfId="0" applyFont="1" applyBorder="1" applyAlignment="1">
      <alignment horizontal="left" vertical="top"/>
    </xf>
    <xf numFmtId="0" fontId="10" fillId="0" borderId="11" xfId="0" applyFont="1" applyBorder="1" applyAlignment="1">
      <alignment horizontal="left" vertical="top"/>
    </xf>
    <xf numFmtId="49" fontId="16" fillId="4" borderId="8" xfId="0" applyNumberFormat="1" applyFont="1" applyFill="1" applyBorder="1" applyAlignment="1">
      <alignment horizontal="left" vertical="top"/>
    </xf>
    <xf numFmtId="0" fontId="10" fillId="0" borderId="1" xfId="0" applyFont="1" applyBorder="1" applyAlignment="1">
      <alignment horizontal="left" vertical="top"/>
    </xf>
    <xf numFmtId="0" fontId="10" fillId="0" borderId="2" xfId="0" applyFont="1" applyBorder="1" applyAlignment="1">
      <alignment horizontal="left" vertical="top"/>
    </xf>
    <xf numFmtId="49" fontId="16" fillId="4" borderId="6" xfId="0" applyNumberFormat="1" applyFont="1" applyFill="1" applyBorder="1" applyAlignment="1">
      <alignment horizontal="left" vertical="top" wrapText="1"/>
    </xf>
    <xf numFmtId="49" fontId="16" fillId="4" borderId="11" xfId="0" applyNumberFormat="1" applyFont="1" applyFill="1" applyBorder="1" applyAlignment="1">
      <alignment horizontal="left" vertical="top" wrapText="1"/>
    </xf>
    <xf numFmtId="49" fontId="16" fillId="4" borderId="3" xfId="0" applyNumberFormat="1" applyFont="1" applyFill="1" applyBorder="1" applyAlignment="1">
      <alignment horizontal="left" vertical="top" wrapText="1"/>
    </xf>
    <xf numFmtId="49" fontId="16" fillId="4" borderId="0" xfId="0" applyNumberFormat="1" applyFont="1" applyFill="1" applyBorder="1" applyAlignment="1">
      <alignment horizontal="left" vertical="top" wrapText="1"/>
    </xf>
    <xf numFmtId="49" fontId="16" fillId="4" borderId="7" xfId="0" applyNumberFormat="1" applyFont="1" applyFill="1" applyBorder="1" applyAlignment="1">
      <alignment horizontal="left" vertical="top" wrapText="1"/>
    </xf>
    <xf numFmtId="49" fontId="16" fillId="4" borderId="15" xfId="0" applyNumberFormat="1" applyFont="1" applyFill="1" applyBorder="1" applyAlignment="1">
      <alignment horizontal="left" vertical="top" wrapText="1"/>
    </xf>
    <xf numFmtId="49" fontId="16" fillId="4" borderId="4" xfId="0" applyNumberFormat="1" applyFont="1" applyFill="1" applyBorder="1" applyAlignment="1">
      <alignment horizontal="left" vertical="top" wrapText="1"/>
    </xf>
    <xf numFmtId="49" fontId="16" fillId="4" borderId="10" xfId="0" applyNumberFormat="1" applyFont="1" applyFill="1" applyBorder="1" applyAlignment="1">
      <alignment horizontal="left" vertical="top" wrapText="1"/>
    </xf>
    <xf numFmtId="0" fontId="5" fillId="2" borderId="15" xfId="0" applyFont="1" applyFill="1" applyBorder="1" applyAlignment="1">
      <alignment horizontal="left"/>
    </xf>
    <xf numFmtId="0" fontId="5" fillId="2" borderId="4" xfId="0" applyFont="1" applyFill="1" applyBorder="1" applyAlignment="1">
      <alignment horizontal="left"/>
    </xf>
    <xf numFmtId="0" fontId="4" fillId="2" borderId="8" xfId="0" applyFont="1" applyFill="1" applyBorder="1" applyAlignment="1">
      <alignment horizontal="left"/>
    </xf>
    <xf numFmtId="0" fontId="4" fillId="2" borderId="0" xfId="0" applyFont="1" applyFill="1" applyAlignment="1">
      <alignment horizontal="left" wrapText="1"/>
    </xf>
    <xf numFmtId="0" fontId="4" fillId="2" borderId="4" xfId="0" applyFont="1" applyFill="1" applyBorder="1" applyAlignment="1">
      <alignment horizontal="left" wrapText="1"/>
    </xf>
    <xf numFmtId="0" fontId="7" fillId="2" borderId="0" xfId="0" applyFont="1" applyFill="1" applyAlignment="1">
      <alignment horizontal="left" vertical="top" wrapText="1"/>
    </xf>
    <xf numFmtId="0" fontId="0" fillId="0" borderId="0" xfId="0" applyAlignment="1">
      <alignment horizontal="left" vertical="top" wrapText="1"/>
    </xf>
    <xf numFmtId="49" fontId="13" fillId="10" borderId="9" xfId="0" applyNumberFormat="1" applyFont="1" applyFill="1" applyBorder="1" applyAlignment="1">
      <alignment horizontal="left" vertical="top" wrapText="1"/>
    </xf>
    <xf numFmtId="49" fontId="30" fillId="10" borderId="6" xfId="0" applyNumberFormat="1" applyFont="1" applyFill="1" applyBorder="1" applyAlignment="1">
      <alignment horizontal="left" vertical="top"/>
    </xf>
    <xf numFmtId="49" fontId="30" fillId="10" borderId="11" xfId="0" applyNumberFormat="1" applyFont="1" applyFill="1" applyBorder="1" applyAlignment="1">
      <alignment horizontal="left" vertical="top"/>
    </xf>
    <xf numFmtId="49" fontId="30" fillId="10" borderId="3" xfId="0" applyNumberFormat="1" applyFont="1" applyFill="1" applyBorder="1" applyAlignment="1">
      <alignment horizontal="left" vertical="top"/>
    </xf>
    <xf numFmtId="49" fontId="30" fillId="10" borderId="0" xfId="0" applyNumberFormat="1" applyFont="1" applyFill="1" applyBorder="1" applyAlignment="1">
      <alignment horizontal="left" vertical="top"/>
    </xf>
    <xf numFmtId="49" fontId="30" fillId="10" borderId="7" xfId="0" applyNumberFormat="1" applyFont="1" applyFill="1" applyBorder="1" applyAlignment="1">
      <alignment horizontal="left" vertical="top"/>
    </xf>
    <xf numFmtId="49" fontId="30" fillId="10" borderId="15" xfId="0" applyNumberFormat="1" applyFont="1" applyFill="1" applyBorder="1" applyAlignment="1">
      <alignment horizontal="left" vertical="top"/>
    </xf>
    <xf numFmtId="49" fontId="30" fillId="10" borderId="4" xfId="0" applyNumberFormat="1" applyFont="1" applyFill="1" applyBorder="1" applyAlignment="1">
      <alignment horizontal="left" vertical="top"/>
    </xf>
    <xf numFmtId="49" fontId="30" fillId="10" borderId="10" xfId="0" applyNumberFormat="1" applyFont="1" applyFill="1" applyBorder="1" applyAlignment="1">
      <alignment horizontal="left" vertical="top"/>
    </xf>
    <xf numFmtId="167" fontId="3" fillId="7" borderId="1" xfId="0" applyNumberFormat="1" applyFont="1" applyFill="1" applyBorder="1" applyAlignment="1">
      <alignment horizontal="center"/>
    </xf>
    <xf numFmtId="167" fontId="3" fillId="7" borderId="2" xfId="0" applyNumberFormat="1" applyFont="1" applyFill="1" applyBorder="1" applyAlignment="1">
      <alignment horizontal="center"/>
    </xf>
    <xf numFmtId="2" fontId="6" fillId="7" borderId="2" xfId="0" applyNumberFormat="1" applyFont="1" applyFill="1" applyBorder="1" applyAlignment="1">
      <alignment horizontal="center"/>
    </xf>
    <xf numFmtId="49" fontId="22" fillId="4" borderId="21" xfId="0" applyNumberFormat="1" applyFont="1" applyFill="1" applyBorder="1" applyAlignment="1">
      <alignment horizontal="left" vertical="top"/>
    </xf>
    <xf numFmtId="0" fontId="4" fillId="0" borderId="1" xfId="0" applyFont="1" applyBorder="1" applyAlignment="1">
      <alignment horizontal="left" vertical="top"/>
    </xf>
    <xf numFmtId="0" fontId="4" fillId="0" borderId="2" xfId="0" applyFont="1" applyBorder="1" applyAlignment="1">
      <alignment horizontal="left" vertical="top"/>
    </xf>
    <xf numFmtId="0" fontId="4" fillId="9" borderId="8" xfId="0" applyFont="1" applyFill="1" applyBorder="1" applyAlignment="1">
      <alignment horizontal="left"/>
    </xf>
    <xf numFmtId="0" fontId="4" fillId="9" borderId="2" xfId="0" applyFont="1" applyFill="1" applyBorder="1" applyAlignment="1">
      <alignment horizontal="left"/>
    </xf>
    <xf numFmtId="0" fontId="4" fillId="9" borderId="5" xfId="0" applyFont="1" applyFill="1" applyBorder="1" applyAlignment="1">
      <alignment horizontal="left"/>
    </xf>
    <xf numFmtId="0" fontId="4" fillId="7" borderId="5" xfId="0" applyFont="1" applyFill="1" applyBorder="1" applyAlignment="1">
      <alignment horizontal="left"/>
    </xf>
    <xf numFmtId="0" fontId="4" fillId="7" borderId="8" xfId="0" applyFont="1" applyFill="1" applyBorder="1" applyAlignment="1">
      <alignment horizontal="left"/>
    </xf>
    <xf numFmtId="0" fontId="3" fillId="3" borderId="5" xfId="0" applyFont="1" applyFill="1" applyBorder="1" applyAlignment="1">
      <alignment horizontal="left"/>
    </xf>
    <xf numFmtId="0" fontId="3" fillId="3" borderId="8" xfId="0" applyFont="1" applyFill="1" applyBorder="1" applyAlignment="1">
      <alignment horizontal="left"/>
    </xf>
    <xf numFmtId="0" fontId="3" fillId="6" borderId="5" xfId="0" applyFont="1" applyFill="1" applyBorder="1" applyAlignment="1">
      <alignment horizontal="left"/>
    </xf>
    <xf numFmtId="0" fontId="3" fillId="6" borderId="8" xfId="0" applyFont="1" applyFill="1" applyBorder="1" applyAlignment="1">
      <alignment horizontal="left"/>
    </xf>
    <xf numFmtId="0" fontId="3" fillId="6" borderId="1" xfId="0" applyFont="1" applyFill="1" applyBorder="1" applyAlignment="1">
      <alignment horizontal="left"/>
    </xf>
    <xf numFmtId="0" fontId="4" fillId="7" borderId="1" xfId="0" applyFont="1" applyFill="1" applyBorder="1" applyAlignment="1">
      <alignment horizontal="left"/>
    </xf>
    <xf numFmtId="0" fontId="4" fillId="9" borderId="8" xfId="0" applyFont="1" applyFill="1" applyBorder="1" applyAlignment="1"/>
    <xf numFmtId="0" fontId="4" fillId="9" borderId="1" xfId="0" applyFont="1" applyFill="1" applyBorder="1" applyAlignment="1"/>
    <xf numFmtId="0" fontId="4" fillId="9" borderId="9" xfId="0" applyFont="1" applyFill="1" applyBorder="1" applyAlignment="1"/>
    <xf numFmtId="0" fontId="4" fillId="9" borderId="6" xfId="0" applyFont="1" applyFill="1" applyBorder="1" applyAlignment="1"/>
    <xf numFmtId="0" fontId="4" fillId="9" borderId="1" xfId="0" applyFont="1" applyFill="1" applyBorder="1" applyAlignment="1">
      <alignment horizontal="left"/>
    </xf>
    <xf numFmtId="0" fontId="3" fillId="0" borderId="4" xfId="0" applyFont="1" applyFill="1" applyBorder="1" applyAlignment="1">
      <alignment horizontal="left" vertical="top" wrapText="1"/>
    </xf>
    <xf numFmtId="0" fontId="4" fillId="5" borderId="5" xfId="0" applyFont="1" applyFill="1" applyBorder="1" applyAlignment="1">
      <alignment horizontal="left"/>
    </xf>
    <xf numFmtId="0" fontId="4" fillId="5" borderId="8" xfId="0" applyFont="1" applyFill="1" applyBorder="1" applyAlignment="1"/>
    <xf numFmtId="0" fontId="0" fillId="5" borderId="1" xfId="0" applyFill="1" applyBorder="1" applyAlignment="1"/>
    <xf numFmtId="0" fontId="0" fillId="5" borderId="2" xfId="0" applyFill="1" applyBorder="1" applyAlignment="1"/>
    <xf numFmtId="0" fontId="7" fillId="12" borderId="4" xfId="0" applyFont="1" applyFill="1" applyBorder="1" applyAlignment="1">
      <alignment horizontal="left" vertical="top"/>
    </xf>
    <xf numFmtId="0" fontId="7" fillId="12" borderId="1" xfId="0" applyFont="1" applyFill="1" applyBorder="1" applyAlignment="1">
      <alignment horizontal="left" vertical="top"/>
    </xf>
    <xf numFmtId="0" fontId="3" fillId="0" borderId="6" xfId="0" applyFont="1" applyFill="1" applyBorder="1" applyAlignment="1">
      <alignment horizontal="left" vertical="top" wrapText="1"/>
    </xf>
    <xf numFmtId="0" fontId="4" fillId="5" borderId="8" xfId="0" applyFont="1" applyFill="1" applyBorder="1" applyAlignment="1">
      <alignment horizontal="left"/>
    </xf>
    <xf numFmtId="0" fontId="4" fillId="5" borderId="1" xfId="0" applyFont="1" applyFill="1" applyBorder="1" applyAlignment="1">
      <alignment horizontal="left"/>
    </xf>
    <xf numFmtId="0" fontId="4" fillId="5" borderId="2" xfId="0" applyFont="1" applyFill="1" applyBorder="1" applyAlignment="1">
      <alignment horizontal="left"/>
    </xf>
    <xf numFmtId="0" fontId="3" fillId="9" borderId="0" xfId="0" applyFont="1" applyFill="1" applyBorder="1" applyAlignment="1">
      <alignment horizontal="left"/>
    </xf>
    <xf numFmtId="0" fontId="3" fillId="9" borderId="6" xfId="0" applyFont="1" applyFill="1" applyBorder="1" applyAlignment="1">
      <alignment horizontal="left"/>
    </xf>
    <xf numFmtId="0" fontId="4" fillId="0" borderId="5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3" fillId="0" borderId="4" xfId="0" applyFont="1" applyFill="1" applyBorder="1" applyAlignment="1">
      <alignment horizontal="left"/>
    </xf>
    <xf numFmtId="0" fontId="3" fillId="9" borderId="1" xfId="0" applyFont="1" applyFill="1" applyBorder="1" applyAlignment="1">
      <alignment horizontal="left"/>
    </xf>
    <xf numFmtId="0" fontId="3" fillId="2" borderId="4" xfId="0" applyFont="1" applyFill="1" applyBorder="1" applyAlignment="1">
      <alignment horizontal="left" wrapText="1"/>
    </xf>
    <xf numFmtId="0" fontId="3" fillId="8" borderId="4" xfId="0" applyFont="1" applyFill="1" applyBorder="1" applyAlignment="1">
      <alignment horizontal="left" wrapText="1"/>
    </xf>
    <xf numFmtId="0" fontId="3" fillId="8" borderId="4" xfId="0" applyFont="1" applyFill="1" applyBorder="1" applyAlignment="1">
      <alignment horizontal="left" vertical="top" wrapText="1"/>
    </xf>
    <xf numFmtId="3" fontId="3" fillId="9" borderId="0" xfId="0" applyNumberFormat="1" applyFont="1" applyFill="1" applyAlignment="1">
      <alignment horizontal="center"/>
    </xf>
    <xf numFmtId="0" fontId="4" fillId="10" borderId="8" xfId="0" applyFont="1" applyFill="1" applyBorder="1" applyAlignment="1">
      <alignment horizontal="left"/>
    </xf>
    <xf numFmtId="0" fontId="4" fillId="10" borderId="2" xfId="0" applyFont="1" applyFill="1" applyBorder="1" applyAlignment="1">
      <alignment horizontal="left"/>
    </xf>
    <xf numFmtId="0" fontId="14" fillId="0" borderId="8" xfId="0" applyFont="1" applyBorder="1" applyAlignment="1">
      <alignment horizontal="left"/>
    </xf>
    <xf numFmtId="0" fontId="14" fillId="0" borderId="2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8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3" fontId="4" fillId="9" borderId="0" xfId="0" applyNumberFormat="1" applyFont="1" applyFill="1" applyAlignment="1">
      <alignment horizontal="center"/>
    </xf>
    <xf numFmtId="0" fontId="4" fillId="9" borderId="0" xfId="0" applyFont="1" applyFill="1" applyAlignment="1">
      <alignment horizontal="left"/>
    </xf>
    <xf numFmtId="49" fontId="15" fillId="10" borderId="9" xfId="0" applyNumberFormat="1" applyFont="1" applyFill="1" applyBorder="1" applyAlignment="1">
      <alignment horizontal="left" vertical="top" wrapText="1"/>
    </xf>
    <xf numFmtId="49" fontId="15" fillId="10" borderId="6" xfId="0" applyNumberFormat="1" applyFont="1" applyFill="1" applyBorder="1" applyAlignment="1">
      <alignment horizontal="left" vertical="top"/>
    </xf>
    <xf numFmtId="49" fontId="15" fillId="10" borderId="11" xfId="0" applyNumberFormat="1" applyFont="1" applyFill="1" applyBorder="1" applyAlignment="1">
      <alignment horizontal="left" vertical="top"/>
    </xf>
    <xf numFmtId="49" fontId="15" fillId="10" borderId="3" xfId="0" applyNumberFormat="1" applyFont="1" applyFill="1" applyBorder="1" applyAlignment="1">
      <alignment horizontal="left" vertical="top"/>
    </xf>
    <xf numFmtId="49" fontId="15" fillId="10" borderId="0" xfId="0" applyNumberFormat="1" applyFont="1" applyFill="1" applyBorder="1" applyAlignment="1">
      <alignment horizontal="left" vertical="top"/>
    </xf>
    <xf numFmtId="49" fontId="15" fillId="10" borderId="7" xfId="0" applyNumberFormat="1" applyFont="1" applyFill="1" applyBorder="1" applyAlignment="1">
      <alignment horizontal="left" vertical="top"/>
    </xf>
    <xf numFmtId="49" fontId="15" fillId="10" borderId="15" xfId="0" applyNumberFormat="1" applyFont="1" applyFill="1" applyBorder="1" applyAlignment="1">
      <alignment horizontal="left" vertical="top"/>
    </xf>
    <xf numFmtId="49" fontId="15" fillId="10" borderId="4" xfId="0" applyNumberFormat="1" applyFont="1" applyFill="1" applyBorder="1" applyAlignment="1">
      <alignment horizontal="left" vertical="top"/>
    </xf>
    <xf numFmtId="49" fontId="15" fillId="10" borderId="10" xfId="0" applyNumberFormat="1" applyFont="1" applyFill="1" applyBorder="1" applyAlignment="1">
      <alignment horizontal="left" vertical="top"/>
    </xf>
    <xf numFmtId="0" fontId="14" fillId="0" borderId="8" xfId="0" applyFont="1" applyFill="1" applyBorder="1" applyAlignment="1">
      <alignment horizontal="left"/>
    </xf>
    <xf numFmtId="0" fontId="14" fillId="0" borderId="2" xfId="0" applyFont="1" applyFill="1" applyBorder="1" applyAlignment="1">
      <alignment horizontal="left"/>
    </xf>
    <xf numFmtId="3" fontId="4" fillId="9" borderId="6" xfId="0" applyNumberFormat="1" applyFont="1" applyFill="1" applyBorder="1" applyAlignment="1">
      <alignment horizontal="center"/>
    </xf>
    <xf numFmtId="1" fontId="3" fillId="0" borderId="8" xfId="0" applyNumberFormat="1" applyFont="1" applyFill="1" applyBorder="1" applyAlignment="1">
      <alignment horizontal="center"/>
    </xf>
    <xf numFmtId="1" fontId="3" fillId="0" borderId="2" xfId="0" applyNumberFormat="1" applyFont="1" applyFill="1" applyBorder="1" applyAlignment="1">
      <alignment horizontal="center"/>
    </xf>
    <xf numFmtId="0" fontId="3" fillId="9" borderId="0" xfId="0" applyFont="1" applyFill="1" applyAlignment="1">
      <alignment horizontal="center"/>
    </xf>
    <xf numFmtId="0" fontId="4" fillId="9" borderId="6" xfId="0" applyFont="1" applyFill="1" applyBorder="1" applyAlignment="1">
      <alignment horizontal="center"/>
    </xf>
    <xf numFmtId="0" fontId="4" fillId="9" borderId="0" xfId="0" applyFont="1" applyFill="1" applyAlignment="1">
      <alignment horizontal="center"/>
    </xf>
    <xf numFmtId="3" fontId="4" fillId="9" borderId="0" xfId="0" applyNumberFormat="1" applyFont="1" applyFill="1" applyBorder="1" applyAlignment="1">
      <alignment horizontal="center"/>
    </xf>
    <xf numFmtId="0" fontId="10" fillId="7" borderId="5" xfId="0" applyFont="1" applyFill="1" applyBorder="1" applyAlignment="1">
      <alignment wrapText="1"/>
    </xf>
    <xf numFmtId="0" fontId="10" fillId="7" borderId="8" xfId="0" applyFont="1" applyFill="1" applyBorder="1" applyAlignment="1">
      <alignment horizontal="right"/>
    </xf>
    <xf numFmtId="0" fontId="10" fillId="7" borderId="1" xfId="0" applyFont="1" applyFill="1" applyBorder="1" applyAlignment="1">
      <alignment horizontal="right"/>
    </xf>
    <xf numFmtId="0" fontId="10" fillId="7" borderId="2" xfId="0" applyFont="1" applyFill="1" applyBorder="1" applyAlignment="1">
      <alignment horizontal="right"/>
    </xf>
    <xf numFmtId="0" fontId="21" fillId="10" borderId="5" xfId="0" applyFont="1" applyFill="1" applyBorder="1" applyAlignment="1"/>
    <xf numFmtId="2" fontId="0" fillId="7" borderId="8" xfId="0" applyNumberFormat="1" applyFill="1" applyBorder="1" applyAlignment="1">
      <alignment horizontal="center"/>
    </xf>
    <xf numFmtId="2" fontId="0" fillId="7" borderId="2" xfId="0" applyNumberFormat="1" applyFill="1" applyBorder="1" applyAlignment="1">
      <alignment horizontal="center"/>
    </xf>
    <xf numFmtId="168" fontId="9" fillId="7" borderId="8" xfId="1" applyNumberFormat="1" applyFont="1" applyFill="1" applyBorder="1" applyAlignment="1">
      <alignment horizontal="center"/>
    </xf>
    <xf numFmtId="168" fontId="9" fillId="7" borderId="2" xfId="1" applyNumberFormat="1" applyFont="1" applyFill="1" applyBorder="1" applyAlignment="1">
      <alignment horizontal="center"/>
    </xf>
    <xf numFmtId="0" fontId="21" fillId="7" borderId="13" xfId="0" applyFont="1" applyFill="1" applyBorder="1" applyAlignment="1">
      <alignment horizontal="right"/>
    </xf>
    <xf numFmtId="0" fontId="0" fillId="7" borderId="13" xfId="0" applyFill="1" applyBorder="1" applyAlignment="1">
      <alignment horizontal="right"/>
    </xf>
    <xf numFmtId="0" fontId="31" fillId="7" borderId="5" xfId="0" applyFont="1" applyFill="1" applyBorder="1" applyAlignment="1">
      <alignment wrapText="1"/>
    </xf>
  </cellXfs>
  <cellStyles count="3">
    <cellStyle name="Normaali" xfId="0" builtinId="0"/>
    <cellStyle name="Pilkku" xfId="1" builtinId="3"/>
    <cellStyle name="Prosenttia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/>
              <a:t>Julkisen hallinnon</a:t>
            </a:r>
            <a:r>
              <a:rPr lang="fi-FI" baseline="0"/>
              <a:t> kustannukset </a:t>
            </a:r>
            <a:r>
              <a:rPr lang="fi-FI"/>
              <a:t>ja hyödyt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Kaaviot!$B$33</c:f>
              <c:strCache>
                <c:ptCount val="1"/>
                <c:pt idx="0">
                  <c:v>Investointi- ja kehittämiskustannukset</c:v>
                </c:pt>
              </c:strCache>
            </c:strRef>
          </c:tx>
          <c:spPr>
            <a:solidFill>
              <a:srgbClr val="006475">
                <a:alpha val="89804"/>
              </a:srgbClr>
            </a:solidFill>
            <a:ln w="25400">
              <a:noFill/>
            </a:ln>
          </c:spPr>
          <c:invertIfNegative val="0"/>
          <c:cat>
            <c:numRef>
              <c:f>Kaaviot!$C$32:$V$32</c:f>
              <c:numCache>
                <c:formatCode>General</c:formatCode>
                <c:ptCount val="20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  <c:pt idx="13">
                  <c:v>2036</c:v>
                </c:pt>
                <c:pt idx="14">
                  <c:v>2037</c:v>
                </c:pt>
                <c:pt idx="15">
                  <c:v>2038</c:v>
                </c:pt>
                <c:pt idx="16">
                  <c:v>2039</c:v>
                </c:pt>
                <c:pt idx="17">
                  <c:v>2040</c:v>
                </c:pt>
                <c:pt idx="18">
                  <c:v>2041</c:v>
                </c:pt>
                <c:pt idx="19">
                  <c:v>2042</c:v>
                </c:pt>
              </c:numCache>
            </c:numRef>
          </c:cat>
          <c:val>
            <c:numRef>
              <c:f>Kaaviot!$C$33:$V$33</c:f>
              <c:numCache>
                <c:formatCode>#,##0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8A-4F08-BBC4-8516BC280D69}"/>
            </c:ext>
          </c:extLst>
        </c:ser>
        <c:ser>
          <c:idx val="1"/>
          <c:order val="1"/>
          <c:tx>
            <c:strRef>
              <c:f>Kaaviot!$B$34</c:f>
              <c:strCache>
                <c:ptCount val="1"/>
                <c:pt idx="0">
                  <c:v>Ylläpito, käyttö- ja käyttöönottokustannukset</c:v>
                </c:pt>
              </c:strCache>
            </c:strRef>
          </c:tx>
          <c:spPr>
            <a:solidFill>
              <a:srgbClr val="C48903"/>
            </a:solidFill>
            <a:ln w="25400">
              <a:noFill/>
            </a:ln>
          </c:spPr>
          <c:invertIfNegative val="0"/>
          <c:cat>
            <c:numRef>
              <c:f>Kaaviot!$C$32:$V$32</c:f>
              <c:numCache>
                <c:formatCode>General</c:formatCode>
                <c:ptCount val="20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  <c:pt idx="13">
                  <c:v>2036</c:v>
                </c:pt>
                <c:pt idx="14">
                  <c:v>2037</c:v>
                </c:pt>
                <c:pt idx="15">
                  <c:v>2038</c:v>
                </c:pt>
                <c:pt idx="16">
                  <c:v>2039</c:v>
                </c:pt>
                <c:pt idx="17">
                  <c:v>2040</c:v>
                </c:pt>
                <c:pt idx="18">
                  <c:v>2041</c:v>
                </c:pt>
                <c:pt idx="19">
                  <c:v>2042</c:v>
                </c:pt>
              </c:numCache>
            </c:numRef>
          </c:cat>
          <c:val>
            <c:numRef>
              <c:f>Kaaviot!$C$34:$V$34</c:f>
              <c:numCache>
                <c:formatCode>#,##0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F8A-4F08-BBC4-8516BC280D69}"/>
            </c:ext>
          </c:extLst>
        </c:ser>
        <c:ser>
          <c:idx val="2"/>
          <c:order val="2"/>
          <c:tx>
            <c:strRef>
              <c:f>Kaaviot!$B$35</c:f>
              <c:strCache>
                <c:ptCount val="1"/>
                <c:pt idx="0">
                  <c:v>Välittömät taloudelliset hyödyt</c:v>
                </c:pt>
              </c:strCache>
            </c:strRef>
          </c:tx>
          <c:spPr>
            <a:solidFill>
              <a:srgbClr val="365ABD"/>
            </a:solidFill>
            <a:ln w="25400">
              <a:noFill/>
            </a:ln>
          </c:spPr>
          <c:invertIfNegative val="0"/>
          <c:cat>
            <c:numRef>
              <c:f>Kaaviot!$C$32:$V$32</c:f>
              <c:numCache>
                <c:formatCode>General</c:formatCode>
                <c:ptCount val="20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  <c:pt idx="13">
                  <c:v>2036</c:v>
                </c:pt>
                <c:pt idx="14">
                  <c:v>2037</c:v>
                </c:pt>
                <c:pt idx="15">
                  <c:v>2038</c:v>
                </c:pt>
                <c:pt idx="16">
                  <c:v>2039</c:v>
                </c:pt>
                <c:pt idx="17">
                  <c:v>2040</c:v>
                </c:pt>
                <c:pt idx="18">
                  <c:v>2041</c:v>
                </c:pt>
                <c:pt idx="19">
                  <c:v>2042</c:v>
                </c:pt>
              </c:numCache>
            </c:numRef>
          </c:cat>
          <c:val>
            <c:numRef>
              <c:f>Kaaviot!$C$35:$V$35</c:f>
              <c:numCache>
                <c:formatCode>#,##0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F8A-4F08-BBC4-8516BC280D69}"/>
            </c:ext>
          </c:extLst>
        </c:ser>
        <c:ser>
          <c:idx val="3"/>
          <c:order val="3"/>
          <c:tx>
            <c:strRef>
              <c:f>Kaaviot!$B$36</c:f>
              <c:strCache>
                <c:ptCount val="1"/>
                <c:pt idx="0">
                  <c:v>Välilliset taloudelliset hyödyt</c:v>
                </c:pt>
              </c:strCache>
            </c:strRef>
          </c:tx>
          <c:spPr>
            <a:solidFill>
              <a:srgbClr val="9DA8A6"/>
            </a:solidFill>
            <a:ln w="25400">
              <a:noFill/>
            </a:ln>
          </c:spPr>
          <c:invertIfNegative val="0"/>
          <c:cat>
            <c:numRef>
              <c:f>Kaaviot!$C$32:$V$32</c:f>
              <c:numCache>
                <c:formatCode>General</c:formatCode>
                <c:ptCount val="20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  <c:pt idx="13">
                  <c:v>2036</c:v>
                </c:pt>
                <c:pt idx="14">
                  <c:v>2037</c:v>
                </c:pt>
                <c:pt idx="15">
                  <c:v>2038</c:v>
                </c:pt>
                <c:pt idx="16">
                  <c:v>2039</c:v>
                </c:pt>
                <c:pt idx="17">
                  <c:v>2040</c:v>
                </c:pt>
                <c:pt idx="18">
                  <c:v>2041</c:v>
                </c:pt>
                <c:pt idx="19">
                  <c:v>2042</c:v>
                </c:pt>
              </c:numCache>
            </c:numRef>
          </c:cat>
          <c:val>
            <c:numRef>
              <c:f>Kaaviot!$C$36:$V$36</c:f>
              <c:numCache>
                <c:formatCode>#,##0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F8A-4F08-BBC4-8516BC280D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39060344"/>
        <c:axId val="1"/>
      </c:barChart>
      <c:catAx>
        <c:axId val="439060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€</a:t>
                </a:r>
              </a:p>
            </c:rich>
          </c:tx>
          <c:overlay val="0"/>
        </c:title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439060344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Hyödyt</a:t>
            </a:r>
            <a:r>
              <a:rPr lang="en-US" baseline="0"/>
              <a:t> yhteensä tyypeittäin (%)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tx>
            <c:strRef>
              <c:f>Kaaviot!$D$172</c:f>
              <c:strCache>
                <c:ptCount val="1"/>
                <c:pt idx="0">
                  <c:v>%</c:v>
                </c:pt>
              </c:strCache>
            </c:strRef>
          </c:tx>
          <c:spPr>
            <a:solidFill>
              <a:srgbClr val="FFF0C2"/>
            </a:solidFill>
          </c:spPr>
          <c:dPt>
            <c:idx val="0"/>
            <c:bubble3D val="0"/>
            <c:spPr>
              <a:solidFill>
                <a:srgbClr val="00647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0-8972-4CF7-B4B4-8F54EA6C3721}"/>
              </c:ext>
            </c:extLst>
          </c:dPt>
          <c:dPt>
            <c:idx val="1"/>
            <c:bubble3D val="0"/>
            <c:spPr>
              <a:solidFill>
                <a:srgbClr val="C4890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8972-4CF7-B4B4-8F54EA6C3721}"/>
              </c:ext>
            </c:extLst>
          </c:dPt>
          <c:dPt>
            <c:idx val="2"/>
            <c:bubble3D val="0"/>
            <c:spPr>
              <a:solidFill>
                <a:srgbClr val="0098E8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8972-4CF7-B4B4-8F54EA6C3721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Kaaviot!$B$173:$B$175</c:f>
              <c:strCache>
                <c:ptCount val="3"/>
                <c:pt idx="0">
                  <c:v>Julkisen hallinnon välittömät hyödyt yhteensä</c:v>
                </c:pt>
                <c:pt idx="1">
                  <c:v>Julkisen hallinnon välilliset hyödyt yhteensä</c:v>
                </c:pt>
                <c:pt idx="2">
                  <c:v>Yhteiskunnalliset hyödyt yhteensä</c:v>
                </c:pt>
              </c:strCache>
            </c:strRef>
          </c:cat>
          <c:val>
            <c:numRef>
              <c:f>Kaaviot!$D$173:$D$175</c:f>
              <c:numCache>
                <c:formatCode>0%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972-4CF7-B4B4-8F54EA6C37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57531174132115714"/>
          <c:y val="0.40068645265495656"/>
          <c:w val="0.99207305763448739"/>
          <c:h val="0.74657819870418296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/>
              <a:t>Lausunnonpyytäjän kustannukset ja hyödyt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Kaaviot!$B$67</c:f>
              <c:strCache>
                <c:ptCount val="1"/>
                <c:pt idx="0">
                  <c:v>Investointi- ja kehittämiskustannukset</c:v>
                </c:pt>
              </c:strCache>
            </c:strRef>
          </c:tx>
          <c:spPr>
            <a:solidFill>
              <a:srgbClr val="006475">
                <a:alpha val="89804"/>
              </a:srgbClr>
            </a:solidFill>
            <a:ln w="25400">
              <a:noFill/>
            </a:ln>
          </c:spPr>
          <c:invertIfNegative val="0"/>
          <c:cat>
            <c:numRef>
              <c:f>Kaaviot!$C$66:$V$66</c:f>
              <c:numCache>
                <c:formatCode>General</c:formatCode>
                <c:ptCount val="20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  <c:pt idx="13">
                  <c:v>2036</c:v>
                </c:pt>
                <c:pt idx="14">
                  <c:v>2037</c:v>
                </c:pt>
                <c:pt idx="15">
                  <c:v>2038</c:v>
                </c:pt>
                <c:pt idx="16">
                  <c:v>2039</c:v>
                </c:pt>
                <c:pt idx="17">
                  <c:v>2040</c:v>
                </c:pt>
                <c:pt idx="18">
                  <c:v>2041</c:v>
                </c:pt>
                <c:pt idx="19">
                  <c:v>2042</c:v>
                </c:pt>
              </c:numCache>
            </c:numRef>
          </c:cat>
          <c:val>
            <c:numRef>
              <c:f>Kaaviot!$C$67:$V$67</c:f>
              <c:numCache>
                <c:formatCode>#,##0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B0-473D-9781-1EAC16418414}"/>
            </c:ext>
          </c:extLst>
        </c:ser>
        <c:ser>
          <c:idx val="1"/>
          <c:order val="1"/>
          <c:tx>
            <c:strRef>
              <c:f>Kaaviot!$B$68</c:f>
              <c:strCache>
                <c:ptCount val="1"/>
                <c:pt idx="0">
                  <c:v>Ylläpito- ja käyttökustannukset</c:v>
                </c:pt>
              </c:strCache>
            </c:strRef>
          </c:tx>
          <c:spPr>
            <a:solidFill>
              <a:srgbClr val="C48903"/>
            </a:solidFill>
            <a:ln w="25400">
              <a:noFill/>
            </a:ln>
          </c:spPr>
          <c:invertIfNegative val="0"/>
          <c:cat>
            <c:numRef>
              <c:f>Kaaviot!$C$66:$V$66</c:f>
              <c:numCache>
                <c:formatCode>General</c:formatCode>
                <c:ptCount val="20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  <c:pt idx="13">
                  <c:v>2036</c:v>
                </c:pt>
                <c:pt idx="14">
                  <c:v>2037</c:v>
                </c:pt>
                <c:pt idx="15">
                  <c:v>2038</c:v>
                </c:pt>
                <c:pt idx="16">
                  <c:v>2039</c:v>
                </c:pt>
                <c:pt idx="17">
                  <c:v>2040</c:v>
                </c:pt>
                <c:pt idx="18">
                  <c:v>2041</c:v>
                </c:pt>
                <c:pt idx="19">
                  <c:v>2042</c:v>
                </c:pt>
              </c:numCache>
            </c:numRef>
          </c:cat>
          <c:val>
            <c:numRef>
              <c:f>Kaaviot!$C$68:$V$68</c:f>
              <c:numCache>
                <c:formatCode>#,##0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6B0-473D-9781-1EAC16418414}"/>
            </c:ext>
          </c:extLst>
        </c:ser>
        <c:ser>
          <c:idx val="2"/>
          <c:order val="2"/>
          <c:tx>
            <c:strRef>
              <c:f>Kaaviot!$B$69</c:f>
              <c:strCache>
                <c:ptCount val="1"/>
                <c:pt idx="0">
                  <c:v>Välittömät taloudelliset hyödyt</c:v>
                </c:pt>
              </c:strCache>
            </c:strRef>
          </c:tx>
          <c:spPr>
            <a:solidFill>
              <a:srgbClr val="365ABD"/>
            </a:solidFill>
            <a:ln w="25400">
              <a:noFill/>
            </a:ln>
          </c:spPr>
          <c:invertIfNegative val="0"/>
          <c:cat>
            <c:numRef>
              <c:f>Kaaviot!$C$66:$V$66</c:f>
              <c:numCache>
                <c:formatCode>General</c:formatCode>
                <c:ptCount val="20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  <c:pt idx="13">
                  <c:v>2036</c:v>
                </c:pt>
                <c:pt idx="14">
                  <c:v>2037</c:v>
                </c:pt>
                <c:pt idx="15">
                  <c:v>2038</c:v>
                </c:pt>
                <c:pt idx="16">
                  <c:v>2039</c:v>
                </c:pt>
                <c:pt idx="17">
                  <c:v>2040</c:v>
                </c:pt>
                <c:pt idx="18">
                  <c:v>2041</c:v>
                </c:pt>
                <c:pt idx="19">
                  <c:v>2042</c:v>
                </c:pt>
              </c:numCache>
            </c:numRef>
          </c:cat>
          <c:val>
            <c:numRef>
              <c:f>Kaaviot!$C$69:$V$69</c:f>
              <c:numCache>
                <c:formatCode>#,##0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6B0-473D-9781-1EAC16418414}"/>
            </c:ext>
          </c:extLst>
        </c:ser>
        <c:ser>
          <c:idx val="3"/>
          <c:order val="3"/>
          <c:tx>
            <c:strRef>
              <c:f>Kaaviot!$B$70</c:f>
              <c:strCache>
                <c:ptCount val="1"/>
                <c:pt idx="0">
                  <c:v>Välilliset taloudelliset hyödyt</c:v>
                </c:pt>
              </c:strCache>
            </c:strRef>
          </c:tx>
          <c:spPr>
            <a:solidFill>
              <a:srgbClr val="9DA8A6"/>
            </a:solidFill>
            <a:ln w="25400">
              <a:noFill/>
            </a:ln>
          </c:spPr>
          <c:invertIfNegative val="0"/>
          <c:cat>
            <c:numRef>
              <c:f>Kaaviot!$C$66:$V$66</c:f>
              <c:numCache>
                <c:formatCode>General</c:formatCode>
                <c:ptCount val="20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  <c:pt idx="13">
                  <c:v>2036</c:v>
                </c:pt>
                <c:pt idx="14">
                  <c:v>2037</c:v>
                </c:pt>
                <c:pt idx="15">
                  <c:v>2038</c:v>
                </c:pt>
                <c:pt idx="16">
                  <c:v>2039</c:v>
                </c:pt>
                <c:pt idx="17">
                  <c:v>2040</c:v>
                </c:pt>
                <c:pt idx="18">
                  <c:v>2041</c:v>
                </c:pt>
                <c:pt idx="19">
                  <c:v>2042</c:v>
                </c:pt>
              </c:numCache>
            </c:numRef>
          </c:cat>
          <c:val>
            <c:numRef>
              <c:f>Kaaviot!$C$70:$V$70</c:f>
              <c:numCache>
                <c:formatCode>#,##0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6B0-473D-9781-1EAC164184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439060704"/>
        <c:axId val="1"/>
      </c:barChart>
      <c:catAx>
        <c:axId val="439060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€</a:t>
                </a:r>
              </a:p>
            </c:rich>
          </c:tx>
          <c:overlay val="0"/>
        </c:title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439060704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/>
              <a:t>Kustannukset</a:t>
            </a:r>
            <a:r>
              <a:rPr lang="fi-FI" baseline="0"/>
              <a:t> ja hyödyt yhteensä (julkinen hallinto ja yhteiskunnalliset vaikutukset)</a:t>
            </a:r>
            <a:endParaRPr lang="fi-FI"/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115907117728831"/>
          <c:y val="0.10658045977011495"/>
          <c:w val="0.88481925896930191"/>
          <c:h val="0.6793334238392614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Kaaviot!$B$105</c:f>
              <c:strCache>
                <c:ptCount val="1"/>
                <c:pt idx="0">
                  <c:v>Julkisen halinnon kehitys-, investointi-, ylläpito-, käyttö- ja käyttöönottokustannukset</c:v>
                </c:pt>
              </c:strCache>
            </c:strRef>
          </c:tx>
          <c:spPr>
            <a:solidFill>
              <a:srgbClr val="006475">
                <a:alpha val="89804"/>
              </a:srgbClr>
            </a:solidFill>
            <a:ln w="25400">
              <a:noFill/>
            </a:ln>
          </c:spPr>
          <c:invertIfNegative val="0"/>
          <c:cat>
            <c:numRef>
              <c:f>Kaaviot!$C$104:$V$104</c:f>
              <c:numCache>
                <c:formatCode>General</c:formatCode>
                <c:ptCount val="20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  <c:pt idx="13">
                  <c:v>2036</c:v>
                </c:pt>
                <c:pt idx="14">
                  <c:v>2037</c:v>
                </c:pt>
                <c:pt idx="15">
                  <c:v>2038</c:v>
                </c:pt>
                <c:pt idx="16">
                  <c:v>2039</c:v>
                </c:pt>
                <c:pt idx="17">
                  <c:v>2040</c:v>
                </c:pt>
                <c:pt idx="18">
                  <c:v>2041</c:v>
                </c:pt>
                <c:pt idx="19">
                  <c:v>2042</c:v>
                </c:pt>
              </c:numCache>
            </c:numRef>
          </c:cat>
          <c:val>
            <c:numRef>
              <c:f>Kaaviot!$C$105:$V$105</c:f>
              <c:numCache>
                <c:formatCode>#,##0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A0-4A39-B498-C96F590A25C5}"/>
            </c:ext>
          </c:extLst>
        </c:ser>
        <c:ser>
          <c:idx val="1"/>
          <c:order val="1"/>
          <c:tx>
            <c:strRef>
              <c:f>Kaaviot!$B$106</c:f>
              <c:strCache>
                <c:ptCount val="1"/>
                <c:pt idx="0">
                  <c:v>Yritysten, yhteisöjen ja kansalaisten kokonaiskustannukset </c:v>
                </c:pt>
              </c:strCache>
            </c:strRef>
          </c:tx>
          <c:spPr>
            <a:solidFill>
              <a:srgbClr val="C48903"/>
            </a:solidFill>
            <a:ln w="25400">
              <a:noFill/>
            </a:ln>
          </c:spPr>
          <c:invertIfNegative val="0"/>
          <c:cat>
            <c:numRef>
              <c:f>Kaaviot!$C$104:$V$104</c:f>
              <c:numCache>
                <c:formatCode>General</c:formatCode>
                <c:ptCount val="20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  <c:pt idx="13">
                  <c:v>2036</c:v>
                </c:pt>
                <c:pt idx="14">
                  <c:v>2037</c:v>
                </c:pt>
                <c:pt idx="15">
                  <c:v>2038</c:v>
                </c:pt>
                <c:pt idx="16">
                  <c:v>2039</c:v>
                </c:pt>
                <c:pt idx="17">
                  <c:v>2040</c:v>
                </c:pt>
                <c:pt idx="18">
                  <c:v>2041</c:v>
                </c:pt>
                <c:pt idx="19">
                  <c:v>2042</c:v>
                </c:pt>
              </c:numCache>
            </c:numRef>
          </c:cat>
          <c:val>
            <c:numRef>
              <c:f>Kaaviot!$C$106:$V$106</c:f>
              <c:numCache>
                <c:formatCode>#,##0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1A0-4A39-B498-C96F590A25C5}"/>
            </c:ext>
          </c:extLst>
        </c:ser>
        <c:ser>
          <c:idx val="2"/>
          <c:order val="2"/>
          <c:tx>
            <c:strRef>
              <c:f>Kaaviot!$B$107</c:f>
              <c:strCache>
                <c:ptCount val="1"/>
                <c:pt idx="0">
                  <c:v>Julkisen hallinnon välittömät taloudelliset hyödyt</c:v>
                </c:pt>
              </c:strCache>
            </c:strRef>
          </c:tx>
          <c:spPr>
            <a:solidFill>
              <a:srgbClr val="365ABD"/>
            </a:solidFill>
            <a:ln w="25400">
              <a:noFill/>
            </a:ln>
          </c:spPr>
          <c:invertIfNegative val="0"/>
          <c:cat>
            <c:numRef>
              <c:f>Kaaviot!$C$104:$V$104</c:f>
              <c:numCache>
                <c:formatCode>General</c:formatCode>
                <c:ptCount val="20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  <c:pt idx="13">
                  <c:v>2036</c:v>
                </c:pt>
                <c:pt idx="14">
                  <c:v>2037</c:v>
                </c:pt>
                <c:pt idx="15">
                  <c:v>2038</c:v>
                </c:pt>
                <c:pt idx="16">
                  <c:v>2039</c:v>
                </c:pt>
                <c:pt idx="17">
                  <c:v>2040</c:v>
                </c:pt>
                <c:pt idx="18">
                  <c:v>2041</c:v>
                </c:pt>
                <c:pt idx="19">
                  <c:v>2042</c:v>
                </c:pt>
              </c:numCache>
            </c:numRef>
          </c:cat>
          <c:val>
            <c:numRef>
              <c:f>Kaaviot!$C$107:$V$107</c:f>
              <c:numCache>
                <c:formatCode>#,##0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1A0-4A39-B498-C96F590A25C5}"/>
            </c:ext>
          </c:extLst>
        </c:ser>
        <c:ser>
          <c:idx val="3"/>
          <c:order val="3"/>
          <c:tx>
            <c:strRef>
              <c:f>Kaaviot!$B$108</c:f>
              <c:strCache>
                <c:ptCount val="1"/>
                <c:pt idx="0">
                  <c:v>Julkisen hallinnon välilliset taloudelliset hyödyt</c:v>
                </c:pt>
              </c:strCache>
            </c:strRef>
          </c:tx>
          <c:spPr>
            <a:solidFill>
              <a:srgbClr val="9DA8A6"/>
            </a:solidFill>
            <a:ln w="25400">
              <a:noFill/>
            </a:ln>
          </c:spPr>
          <c:invertIfNegative val="0"/>
          <c:cat>
            <c:numRef>
              <c:f>Kaaviot!$C$104:$V$104</c:f>
              <c:numCache>
                <c:formatCode>General</c:formatCode>
                <c:ptCount val="20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  <c:pt idx="13">
                  <c:v>2036</c:v>
                </c:pt>
                <c:pt idx="14">
                  <c:v>2037</c:v>
                </c:pt>
                <c:pt idx="15">
                  <c:v>2038</c:v>
                </c:pt>
                <c:pt idx="16">
                  <c:v>2039</c:v>
                </c:pt>
                <c:pt idx="17">
                  <c:v>2040</c:v>
                </c:pt>
                <c:pt idx="18">
                  <c:v>2041</c:v>
                </c:pt>
                <c:pt idx="19">
                  <c:v>2042</c:v>
                </c:pt>
              </c:numCache>
            </c:numRef>
          </c:cat>
          <c:val>
            <c:numRef>
              <c:f>Kaaviot!$C$108:$V$108</c:f>
              <c:numCache>
                <c:formatCode>#,##0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1A0-4A39-B498-C96F590A25C5}"/>
            </c:ext>
          </c:extLst>
        </c:ser>
        <c:ser>
          <c:idx val="4"/>
          <c:order val="4"/>
          <c:tx>
            <c:strRef>
              <c:f>Kaaviot!$B$109</c:f>
              <c:strCache>
                <c:ptCount val="1"/>
                <c:pt idx="0">
                  <c:v>Yhteiskunnalliset taloudelliset hyödyt</c:v>
                </c:pt>
              </c:strCache>
            </c:strRef>
          </c:tx>
          <c:spPr>
            <a:solidFill>
              <a:srgbClr val="0098E8"/>
            </a:solidFill>
            <a:ln w="25400">
              <a:noFill/>
            </a:ln>
          </c:spPr>
          <c:invertIfNegative val="0"/>
          <c:cat>
            <c:numRef>
              <c:f>Kaaviot!$C$104:$V$104</c:f>
              <c:numCache>
                <c:formatCode>General</c:formatCode>
                <c:ptCount val="20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  <c:pt idx="13">
                  <c:v>2036</c:v>
                </c:pt>
                <c:pt idx="14">
                  <c:v>2037</c:v>
                </c:pt>
                <c:pt idx="15">
                  <c:v>2038</c:v>
                </c:pt>
                <c:pt idx="16">
                  <c:v>2039</c:v>
                </c:pt>
                <c:pt idx="17">
                  <c:v>2040</c:v>
                </c:pt>
                <c:pt idx="18">
                  <c:v>2041</c:v>
                </c:pt>
                <c:pt idx="19">
                  <c:v>2042</c:v>
                </c:pt>
              </c:numCache>
            </c:numRef>
          </c:cat>
          <c:val>
            <c:numRef>
              <c:f>Kaaviot!$C$109:$V$109</c:f>
              <c:numCache>
                <c:formatCode>#,##0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1A0-4A39-B498-C96F590A25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439062144"/>
        <c:axId val="1"/>
      </c:barChart>
      <c:catAx>
        <c:axId val="439062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€</a:t>
                </a:r>
              </a:p>
            </c:rich>
          </c:tx>
          <c:overlay val="0"/>
        </c:title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439062144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/>
              <a:t>Kustannukset toimijoittain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2915930392004405E-2"/>
          <c:y val="0.15040551500405516"/>
          <c:w val="0.78447320431445167"/>
          <c:h val="0.6298730450664470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Kaaviot!$C$141</c:f>
              <c:strCache>
                <c:ptCount val="1"/>
                <c:pt idx="0">
                  <c:v>€</c:v>
                </c:pt>
              </c:strCache>
            </c:strRef>
          </c:tx>
          <c:spPr>
            <a:solidFill>
              <a:srgbClr val="006475"/>
            </a:solidFill>
            <a:ln w="25400">
              <a:noFill/>
            </a:ln>
          </c:spPr>
          <c:invertIfNegative val="0"/>
          <c:cat>
            <c:strRef>
              <c:f>Kaaviot!$B$142:$B$146</c:f>
              <c:strCache>
                <c:ptCount val="5"/>
                <c:pt idx="0">
                  <c:v>Valtionhallinto yhteensä</c:v>
                </c:pt>
                <c:pt idx="1">
                  <c:v>Kunnat yhteensä</c:v>
                </c:pt>
                <c:pt idx="2">
                  <c:v>Hyvinvointialueet yhteensä</c:v>
                </c:pt>
                <c:pt idx="3">
                  <c:v>Muu julkinen hallinto yhteensä</c:v>
                </c:pt>
                <c:pt idx="4">
                  <c:v>Yritykset, yhteisöt ja kansalaiset yhteensä</c:v>
                </c:pt>
              </c:strCache>
            </c:strRef>
          </c:cat>
          <c:val>
            <c:numRef>
              <c:f>Kaaviot!$C$142:$C$146</c:f>
              <c:numCache>
                <c:formatCode>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7E-4858-BA31-EB0701AF90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9664200"/>
        <c:axId val="1"/>
      </c:barChart>
      <c:lineChart>
        <c:grouping val="standard"/>
        <c:varyColors val="0"/>
        <c:ser>
          <c:idx val="1"/>
          <c:order val="1"/>
          <c:tx>
            <c:strRef>
              <c:f>Kaaviot!$D$141</c:f>
              <c:strCache>
                <c:ptCount val="1"/>
                <c:pt idx="0">
                  <c:v>%</c:v>
                </c:pt>
              </c:strCache>
            </c:strRef>
          </c:tx>
          <c:spPr>
            <a:ln w="28575" cap="rnd">
              <a:solidFill>
                <a:srgbClr val="C48903"/>
              </a:solidFill>
              <a:round/>
            </a:ln>
            <a:effectLst/>
          </c:spPr>
          <c:marker>
            <c:symbol val="none"/>
          </c:marker>
          <c:cat>
            <c:strRef>
              <c:f>Kaaviot!$B$142:$B$146</c:f>
              <c:strCache>
                <c:ptCount val="5"/>
                <c:pt idx="0">
                  <c:v>Valtionhallinto yhteensä</c:v>
                </c:pt>
                <c:pt idx="1">
                  <c:v>Kunnat yhteensä</c:v>
                </c:pt>
                <c:pt idx="2">
                  <c:v>Hyvinvointialueet yhteensä</c:v>
                </c:pt>
                <c:pt idx="3">
                  <c:v>Muu julkinen hallinto yhteensä</c:v>
                </c:pt>
                <c:pt idx="4">
                  <c:v>Yritykset, yhteisöt ja kansalaiset yhteensä</c:v>
                </c:pt>
              </c:strCache>
            </c:strRef>
          </c:cat>
          <c:val>
            <c:numRef>
              <c:f>Kaaviot!$D$142:$D$146</c:f>
              <c:numCache>
                <c:formatCode>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7E-4858-BA31-EB0701AF90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396642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€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439664200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0%" sourceLinked="1"/>
        <c:majorTickMark val="out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3"/>
        <c:crosses val="max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40422749614594927"/>
          <c:y val="0.81090182354656648"/>
          <c:w val="0.59181019405058999"/>
          <c:h val="0.91667164153500424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/>
              <a:t>Hyödyt toimijoittain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9979582754672224E-2"/>
          <c:y val="0.1489558232931727"/>
          <c:w val="0.82271079573184447"/>
          <c:h val="0.6213923410176137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Kaaviot!$L$141</c:f>
              <c:strCache>
                <c:ptCount val="1"/>
                <c:pt idx="0">
                  <c:v>€</c:v>
                </c:pt>
              </c:strCache>
            </c:strRef>
          </c:tx>
          <c:spPr>
            <a:solidFill>
              <a:srgbClr val="006475"/>
            </a:solidFill>
            <a:ln w="25400">
              <a:noFill/>
            </a:ln>
          </c:spPr>
          <c:invertIfNegative val="0"/>
          <c:cat>
            <c:strRef>
              <c:f>Kaaviot!$K$142:$K$146</c:f>
              <c:strCache>
                <c:ptCount val="5"/>
                <c:pt idx="0">
                  <c:v>Valtionhallinto yhteensä</c:v>
                </c:pt>
                <c:pt idx="1">
                  <c:v>Kunnat yhteensä</c:v>
                </c:pt>
                <c:pt idx="2">
                  <c:v>Hyvinvointialueet yhteensä</c:v>
                </c:pt>
                <c:pt idx="3">
                  <c:v>Muu julkinen hallinto yhteensä</c:v>
                </c:pt>
                <c:pt idx="4">
                  <c:v>Yhteiskunnalliset hyödyt</c:v>
                </c:pt>
              </c:strCache>
            </c:strRef>
          </c:cat>
          <c:val>
            <c:numRef>
              <c:f>Kaaviot!$L$142:$L$146</c:f>
              <c:numCache>
                <c:formatCode>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6E-40E8-B8E9-3A4F4254E1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9666000"/>
        <c:axId val="1"/>
      </c:barChart>
      <c:lineChart>
        <c:grouping val="standard"/>
        <c:varyColors val="0"/>
        <c:ser>
          <c:idx val="1"/>
          <c:order val="1"/>
          <c:tx>
            <c:strRef>
              <c:f>Kaaviot!$M$141</c:f>
              <c:strCache>
                <c:ptCount val="1"/>
                <c:pt idx="0">
                  <c:v>%</c:v>
                </c:pt>
              </c:strCache>
            </c:strRef>
          </c:tx>
          <c:spPr>
            <a:ln w="28575" cap="rnd">
              <a:solidFill>
                <a:srgbClr val="C48903"/>
              </a:solidFill>
              <a:round/>
            </a:ln>
            <a:effectLst/>
          </c:spPr>
          <c:marker>
            <c:symbol val="none"/>
          </c:marker>
          <c:cat>
            <c:strRef>
              <c:f>Kaaviot!$K$142:$K$146</c:f>
              <c:strCache>
                <c:ptCount val="5"/>
                <c:pt idx="0">
                  <c:v>Valtionhallinto yhteensä</c:v>
                </c:pt>
                <c:pt idx="1">
                  <c:v>Kunnat yhteensä</c:v>
                </c:pt>
                <c:pt idx="2">
                  <c:v>Hyvinvointialueet yhteensä</c:v>
                </c:pt>
                <c:pt idx="3">
                  <c:v>Muu julkinen hallinto yhteensä</c:v>
                </c:pt>
                <c:pt idx="4">
                  <c:v>Yhteiskunnalliset hyödyt</c:v>
                </c:pt>
              </c:strCache>
            </c:strRef>
          </c:cat>
          <c:val>
            <c:numRef>
              <c:f>Kaaviot!$M$142:$M$146</c:f>
              <c:numCache>
                <c:formatCode>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6E-40E8-B8E9-3A4F4254E1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396660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€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439666000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0%" sourceLinked="1"/>
        <c:majorTickMark val="out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3"/>
        <c:crosses val="max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41957344191886592"/>
          <c:y val="0.86942666257626888"/>
          <c:w val="0.57930377741530448"/>
          <c:h val="0.97452227562463789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Julkisen hallinnon kumulatiiviset kustannukset ja hyödyt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Kaaviot!$B$38</c:f>
              <c:strCache>
                <c:ptCount val="1"/>
                <c:pt idx="0">
                  <c:v>Julkisen hallinnon kumul. kustannukset</c:v>
                </c:pt>
              </c:strCache>
            </c:strRef>
          </c:tx>
          <c:spPr>
            <a:ln w="28575" cap="rnd">
              <a:solidFill>
                <a:srgbClr val="00647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6475"/>
              </a:solidFill>
              <a:ln w="9525">
                <a:solidFill>
                  <a:srgbClr val="006475"/>
                </a:solidFill>
              </a:ln>
              <a:effectLst/>
            </c:spPr>
          </c:marker>
          <c:cat>
            <c:numRef>
              <c:f>Kaaviot!$C$37:$V$37</c:f>
              <c:numCache>
                <c:formatCode>General</c:formatCode>
                <c:ptCount val="20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  <c:pt idx="13">
                  <c:v>2036</c:v>
                </c:pt>
                <c:pt idx="14">
                  <c:v>2037</c:v>
                </c:pt>
                <c:pt idx="15">
                  <c:v>2038</c:v>
                </c:pt>
                <c:pt idx="16">
                  <c:v>2039</c:v>
                </c:pt>
                <c:pt idx="17">
                  <c:v>2040</c:v>
                </c:pt>
                <c:pt idx="18">
                  <c:v>2041</c:v>
                </c:pt>
                <c:pt idx="19">
                  <c:v>2042</c:v>
                </c:pt>
              </c:numCache>
            </c:numRef>
          </c:cat>
          <c:val>
            <c:numRef>
              <c:f>Kaaviot!$C$38:$V$38</c:f>
              <c:numCache>
                <c:formatCode>#,##0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17-47EC-93D9-3D11E43849A7}"/>
            </c:ext>
          </c:extLst>
        </c:ser>
        <c:ser>
          <c:idx val="1"/>
          <c:order val="1"/>
          <c:tx>
            <c:strRef>
              <c:f>Kaaviot!$B$39</c:f>
              <c:strCache>
                <c:ptCount val="1"/>
                <c:pt idx="0">
                  <c:v>Julkisen hallinnon kumul. hyödyt</c:v>
                </c:pt>
              </c:strCache>
            </c:strRef>
          </c:tx>
          <c:spPr>
            <a:ln>
              <a:solidFill>
                <a:srgbClr val="C48903"/>
              </a:solidFill>
            </a:ln>
          </c:spPr>
          <c:marker>
            <c:spPr>
              <a:solidFill>
                <a:srgbClr val="C48903"/>
              </a:solidFill>
              <a:ln>
                <a:solidFill>
                  <a:srgbClr val="C48903"/>
                </a:solidFill>
              </a:ln>
            </c:spPr>
          </c:marker>
          <c:cat>
            <c:numRef>
              <c:f>Kaaviot!$C$37:$V$37</c:f>
              <c:numCache>
                <c:formatCode>General</c:formatCode>
                <c:ptCount val="20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  <c:pt idx="13">
                  <c:v>2036</c:v>
                </c:pt>
                <c:pt idx="14">
                  <c:v>2037</c:v>
                </c:pt>
                <c:pt idx="15">
                  <c:v>2038</c:v>
                </c:pt>
                <c:pt idx="16">
                  <c:v>2039</c:v>
                </c:pt>
                <c:pt idx="17">
                  <c:v>2040</c:v>
                </c:pt>
                <c:pt idx="18">
                  <c:v>2041</c:v>
                </c:pt>
                <c:pt idx="19">
                  <c:v>2042</c:v>
                </c:pt>
              </c:numCache>
            </c:numRef>
          </c:cat>
          <c:val>
            <c:numRef>
              <c:f>Kaaviot!$C$39:$V$39</c:f>
              <c:numCache>
                <c:formatCode>#,##0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17-47EC-93D9-3D11E43849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9667080"/>
        <c:axId val="1"/>
      </c:lineChart>
      <c:catAx>
        <c:axId val="4396670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43966708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Lausunnonpyytäjän kumulatiiviset kustannukset ja hyödyt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Lausunnonpyytäjän kum. kustannukset</c:v>
          </c:tx>
          <c:spPr>
            <a:ln w="28575" cap="rnd">
              <a:solidFill>
                <a:srgbClr val="00647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6475"/>
              </a:solidFill>
              <a:ln w="9525">
                <a:solidFill>
                  <a:srgbClr val="006475"/>
                </a:solidFill>
              </a:ln>
              <a:effectLst/>
            </c:spPr>
          </c:marker>
          <c:cat>
            <c:numRef>
              <c:f>'Kustannus-hyötyanalyysi'!$G$10:$Z$10</c:f>
              <c:numCache>
                <c:formatCode>General</c:formatCode>
                <c:ptCount val="20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  <c:pt idx="13">
                  <c:v>2036</c:v>
                </c:pt>
                <c:pt idx="14">
                  <c:v>2037</c:v>
                </c:pt>
                <c:pt idx="15">
                  <c:v>2038</c:v>
                </c:pt>
                <c:pt idx="16">
                  <c:v>2039</c:v>
                </c:pt>
                <c:pt idx="17">
                  <c:v>2040</c:v>
                </c:pt>
                <c:pt idx="18">
                  <c:v>2041</c:v>
                </c:pt>
                <c:pt idx="19">
                  <c:v>2042</c:v>
                </c:pt>
              </c:numCache>
            </c:numRef>
          </c:cat>
          <c:val>
            <c:numRef>
              <c:f>'Kustannus-hyötyanalyysi'!$G$86:$Z$86</c:f>
              <c:numCache>
                <c:formatCode>#,##0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CB-4B84-AC51-BC75AE7DEC9E}"/>
            </c:ext>
          </c:extLst>
        </c:ser>
        <c:ser>
          <c:idx val="1"/>
          <c:order val="1"/>
          <c:tx>
            <c:v>Lausunnonpyytäjän kum. hyödyt</c:v>
          </c:tx>
          <c:spPr>
            <a:ln w="28575" cap="rnd">
              <a:solidFill>
                <a:srgbClr val="C4890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rgbClr val="C48903"/>
                </a:solidFill>
              </a:ln>
              <a:effectLst/>
            </c:spPr>
          </c:marker>
          <c:dPt>
            <c:idx val="9"/>
            <c:marker>
              <c:spPr>
                <a:solidFill>
                  <a:srgbClr val="C48903"/>
                </a:solidFill>
                <a:ln w="9525">
                  <a:solidFill>
                    <a:srgbClr val="C48903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2-45CB-4B84-AC51-BC75AE7DEC9E}"/>
              </c:ext>
            </c:extLst>
          </c:dPt>
          <c:cat>
            <c:numRef>
              <c:f>'Kustannus-hyötyanalyysi'!$G$10:$Z$10</c:f>
              <c:numCache>
                <c:formatCode>General</c:formatCode>
                <c:ptCount val="20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  <c:pt idx="13">
                  <c:v>2036</c:v>
                </c:pt>
                <c:pt idx="14">
                  <c:v>2037</c:v>
                </c:pt>
                <c:pt idx="15">
                  <c:v>2038</c:v>
                </c:pt>
                <c:pt idx="16">
                  <c:v>2039</c:v>
                </c:pt>
                <c:pt idx="17">
                  <c:v>2040</c:v>
                </c:pt>
                <c:pt idx="18">
                  <c:v>2041</c:v>
                </c:pt>
                <c:pt idx="19">
                  <c:v>2042</c:v>
                </c:pt>
              </c:numCache>
            </c:numRef>
          </c:cat>
          <c:val>
            <c:numRef>
              <c:f>'Kustannus-hyötyanalyysi'!$G$210:$Z$210</c:f>
              <c:numCache>
                <c:formatCode>#,##0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CB-4B84-AC51-BC75AE7DEC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9774712"/>
        <c:axId val="1"/>
      </c:lineChart>
      <c:catAx>
        <c:axId val="439774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€</a:t>
                </a:r>
              </a:p>
            </c:rich>
          </c:tx>
          <c:overlay val="0"/>
        </c:title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43977471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9.7555111749965014E-3"/>
          <c:y val="0.87069389763779526"/>
          <c:w val="0.99024448882500349"/>
          <c:h val="0.10057517224409451"/>
        </c:manualLayout>
      </c:layout>
      <c:overlay val="0"/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Kumulatiiviset kustannukset ja hyödyt yhteensä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0038688754106416E-2"/>
          <c:y val="0.10200770077007701"/>
          <c:w val="0.89347614113957352"/>
          <c:h val="0.72968023180270769"/>
        </c:manualLayout>
      </c:layout>
      <c:lineChart>
        <c:grouping val="standard"/>
        <c:varyColors val="0"/>
        <c:ser>
          <c:idx val="0"/>
          <c:order val="0"/>
          <c:tx>
            <c:v>Kaikki kumul. kustannukset</c:v>
          </c:tx>
          <c:spPr>
            <a:ln w="28575" cap="rnd">
              <a:solidFill>
                <a:srgbClr val="00647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6475"/>
              </a:solidFill>
              <a:ln w="9525">
                <a:solidFill>
                  <a:srgbClr val="006475"/>
                </a:solidFill>
              </a:ln>
              <a:effectLst/>
            </c:spPr>
          </c:marker>
          <c:cat>
            <c:numRef>
              <c:f>Kaaviot!$C$111:$V$111</c:f>
              <c:numCache>
                <c:formatCode>General</c:formatCode>
                <c:ptCount val="20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  <c:pt idx="8">
                  <c:v>2031</c:v>
                </c:pt>
                <c:pt idx="9">
                  <c:v>2032</c:v>
                </c:pt>
                <c:pt idx="10">
                  <c:v>2033</c:v>
                </c:pt>
                <c:pt idx="11">
                  <c:v>2034</c:v>
                </c:pt>
                <c:pt idx="12">
                  <c:v>2035</c:v>
                </c:pt>
                <c:pt idx="13">
                  <c:v>2036</c:v>
                </c:pt>
                <c:pt idx="14">
                  <c:v>2037</c:v>
                </c:pt>
                <c:pt idx="15">
                  <c:v>2038</c:v>
                </c:pt>
                <c:pt idx="16">
                  <c:v>2039</c:v>
                </c:pt>
                <c:pt idx="17">
                  <c:v>2040</c:v>
                </c:pt>
                <c:pt idx="18">
                  <c:v>2041</c:v>
                </c:pt>
                <c:pt idx="19">
                  <c:v>2042</c:v>
                </c:pt>
              </c:numCache>
            </c:numRef>
          </c:cat>
          <c:val>
            <c:numRef>
              <c:f>Kaaviot!$C$114:$V$114</c:f>
              <c:numCache>
                <c:formatCode>#,##0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6B-470F-B32C-543747EF9EF0}"/>
            </c:ext>
          </c:extLst>
        </c:ser>
        <c:ser>
          <c:idx val="1"/>
          <c:order val="1"/>
          <c:tx>
            <c:v>Kaikki kumul. hyödyt</c:v>
          </c:tx>
          <c:spPr>
            <a:ln w="28575" cap="rnd">
              <a:solidFill>
                <a:srgbClr val="C4890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C48903"/>
              </a:solidFill>
              <a:ln w="9525">
                <a:solidFill>
                  <a:srgbClr val="C48903"/>
                </a:solidFill>
              </a:ln>
              <a:effectLst/>
            </c:spPr>
          </c:marker>
          <c:val>
            <c:numRef>
              <c:f>Kaaviot!$C$115:$V$115</c:f>
              <c:numCache>
                <c:formatCode>#,##0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6B-470F-B32C-543747EF9E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9774352"/>
        <c:axId val="1"/>
      </c:lineChart>
      <c:catAx>
        <c:axId val="4397743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€</a:t>
                </a:r>
              </a:p>
            </c:rich>
          </c:tx>
          <c:overlay val="0"/>
        </c:title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43977435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18456401066990422"/>
          <c:y val="0.90065027113901519"/>
          <c:w val="0.83780858378618162"/>
          <c:h val="0.97624452229814895"/>
        </c:manualLayout>
      </c:layout>
      <c:overlay val="0"/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/>
              <a:t>Hyödyt</a:t>
            </a:r>
            <a:r>
              <a:rPr lang="fi-FI" baseline="0"/>
              <a:t> yhteensä tyypeittäin (€)</a:t>
            </a:r>
            <a:endParaRPr lang="fi-FI"/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Kaaviot!$B$173</c:f>
              <c:strCache>
                <c:ptCount val="1"/>
                <c:pt idx="0">
                  <c:v>Julkisen hallinnon välittömät hyödyt yhteensä</c:v>
                </c:pt>
              </c:strCache>
            </c:strRef>
          </c:tx>
          <c:spPr>
            <a:solidFill>
              <a:srgbClr val="006475"/>
            </a:solidFill>
            <a:ln w="25400">
              <a:noFill/>
            </a:ln>
          </c:spPr>
          <c:invertIfNegative val="0"/>
          <c:cat>
            <c:strRef>
              <c:f>Kaaviot!$C$172</c:f>
              <c:strCache>
                <c:ptCount val="1"/>
                <c:pt idx="0">
                  <c:v>€</c:v>
                </c:pt>
              </c:strCache>
            </c:strRef>
          </c:cat>
          <c:val>
            <c:numRef>
              <c:f>Kaaviot!$C$173</c:f>
              <c:numCache>
                <c:formatCode>#,##0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BB-4701-AA45-7693AB99F1D9}"/>
            </c:ext>
          </c:extLst>
        </c:ser>
        <c:ser>
          <c:idx val="1"/>
          <c:order val="1"/>
          <c:tx>
            <c:strRef>
              <c:f>Kaaviot!$B$174</c:f>
              <c:strCache>
                <c:ptCount val="1"/>
                <c:pt idx="0">
                  <c:v>Julkisen hallinnon välilliset hyödyt yhteensä</c:v>
                </c:pt>
              </c:strCache>
            </c:strRef>
          </c:tx>
          <c:spPr>
            <a:solidFill>
              <a:srgbClr val="C48903"/>
            </a:solidFill>
            <a:ln w="25400">
              <a:noFill/>
            </a:ln>
          </c:spPr>
          <c:invertIfNegative val="0"/>
          <c:cat>
            <c:strRef>
              <c:f>Kaaviot!$C$172</c:f>
              <c:strCache>
                <c:ptCount val="1"/>
                <c:pt idx="0">
                  <c:v>€</c:v>
                </c:pt>
              </c:strCache>
            </c:strRef>
          </c:cat>
          <c:val>
            <c:numRef>
              <c:f>Kaaviot!$C$174</c:f>
              <c:numCache>
                <c:formatCode>#,##0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9BB-4701-AA45-7693AB99F1D9}"/>
            </c:ext>
          </c:extLst>
        </c:ser>
        <c:ser>
          <c:idx val="2"/>
          <c:order val="2"/>
          <c:tx>
            <c:strRef>
              <c:f>Kaaviot!$B$175</c:f>
              <c:strCache>
                <c:ptCount val="1"/>
                <c:pt idx="0">
                  <c:v>Yhteiskunnalliset hyödyt yhteensä</c:v>
                </c:pt>
              </c:strCache>
            </c:strRef>
          </c:tx>
          <c:spPr>
            <a:solidFill>
              <a:srgbClr val="0098E8"/>
            </a:solidFill>
            <a:ln w="25400">
              <a:noFill/>
            </a:ln>
          </c:spPr>
          <c:invertIfNegative val="0"/>
          <c:cat>
            <c:strRef>
              <c:f>Kaaviot!$C$172</c:f>
              <c:strCache>
                <c:ptCount val="1"/>
                <c:pt idx="0">
                  <c:v>€</c:v>
                </c:pt>
              </c:strCache>
            </c:strRef>
          </c:cat>
          <c:val>
            <c:numRef>
              <c:f>Kaaviot!$C$175</c:f>
              <c:numCache>
                <c:formatCode>#,##0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9BB-4701-AA45-7693AB99F1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39772552"/>
        <c:axId val="1"/>
      </c:barChart>
      <c:catAx>
        <c:axId val="439772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439772552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241300</xdr:colOff>
      <xdr:row>9</xdr:row>
      <xdr:rowOff>44450</xdr:rowOff>
    </xdr:from>
    <xdr:to>
      <xdr:col>14</xdr:col>
      <xdr:colOff>12700</xdr:colOff>
      <xdr:row>29</xdr:row>
      <xdr:rowOff>31750</xdr:rowOff>
    </xdr:to>
    <xdr:graphicFrame macro="">
      <xdr:nvGraphicFramePr>
        <xdr:cNvPr id="8090" name="Kaavio 2">
          <a:extLst>
            <a:ext uri="{FF2B5EF4-FFF2-40B4-BE49-F238E27FC236}">
              <a16:creationId xmlns:a16="http://schemas.microsoft.com/office/drawing/2014/main" id="{FAB08CD5-8ED5-F0A0-8AC6-5D0E6C05FD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254000</xdr:colOff>
      <xdr:row>42</xdr:row>
      <xdr:rowOff>101600</xdr:rowOff>
    </xdr:from>
    <xdr:to>
      <xdr:col>14</xdr:col>
      <xdr:colOff>12700</xdr:colOff>
      <xdr:row>63</xdr:row>
      <xdr:rowOff>88900</xdr:rowOff>
    </xdr:to>
    <xdr:graphicFrame macro="">
      <xdr:nvGraphicFramePr>
        <xdr:cNvPr id="8091" name="Kaavio 3">
          <a:extLst>
            <a:ext uri="{FF2B5EF4-FFF2-40B4-BE49-F238E27FC236}">
              <a16:creationId xmlns:a16="http://schemas.microsoft.com/office/drawing/2014/main" id="{4D86CA1B-53D6-C458-8D42-333AD9FE35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215900</xdr:colOff>
      <xdr:row>75</xdr:row>
      <xdr:rowOff>19050</xdr:rowOff>
    </xdr:from>
    <xdr:to>
      <xdr:col>13</xdr:col>
      <xdr:colOff>431800</xdr:colOff>
      <xdr:row>102</xdr:row>
      <xdr:rowOff>50800</xdr:rowOff>
    </xdr:to>
    <xdr:graphicFrame macro="">
      <xdr:nvGraphicFramePr>
        <xdr:cNvPr id="8092" name="Kaavio 5">
          <a:extLst>
            <a:ext uri="{FF2B5EF4-FFF2-40B4-BE49-F238E27FC236}">
              <a16:creationId xmlns:a16="http://schemas.microsoft.com/office/drawing/2014/main" id="{71AAA100-37FC-E2B1-A564-EA946A6163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260350</xdr:colOff>
      <xdr:row>119</xdr:row>
      <xdr:rowOff>50800</xdr:rowOff>
    </xdr:from>
    <xdr:to>
      <xdr:col>9</xdr:col>
      <xdr:colOff>228600</xdr:colOff>
      <xdr:row>137</xdr:row>
      <xdr:rowOff>101600</xdr:rowOff>
    </xdr:to>
    <xdr:graphicFrame macro="">
      <xdr:nvGraphicFramePr>
        <xdr:cNvPr id="8093" name="Kaavio 6">
          <a:extLst>
            <a:ext uri="{FF2B5EF4-FFF2-40B4-BE49-F238E27FC236}">
              <a16:creationId xmlns:a16="http://schemas.microsoft.com/office/drawing/2014/main" id="{B9761EDA-C715-E5E2-8643-51641B52DD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6350</xdr:colOff>
      <xdr:row>119</xdr:row>
      <xdr:rowOff>31750</xdr:rowOff>
    </xdr:from>
    <xdr:to>
      <xdr:col>20</xdr:col>
      <xdr:colOff>381000</xdr:colOff>
      <xdr:row>137</xdr:row>
      <xdr:rowOff>101600</xdr:rowOff>
    </xdr:to>
    <xdr:graphicFrame macro="">
      <xdr:nvGraphicFramePr>
        <xdr:cNvPr id="8094" name="Kaavio 7">
          <a:extLst>
            <a:ext uri="{FF2B5EF4-FFF2-40B4-BE49-F238E27FC236}">
              <a16:creationId xmlns:a16="http://schemas.microsoft.com/office/drawing/2014/main" id="{E4C38C89-F226-E31D-67CC-68A5861FD0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14</xdr:col>
      <xdr:colOff>209550</xdr:colOff>
      <xdr:row>9</xdr:row>
      <xdr:rowOff>31750</xdr:rowOff>
    </xdr:from>
    <xdr:to>
      <xdr:col>24</xdr:col>
      <xdr:colOff>247650</xdr:colOff>
      <xdr:row>29</xdr:row>
      <xdr:rowOff>38100</xdr:rowOff>
    </xdr:to>
    <xdr:graphicFrame macro="">
      <xdr:nvGraphicFramePr>
        <xdr:cNvPr id="8095" name="Kaavio 1">
          <a:extLst>
            <a:ext uri="{FF2B5EF4-FFF2-40B4-BE49-F238E27FC236}">
              <a16:creationId xmlns:a16="http://schemas.microsoft.com/office/drawing/2014/main" id="{B39F1D99-9350-3BF0-98F9-B6EAFE69F8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14</xdr:col>
      <xdr:colOff>196850</xdr:colOff>
      <xdr:row>43</xdr:row>
      <xdr:rowOff>6350</xdr:rowOff>
    </xdr:from>
    <xdr:to>
      <xdr:col>24</xdr:col>
      <xdr:colOff>311150</xdr:colOff>
      <xdr:row>63</xdr:row>
      <xdr:rowOff>82550</xdr:rowOff>
    </xdr:to>
    <xdr:graphicFrame macro="">
      <xdr:nvGraphicFramePr>
        <xdr:cNvPr id="8096" name="Kaavio 2">
          <a:extLst>
            <a:ext uri="{FF2B5EF4-FFF2-40B4-BE49-F238E27FC236}">
              <a16:creationId xmlns:a16="http://schemas.microsoft.com/office/drawing/2014/main" id="{6B5EA0DD-E875-478B-780F-09C911010D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158750</xdr:colOff>
      <xdr:row>75</xdr:row>
      <xdr:rowOff>12700</xdr:rowOff>
    </xdr:from>
    <xdr:to>
      <xdr:col>25</xdr:col>
      <xdr:colOff>374650</xdr:colOff>
      <xdr:row>102</xdr:row>
      <xdr:rowOff>44450</xdr:rowOff>
    </xdr:to>
    <xdr:graphicFrame macro="">
      <xdr:nvGraphicFramePr>
        <xdr:cNvPr id="8097" name="Kaavio 3">
          <a:extLst>
            <a:ext uri="{FF2B5EF4-FFF2-40B4-BE49-F238E27FC236}">
              <a16:creationId xmlns:a16="http://schemas.microsoft.com/office/drawing/2014/main" id="{8D2C2DCA-6C3C-883C-459E-44B7453EDE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139700</xdr:colOff>
      <xdr:row>151</xdr:row>
      <xdr:rowOff>50800</xdr:rowOff>
    </xdr:from>
    <xdr:to>
      <xdr:col>9</xdr:col>
      <xdr:colOff>279400</xdr:colOff>
      <xdr:row>168</xdr:row>
      <xdr:rowOff>82550</xdr:rowOff>
    </xdr:to>
    <xdr:graphicFrame macro="">
      <xdr:nvGraphicFramePr>
        <xdr:cNvPr id="8098" name="Kaavio 1">
          <a:extLst>
            <a:ext uri="{FF2B5EF4-FFF2-40B4-BE49-F238E27FC236}">
              <a16:creationId xmlns:a16="http://schemas.microsoft.com/office/drawing/2014/main" id="{B6C3AC79-BAAF-10EC-F2D1-13EC54E43E2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10</xdr:col>
      <xdr:colOff>95250</xdr:colOff>
      <xdr:row>151</xdr:row>
      <xdr:rowOff>19050</xdr:rowOff>
    </xdr:from>
    <xdr:to>
      <xdr:col>20</xdr:col>
      <xdr:colOff>406400</xdr:colOff>
      <xdr:row>168</xdr:row>
      <xdr:rowOff>44450</xdr:rowOff>
    </xdr:to>
    <xdr:graphicFrame macro="">
      <xdr:nvGraphicFramePr>
        <xdr:cNvPr id="8099" name="Kaavio 2">
          <a:extLst>
            <a:ext uri="{FF2B5EF4-FFF2-40B4-BE49-F238E27FC236}">
              <a16:creationId xmlns:a16="http://schemas.microsoft.com/office/drawing/2014/main" id="{4BF6DE09-454E-615C-2BB9-05690535B6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C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C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79435F-EC5D-4661-9FA2-089BA486851D}">
  <sheetPr codeName="Taul1"/>
  <dimension ref="A1:Y98"/>
  <sheetViews>
    <sheetView showGridLines="0" tabSelected="1" zoomScale="90" zoomScaleNormal="90" workbookViewId="0">
      <selection activeCell="O3" sqref="O3"/>
    </sheetView>
  </sheetViews>
  <sheetFormatPr defaultColWidth="9.08984375" defaultRowHeight="11.5" outlineLevelRow="1" x14ac:dyDescent="0.25"/>
  <cols>
    <col min="1" max="1" width="2.36328125" style="25" customWidth="1"/>
    <col min="2" max="2" width="28.36328125" style="25" customWidth="1"/>
    <col min="3" max="6" width="10.453125" style="25" customWidth="1"/>
    <col min="7" max="7" width="11" style="25" customWidth="1"/>
    <col min="8" max="10" width="10.453125" style="25" customWidth="1"/>
    <col min="11" max="11" width="10.08984375" style="25" bestFit="1" customWidth="1"/>
    <col min="12" max="13" width="10.453125" style="25" bestFit="1" customWidth="1"/>
    <col min="14" max="22" width="10.453125" style="25" customWidth="1"/>
    <col min="23" max="23" width="11.453125" style="25" bestFit="1" customWidth="1"/>
    <col min="24" max="16384" width="9.08984375" style="25"/>
  </cols>
  <sheetData>
    <row r="1" spans="1:25" ht="6" customHeight="1" x14ac:dyDescent="0.25"/>
    <row r="2" spans="1:25" s="52" customFormat="1" ht="13" x14ac:dyDescent="0.3">
      <c r="B2" s="53" t="s">
        <v>25</v>
      </c>
      <c r="C2" s="54"/>
      <c r="D2" s="54"/>
      <c r="E2" s="54"/>
      <c r="F2" s="54"/>
      <c r="G2" s="251" t="s">
        <v>335</v>
      </c>
      <c r="H2" s="54"/>
      <c r="I2" s="54"/>
      <c r="J2" s="252" t="s">
        <v>336</v>
      </c>
      <c r="K2" s="252">
        <v>45943</v>
      </c>
      <c r="L2" s="54"/>
      <c r="M2" s="251" t="s">
        <v>338</v>
      </c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5"/>
    </row>
    <row r="3" spans="1:25" s="52" customFormat="1" ht="14" customHeight="1" x14ac:dyDescent="0.3">
      <c r="B3" s="53"/>
      <c r="C3" s="54"/>
      <c r="D3" s="54"/>
      <c r="E3" s="54"/>
      <c r="F3" s="54"/>
      <c r="G3" s="54"/>
      <c r="H3" s="54"/>
      <c r="I3" s="54"/>
      <c r="J3" s="251" t="s">
        <v>336</v>
      </c>
      <c r="K3" s="252">
        <v>46106</v>
      </c>
      <c r="L3" s="54"/>
      <c r="M3" s="251" t="s">
        <v>339</v>
      </c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5"/>
    </row>
    <row r="4" spans="1:25" s="52" customFormat="1" ht="13" x14ac:dyDescent="0.3">
      <c r="B4" s="53" t="s">
        <v>18</v>
      </c>
      <c r="C4" s="54"/>
      <c r="D4" s="54"/>
      <c r="E4" s="54"/>
      <c r="F4" s="54"/>
      <c r="G4" s="54"/>
      <c r="H4" s="54"/>
      <c r="I4" s="54"/>
      <c r="J4" s="54"/>
      <c r="K4" s="54"/>
      <c r="L4" s="54"/>
      <c r="N4" s="54"/>
      <c r="O4" s="54"/>
      <c r="P4" s="54"/>
      <c r="Q4" s="54"/>
      <c r="R4" s="54"/>
      <c r="S4" s="54"/>
      <c r="T4" s="54"/>
      <c r="U4" s="54"/>
      <c r="V4" s="54"/>
      <c r="W4" s="54"/>
      <c r="X4" s="54"/>
      <c r="Y4" s="55"/>
    </row>
    <row r="5" spans="1:25" ht="14.15" customHeight="1" x14ac:dyDescent="0.25">
      <c r="A5" s="7"/>
      <c r="B5" s="295" t="s">
        <v>259</v>
      </c>
      <c r="C5" s="296"/>
      <c r="D5" s="296"/>
      <c r="E5" s="296"/>
      <c r="F5" s="296"/>
      <c r="G5" s="296"/>
      <c r="H5" s="296"/>
      <c r="I5" s="296"/>
      <c r="J5" s="296"/>
      <c r="K5" s="296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28"/>
    </row>
    <row r="6" spans="1:25" x14ac:dyDescent="0.25">
      <c r="A6" s="7"/>
      <c r="B6" s="296"/>
      <c r="C6" s="296"/>
      <c r="D6" s="296"/>
      <c r="E6" s="296"/>
      <c r="F6" s="296"/>
      <c r="G6" s="296"/>
      <c r="H6" s="296"/>
      <c r="I6" s="296"/>
      <c r="J6" s="296"/>
      <c r="K6" s="296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28"/>
    </row>
    <row r="7" spans="1:25" ht="24" customHeight="1" x14ac:dyDescent="0.25">
      <c r="A7" s="7"/>
      <c r="B7" s="296"/>
      <c r="C7" s="296"/>
      <c r="D7" s="296"/>
      <c r="E7" s="296"/>
      <c r="F7" s="296"/>
      <c r="G7" s="296"/>
      <c r="H7" s="296"/>
      <c r="I7" s="296"/>
      <c r="J7" s="296"/>
      <c r="K7" s="296"/>
      <c r="L7" s="7"/>
      <c r="M7" s="293" t="s">
        <v>101</v>
      </c>
      <c r="N7" s="293"/>
      <c r="O7" s="293"/>
      <c r="P7" s="293"/>
      <c r="Q7" s="293"/>
      <c r="R7" s="293"/>
      <c r="S7" s="293"/>
      <c r="T7" s="293"/>
      <c r="U7" s="293"/>
      <c r="V7" s="293"/>
      <c r="W7" s="293"/>
      <c r="X7" s="7"/>
      <c r="Y7" s="28"/>
    </row>
    <row r="8" spans="1:25" ht="12" x14ac:dyDescent="0.3">
      <c r="A8" s="7"/>
      <c r="B8" s="51"/>
      <c r="C8" s="7"/>
      <c r="D8" s="7"/>
      <c r="E8" s="7"/>
      <c r="F8" s="7"/>
      <c r="G8" s="7"/>
      <c r="H8" s="7"/>
      <c r="I8" s="7"/>
      <c r="J8" s="7"/>
      <c r="K8" s="7"/>
      <c r="L8" s="7"/>
      <c r="M8" s="294"/>
      <c r="N8" s="294"/>
      <c r="O8" s="294"/>
      <c r="P8" s="294"/>
      <c r="Q8" s="294"/>
      <c r="R8" s="294"/>
      <c r="S8" s="294"/>
      <c r="T8" s="294"/>
      <c r="U8" s="294"/>
      <c r="V8" s="294"/>
      <c r="W8" s="294"/>
      <c r="X8" s="7"/>
      <c r="Y8" s="28"/>
    </row>
    <row r="9" spans="1:25" ht="13" x14ac:dyDescent="0.3">
      <c r="A9" s="7"/>
      <c r="B9" s="92" t="s">
        <v>38</v>
      </c>
      <c r="C9" s="29"/>
      <c r="D9" s="258"/>
      <c r="E9" s="259"/>
      <c r="F9" s="259"/>
      <c r="G9" s="260"/>
      <c r="H9" s="29"/>
      <c r="I9" s="29"/>
      <c r="J9" s="29" t="s">
        <v>164</v>
      </c>
      <c r="K9" s="200" t="s">
        <v>19</v>
      </c>
      <c r="L9" s="7"/>
      <c r="M9" s="297" t="s">
        <v>116</v>
      </c>
      <c r="N9" s="298"/>
      <c r="O9" s="298"/>
      <c r="P9" s="298"/>
      <c r="Q9" s="298"/>
      <c r="R9" s="298"/>
      <c r="S9" s="298"/>
      <c r="T9" s="298"/>
      <c r="U9" s="298"/>
      <c r="V9" s="298"/>
      <c r="W9" s="299"/>
      <c r="X9" s="7"/>
      <c r="Y9" s="28"/>
    </row>
    <row r="10" spans="1:25" ht="13" x14ac:dyDescent="0.25">
      <c r="A10" s="7"/>
      <c r="B10" s="41" t="s">
        <v>172</v>
      </c>
      <c r="C10" s="6"/>
      <c r="D10" s="258"/>
      <c r="E10" s="259"/>
      <c r="F10" s="259"/>
      <c r="G10" s="260"/>
      <c r="H10" s="6"/>
      <c r="I10" s="6"/>
      <c r="J10" s="6"/>
      <c r="K10" s="30"/>
      <c r="L10" s="7"/>
      <c r="M10" s="300"/>
      <c r="N10" s="301"/>
      <c r="O10" s="301"/>
      <c r="P10" s="301"/>
      <c r="Q10" s="301"/>
      <c r="R10" s="301"/>
      <c r="S10" s="301"/>
      <c r="T10" s="301"/>
      <c r="U10" s="301"/>
      <c r="V10" s="301"/>
      <c r="W10" s="302"/>
      <c r="X10" s="7"/>
      <c r="Y10" s="28"/>
    </row>
    <row r="11" spans="1:25" ht="13" x14ac:dyDescent="0.3">
      <c r="A11" s="7"/>
      <c r="B11" s="290" t="s">
        <v>0</v>
      </c>
      <c r="C11" s="291"/>
      <c r="D11" s="258"/>
      <c r="E11" s="259"/>
      <c r="F11" s="259"/>
      <c r="G11" s="260"/>
      <c r="H11" s="31"/>
      <c r="I11" s="31"/>
      <c r="J11" s="13" t="s">
        <v>37</v>
      </c>
      <c r="K11" s="201"/>
      <c r="L11" s="7"/>
      <c r="M11" s="300"/>
      <c r="N11" s="301"/>
      <c r="O11" s="301"/>
      <c r="P11" s="301"/>
      <c r="Q11" s="301"/>
      <c r="R11" s="301"/>
      <c r="S11" s="301"/>
      <c r="T11" s="301"/>
      <c r="U11" s="301"/>
      <c r="V11" s="301"/>
      <c r="W11" s="302"/>
      <c r="X11" s="7"/>
      <c r="Y11" s="28"/>
    </row>
    <row r="12" spans="1:25" x14ac:dyDescent="0.25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300"/>
      <c r="N12" s="301"/>
      <c r="O12" s="301"/>
      <c r="P12" s="301"/>
      <c r="Q12" s="301"/>
      <c r="R12" s="301"/>
      <c r="S12" s="301"/>
      <c r="T12" s="301"/>
      <c r="U12" s="301"/>
      <c r="V12" s="301"/>
      <c r="W12" s="302"/>
      <c r="X12" s="7"/>
      <c r="Y12" s="28"/>
    </row>
    <row r="13" spans="1:25" x14ac:dyDescent="0.25">
      <c r="A13" s="7"/>
      <c r="B13" s="292" t="s">
        <v>78</v>
      </c>
      <c r="C13" s="257"/>
      <c r="D13" s="309"/>
      <c r="E13" s="310"/>
      <c r="F13" s="310"/>
      <c r="G13" s="310"/>
      <c r="H13" s="310"/>
      <c r="I13" s="310"/>
      <c r="J13" s="310"/>
      <c r="K13" s="311"/>
      <c r="L13" s="7"/>
      <c r="M13" s="300"/>
      <c r="N13" s="301"/>
      <c r="O13" s="301"/>
      <c r="P13" s="301"/>
      <c r="Q13" s="301"/>
      <c r="R13" s="301"/>
      <c r="S13" s="301"/>
      <c r="T13" s="301"/>
      <c r="U13" s="301"/>
      <c r="V13" s="301"/>
      <c r="W13" s="302"/>
      <c r="X13" s="7"/>
      <c r="Y13" s="28"/>
    </row>
    <row r="14" spans="1:25" x14ac:dyDescent="0.25">
      <c r="A14" s="7"/>
      <c r="B14" s="26"/>
      <c r="C14" s="26"/>
      <c r="D14" s="32"/>
      <c r="E14" s="33"/>
      <c r="F14" s="33"/>
      <c r="G14" s="33"/>
      <c r="H14" s="33"/>
      <c r="I14" s="33"/>
      <c r="J14" s="33"/>
      <c r="K14" s="33"/>
      <c r="L14" s="7"/>
      <c r="M14" s="300"/>
      <c r="N14" s="301"/>
      <c r="O14" s="301"/>
      <c r="P14" s="301"/>
      <c r="Q14" s="301"/>
      <c r="R14" s="301"/>
      <c r="S14" s="301"/>
      <c r="T14" s="301"/>
      <c r="U14" s="301"/>
      <c r="V14" s="301"/>
      <c r="W14" s="302"/>
      <c r="X14" s="7"/>
      <c r="Y14" s="28"/>
    </row>
    <row r="15" spans="1:25" x14ac:dyDescent="0.25">
      <c r="A15" s="7"/>
      <c r="B15" s="15" t="s">
        <v>74</v>
      </c>
      <c r="C15" s="26"/>
      <c r="D15" s="32"/>
      <c r="E15" s="33"/>
      <c r="F15" s="33"/>
      <c r="G15" s="33"/>
      <c r="H15" s="33"/>
      <c r="I15" s="33"/>
      <c r="J15" s="33"/>
      <c r="K15" s="33"/>
      <c r="L15" s="7"/>
      <c r="M15" s="300"/>
      <c r="N15" s="301"/>
      <c r="O15" s="301"/>
      <c r="P15" s="301"/>
      <c r="Q15" s="301"/>
      <c r="R15" s="301"/>
      <c r="S15" s="301"/>
      <c r="T15" s="301"/>
      <c r="U15" s="301"/>
      <c r="V15" s="301"/>
      <c r="W15" s="302"/>
      <c r="X15" s="7"/>
      <c r="Y15" s="28"/>
    </row>
    <row r="16" spans="1:25" ht="14.25" customHeight="1" x14ac:dyDescent="0.25">
      <c r="A16" s="7"/>
      <c r="B16" s="267" t="s">
        <v>117</v>
      </c>
      <c r="C16" s="268"/>
      <c r="D16" s="268"/>
      <c r="E16" s="268"/>
      <c r="F16" s="268"/>
      <c r="G16" s="268"/>
      <c r="H16" s="268"/>
      <c r="I16" s="268"/>
      <c r="J16" s="268"/>
      <c r="K16" s="269"/>
      <c r="L16" s="7"/>
      <c r="M16" s="300"/>
      <c r="N16" s="301"/>
      <c r="O16" s="301"/>
      <c r="P16" s="301"/>
      <c r="Q16" s="301"/>
      <c r="R16" s="301"/>
      <c r="S16" s="301"/>
      <c r="T16" s="301"/>
      <c r="U16" s="301"/>
      <c r="V16" s="301"/>
      <c r="W16" s="302"/>
      <c r="X16" s="7"/>
      <c r="Y16" s="28"/>
    </row>
    <row r="17" spans="1:25" ht="14.25" customHeight="1" x14ac:dyDescent="0.25">
      <c r="A17" s="7"/>
      <c r="B17" s="270"/>
      <c r="C17" s="271"/>
      <c r="D17" s="271"/>
      <c r="E17" s="271"/>
      <c r="F17" s="271"/>
      <c r="G17" s="271"/>
      <c r="H17" s="271"/>
      <c r="I17" s="271"/>
      <c r="J17" s="271"/>
      <c r="K17" s="272"/>
      <c r="L17" s="7"/>
      <c r="M17" s="300"/>
      <c r="N17" s="301"/>
      <c r="O17" s="301"/>
      <c r="P17" s="301"/>
      <c r="Q17" s="301"/>
      <c r="R17" s="301"/>
      <c r="S17" s="301"/>
      <c r="T17" s="301"/>
      <c r="U17" s="301"/>
      <c r="V17" s="301"/>
      <c r="W17" s="302"/>
      <c r="X17" s="7"/>
      <c r="Y17" s="28"/>
    </row>
    <row r="18" spans="1:25" ht="14.25" customHeight="1" x14ac:dyDescent="0.25">
      <c r="A18" s="7"/>
      <c r="B18" s="270"/>
      <c r="C18" s="271"/>
      <c r="D18" s="271"/>
      <c r="E18" s="271"/>
      <c r="F18" s="271"/>
      <c r="G18" s="271"/>
      <c r="H18" s="271"/>
      <c r="I18" s="271"/>
      <c r="J18" s="271"/>
      <c r="K18" s="272"/>
      <c r="L18" s="7"/>
      <c r="M18" s="300"/>
      <c r="N18" s="301"/>
      <c r="O18" s="301"/>
      <c r="P18" s="301"/>
      <c r="Q18" s="301"/>
      <c r="R18" s="301"/>
      <c r="S18" s="301"/>
      <c r="T18" s="301"/>
      <c r="U18" s="301"/>
      <c r="V18" s="301"/>
      <c r="W18" s="302"/>
      <c r="X18" s="7"/>
      <c r="Y18" s="28"/>
    </row>
    <row r="19" spans="1:25" ht="14.25" customHeight="1" x14ac:dyDescent="0.25">
      <c r="A19" s="7"/>
      <c r="B19" s="273"/>
      <c r="C19" s="274"/>
      <c r="D19" s="274"/>
      <c r="E19" s="274"/>
      <c r="F19" s="274"/>
      <c r="G19" s="274"/>
      <c r="H19" s="274"/>
      <c r="I19" s="274"/>
      <c r="J19" s="274"/>
      <c r="K19" s="275"/>
      <c r="L19" s="7"/>
      <c r="M19" s="300"/>
      <c r="N19" s="301"/>
      <c r="O19" s="301"/>
      <c r="P19" s="301"/>
      <c r="Q19" s="301"/>
      <c r="R19" s="301"/>
      <c r="S19" s="301"/>
      <c r="T19" s="301"/>
      <c r="U19" s="301"/>
      <c r="V19" s="301"/>
      <c r="W19" s="302"/>
      <c r="X19" s="7"/>
      <c r="Y19" s="28"/>
    </row>
    <row r="20" spans="1:25" x14ac:dyDescent="0.25">
      <c r="A20" s="7"/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7"/>
      <c r="M20" s="300"/>
      <c r="N20" s="301"/>
      <c r="O20" s="301"/>
      <c r="P20" s="301"/>
      <c r="Q20" s="301"/>
      <c r="R20" s="301"/>
      <c r="S20" s="301"/>
      <c r="T20" s="301"/>
      <c r="U20" s="301"/>
      <c r="V20" s="301"/>
      <c r="W20" s="302"/>
      <c r="X20" s="7"/>
      <c r="Y20" s="28"/>
    </row>
    <row r="21" spans="1:25" x14ac:dyDescent="0.25">
      <c r="A21" s="7"/>
      <c r="B21" s="35" t="s">
        <v>16</v>
      </c>
      <c r="C21" s="3"/>
      <c r="D21" s="3"/>
      <c r="E21" s="202" t="s">
        <v>164</v>
      </c>
      <c r="F21" s="64" t="s">
        <v>163</v>
      </c>
      <c r="G21" s="36"/>
      <c r="H21" s="36"/>
      <c r="I21" s="36"/>
      <c r="J21" s="36"/>
      <c r="K21" s="37"/>
      <c r="L21" s="7"/>
      <c r="M21" s="300"/>
      <c r="N21" s="301"/>
      <c r="O21" s="301"/>
      <c r="P21" s="301"/>
      <c r="Q21" s="301"/>
      <c r="R21" s="301"/>
      <c r="S21" s="301"/>
      <c r="T21" s="301"/>
      <c r="U21" s="301"/>
      <c r="V21" s="301"/>
      <c r="W21" s="302"/>
      <c r="X21" s="7"/>
      <c r="Y21" s="28"/>
    </row>
    <row r="22" spans="1:25" ht="13" x14ac:dyDescent="0.3">
      <c r="A22" s="7"/>
      <c r="B22" s="265" t="s">
        <v>1</v>
      </c>
      <c r="C22" s="266"/>
      <c r="D22" s="266"/>
      <c r="E22" s="200" t="s">
        <v>19</v>
      </c>
      <c r="F22" s="276"/>
      <c r="G22" s="277"/>
      <c r="H22" s="277"/>
      <c r="I22" s="277"/>
      <c r="J22" s="277"/>
      <c r="K22" s="278"/>
      <c r="L22" s="7"/>
      <c r="M22" s="300"/>
      <c r="N22" s="301"/>
      <c r="O22" s="301"/>
      <c r="P22" s="301"/>
      <c r="Q22" s="301"/>
      <c r="R22" s="301"/>
      <c r="S22" s="301"/>
      <c r="T22" s="301"/>
      <c r="U22" s="301"/>
      <c r="V22" s="301"/>
      <c r="W22" s="302"/>
      <c r="X22" s="7"/>
      <c r="Y22" s="28"/>
    </row>
    <row r="23" spans="1:25" ht="13" x14ac:dyDescent="0.3">
      <c r="A23" s="7"/>
      <c r="B23" s="265" t="s">
        <v>17</v>
      </c>
      <c r="C23" s="266"/>
      <c r="D23" s="266"/>
      <c r="E23" s="200" t="s">
        <v>19</v>
      </c>
      <c r="F23" s="276"/>
      <c r="G23" s="277"/>
      <c r="H23" s="277"/>
      <c r="I23" s="277"/>
      <c r="J23" s="277"/>
      <c r="K23" s="278"/>
      <c r="L23" s="7"/>
      <c r="M23" s="300"/>
      <c r="N23" s="301"/>
      <c r="O23" s="301"/>
      <c r="P23" s="301"/>
      <c r="Q23" s="301"/>
      <c r="R23" s="301"/>
      <c r="S23" s="301"/>
      <c r="T23" s="301"/>
      <c r="U23" s="301"/>
      <c r="V23" s="301"/>
      <c r="W23" s="302"/>
      <c r="X23" s="7"/>
      <c r="Y23" s="28"/>
    </row>
    <row r="24" spans="1:25" ht="13" x14ac:dyDescent="0.3">
      <c r="A24" s="7"/>
      <c r="B24" s="265" t="s">
        <v>5</v>
      </c>
      <c r="C24" s="266"/>
      <c r="D24" s="266"/>
      <c r="E24" s="200" t="s">
        <v>19</v>
      </c>
      <c r="F24" s="276"/>
      <c r="G24" s="277"/>
      <c r="H24" s="277"/>
      <c r="I24" s="277"/>
      <c r="J24" s="277"/>
      <c r="K24" s="278"/>
      <c r="L24" s="7"/>
      <c r="M24" s="300"/>
      <c r="N24" s="301"/>
      <c r="O24" s="301"/>
      <c r="P24" s="301"/>
      <c r="Q24" s="301"/>
      <c r="R24" s="301"/>
      <c r="S24" s="301"/>
      <c r="T24" s="301"/>
      <c r="U24" s="301"/>
      <c r="V24" s="301"/>
      <c r="W24" s="302"/>
      <c r="X24" s="7"/>
      <c r="Y24" s="28"/>
    </row>
    <row r="25" spans="1:25" ht="13" x14ac:dyDescent="0.3">
      <c r="A25" s="7"/>
      <c r="B25" s="290" t="s">
        <v>6</v>
      </c>
      <c r="C25" s="291"/>
      <c r="D25" s="291"/>
      <c r="E25" s="200" t="s">
        <v>19</v>
      </c>
      <c r="F25" s="279"/>
      <c r="G25" s="280"/>
      <c r="H25" s="280"/>
      <c r="I25" s="280"/>
      <c r="J25" s="280"/>
      <c r="K25" s="281"/>
      <c r="L25" s="7"/>
      <c r="M25" s="303"/>
      <c r="N25" s="304"/>
      <c r="O25" s="304"/>
      <c r="P25" s="304"/>
      <c r="Q25" s="304"/>
      <c r="R25" s="304"/>
      <c r="S25" s="304"/>
      <c r="T25" s="304"/>
      <c r="U25" s="304"/>
      <c r="V25" s="304"/>
      <c r="W25" s="305"/>
      <c r="X25" s="7"/>
      <c r="Y25" s="28"/>
    </row>
    <row r="26" spans="1:25" x14ac:dyDescent="0.25">
      <c r="A26" s="7"/>
      <c r="B26" s="38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28"/>
    </row>
    <row r="27" spans="1:25" x14ac:dyDescent="0.25">
      <c r="A27" s="7"/>
      <c r="B27" s="89" t="s">
        <v>158</v>
      </c>
      <c r="C27" s="3">
        <f>'Kustannus-hyötyanalyysi'!$G$10</f>
        <v>2023</v>
      </c>
      <c r="D27" s="3">
        <f>'Kustannus-hyötyanalyysi'!$H$10</f>
        <v>2024</v>
      </c>
      <c r="E27" s="3">
        <f>'Kustannus-hyötyanalyysi'!$I$10</f>
        <v>2025</v>
      </c>
      <c r="F27" s="3">
        <f>'Kustannus-hyötyanalyysi'!$J$10</f>
        <v>2026</v>
      </c>
      <c r="G27" s="3">
        <f>'Kustannus-hyötyanalyysi'!$K$10</f>
        <v>2027</v>
      </c>
      <c r="H27" s="3">
        <f>'Kustannus-hyötyanalyysi'!$L$10</f>
        <v>2028</v>
      </c>
      <c r="I27" s="3">
        <f>'Kustannus-hyötyanalyysi'!$M$10</f>
        <v>2029</v>
      </c>
      <c r="J27" s="3">
        <f>'Kustannus-hyötyanalyysi'!$N$10</f>
        <v>2030</v>
      </c>
      <c r="K27" s="3">
        <f>'Kustannus-hyötyanalyysi'!$O$10</f>
        <v>2031</v>
      </c>
      <c r="L27" s="3">
        <f>'Kustannus-hyötyanalyysi'!$P$10</f>
        <v>2032</v>
      </c>
      <c r="M27" s="3">
        <f>'Kustannus-hyötyanalyysi'!$Q$10</f>
        <v>2033</v>
      </c>
      <c r="N27" s="3">
        <f>'Kustannus-hyötyanalyysi'!$R$10</f>
        <v>2034</v>
      </c>
      <c r="O27" s="3">
        <f>'Kustannus-hyötyanalyysi'!$S$10</f>
        <v>2035</v>
      </c>
      <c r="P27" s="3">
        <f>'Kustannus-hyötyanalyysi'!$T$10</f>
        <v>2036</v>
      </c>
      <c r="Q27" s="3">
        <f>'Kustannus-hyötyanalyysi'!$U$10</f>
        <v>2037</v>
      </c>
      <c r="R27" s="3">
        <f>'Kustannus-hyötyanalyysi'!$V$10</f>
        <v>2038</v>
      </c>
      <c r="S27" s="3">
        <f>'Kustannus-hyötyanalyysi'!$W$10</f>
        <v>2039</v>
      </c>
      <c r="T27" s="3">
        <f>'Kustannus-hyötyanalyysi'!$X$10</f>
        <v>2040</v>
      </c>
      <c r="U27" s="3">
        <f>'Kustannus-hyötyanalyysi'!$Y$10</f>
        <v>2041</v>
      </c>
      <c r="V27" s="3">
        <f>'Kustannus-hyötyanalyysi'!$Z$10</f>
        <v>2042</v>
      </c>
      <c r="W27" s="171" t="s">
        <v>4</v>
      </c>
      <c r="X27" s="5"/>
      <c r="Y27" s="28"/>
    </row>
    <row r="28" spans="1:25" x14ac:dyDescent="0.25">
      <c r="A28" s="7"/>
      <c r="B28" s="50" t="s">
        <v>15</v>
      </c>
      <c r="C28" s="60">
        <f>'Kustannus-hyötyanalyysi'!G85</f>
        <v>0</v>
      </c>
      <c r="D28" s="60">
        <f>'Kustannus-hyötyanalyysi'!H85</f>
        <v>0</v>
      </c>
      <c r="E28" s="60">
        <f>'Kustannus-hyötyanalyysi'!I85</f>
        <v>0</v>
      </c>
      <c r="F28" s="60">
        <f>'Kustannus-hyötyanalyysi'!J85</f>
        <v>0</v>
      </c>
      <c r="G28" s="60">
        <f>'Kustannus-hyötyanalyysi'!K85</f>
        <v>0</v>
      </c>
      <c r="H28" s="60">
        <f>'Kustannus-hyötyanalyysi'!L85</f>
        <v>0</v>
      </c>
      <c r="I28" s="60">
        <f>'Kustannus-hyötyanalyysi'!M85</f>
        <v>0</v>
      </c>
      <c r="J28" s="60">
        <f>'Kustannus-hyötyanalyysi'!N85</f>
        <v>0</v>
      </c>
      <c r="K28" s="60">
        <f>'Kustannus-hyötyanalyysi'!O85</f>
        <v>0</v>
      </c>
      <c r="L28" s="60">
        <f>'Kustannus-hyötyanalyysi'!P85</f>
        <v>0</v>
      </c>
      <c r="M28" s="60">
        <f>'Kustannus-hyötyanalyysi'!Q85</f>
        <v>0</v>
      </c>
      <c r="N28" s="60">
        <f>'Kustannus-hyötyanalyysi'!R85</f>
        <v>0</v>
      </c>
      <c r="O28" s="60">
        <f>'Kustannus-hyötyanalyysi'!S85</f>
        <v>0</v>
      </c>
      <c r="P28" s="60">
        <f>'Kustannus-hyötyanalyysi'!T85</f>
        <v>0</v>
      </c>
      <c r="Q28" s="60">
        <f>'Kustannus-hyötyanalyysi'!U85</f>
        <v>0</v>
      </c>
      <c r="R28" s="60">
        <f>'Kustannus-hyötyanalyysi'!V85</f>
        <v>0</v>
      </c>
      <c r="S28" s="60">
        <f>'Kustannus-hyötyanalyysi'!W85</f>
        <v>0</v>
      </c>
      <c r="T28" s="60">
        <f>'Kustannus-hyötyanalyysi'!X85</f>
        <v>0</v>
      </c>
      <c r="U28" s="60">
        <f>'Kustannus-hyötyanalyysi'!Y85</f>
        <v>0</v>
      </c>
      <c r="V28" s="60">
        <f>'Kustannus-hyötyanalyysi'!Z85</f>
        <v>0</v>
      </c>
      <c r="W28" s="61">
        <f>SUM(C28:V28)</f>
        <v>0</v>
      </c>
      <c r="X28" s="7"/>
      <c r="Y28" s="28"/>
    </row>
    <row r="29" spans="1:25" x14ac:dyDescent="0.25">
      <c r="A29" s="7"/>
      <c r="B29" s="214" t="s">
        <v>223</v>
      </c>
      <c r="C29" s="62">
        <f>'Kustannus-hyötyanalyysi'!G142+'Kustannus-hyötyanalyysi'!G189</f>
        <v>0</v>
      </c>
      <c r="D29" s="62">
        <f>'Kustannus-hyötyanalyysi'!H142+'Kustannus-hyötyanalyysi'!H189</f>
        <v>0</v>
      </c>
      <c r="E29" s="62">
        <f>'Kustannus-hyötyanalyysi'!I142+'Kustannus-hyötyanalyysi'!I189</f>
        <v>0</v>
      </c>
      <c r="F29" s="62">
        <f>'Kustannus-hyötyanalyysi'!J142+'Kustannus-hyötyanalyysi'!J189</f>
        <v>0</v>
      </c>
      <c r="G29" s="62">
        <f>'Kustannus-hyötyanalyysi'!K142+'Kustannus-hyötyanalyysi'!K189</f>
        <v>0</v>
      </c>
      <c r="H29" s="62">
        <f>'Kustannus-hyötyanalyysi'!L142+'Kustannus-hyötyanalyysi'!L189</f>
        <v>0</v>
      </c>
      <c r="I29" s="62">
        <f>'Kustannus-hyötyanalyysi'!M142+'Kustannus-hyötyanalyysi'!M189</f>
        <v>0</v>
      </c>
      <c r="J29" s="62">
        <f>'Kustannus-hyötyanalyysi'!N142+'Kustannus-hyötyanalyysi'!N189</f>
        <v>0</v>
      </c>
      <c r="K29" s="62">
        <f>'Kustannus-hyötyanalyysi'!O142+'Kustannus-hyötyanalyysi'!O189</f>
        <v>0</v>
      </c>
      <c r="L29" s="62">
        <f>'Kustannus-hyötyanalyysi'!P142+'Kustannus-hyötyanalyysi'!P189</f>
        <v>0</v>
      </c>
      <c r="M29" s="62">
        <f>'Kustannus-hyötyanalyysi'!Q142+'Kustannus-hyötyanalyysi'!Q189</f>
        <v>0</v>
      </c>
      <c r="N29" s="62">
        <f>'Kustannus-hyötyanalyysi'!R142+'Kustannus-hyötyanalyysi'!R189</f>
        <v>0</v>
      </c>
      <c r="O29" s="62">
        <f>'Kustannus-hyötyanalyysi'!S142+'Kustannus-hyötyanalyysi'!S189</f>
        <v>0</v>
      </c>
      <c r="P29" s="62">
        <f>'Kustannus-hyötyanalyysi'!T142+'Kustannus-hyötyanalyysi'!T189</f>
        <v>0</v>
      </c>
      <c r="Q29" s="62">
        <f>'Kustannus-hyötyanalyysi'!U142+'Kustannus-hyötyanalyysi'!U189</f>
        <v>0</v>
      </c>
      <c r="R29" s="62">
        <f>'Kustannus-hyötyanalyysi'!V142+'Kustannus-hyötyanalyysi'!V189</f>
        <v>0</v>
      </c>
      <c r="S29" s="62">
        <f>'Kustannus-hyötyanalyysi'!W142+'Kustannus-hyötyanalyysi'!W189</f>
        <v>0</v>
      </c>
      <c r="T29" s="62">
        <f>'Kustannus-hyötyanalyysi'!X142+'Kustannus-hyötyanalyysi'!X189</f>
        <v>0</v>
      </c>
      <c r="U29" s="62">
        <f>'Kustannus-hyötyanalyysi'!Y142+'Kustannus-hyötyanalyysi'!Y189</f>
        <v>0</v>
      </c>
      <c r="V29" s="62">
        <f>'Kustannus-hyötyanalyysi'!Z142+'Kustannus-hyötyanalyysi'!Z189</f>
        <v>0</v>
      </c>
      <c r="W29" s="63">
        <f>SUM(C29:V29)</f>
        <v>0</v>
      </c>
      <c r="X29" s="7"/>
      <c r="Y29" s="28"/>
    </row>
    <row r="30" spans="1:25" x14ac:dyDescent="0.25">
      <c r="A30" s="7"/>
      <c r="B30" s="64" t="s">
        <v>173</v>
      </c>
      <c r="C30" s="62">
        <f>C29-C28</f>
        <v>0</v>
      </c>
      <c r="D30" s="62">
        <f t="shared" ref="D30:K30" si="0">D29-D28</f>
        <v>0</v>
      </c>
      <c r="E30" s="62">
        <f t="shared" si="0"/>
        <v>0</v>
      </c>
      <c r="F30" s="62">
        <f t="shared" si="0"/>
        <v>0</v>
      </c>
      <c r="G30" s="62">
        <f t="shared" si="0"/>
        <v>0</v>
      </c>
      <c r="H30" s="62">
        <f t="shared" si="0"/>
        <v>0</v>
      </c>
      <c r="I30" s="62">
        <f t="shared" si="0"/>
        <v>0</v>
      </c>
      <c r="J30" s="62">
        <f t="shared" si="0"/>
        <v>0</v>
      </c>
      <c r="K30" s="62">
        <f t="shared" si="0"/>
        <v>0</v>
      </c>
      <c r="L30" s="62">
        <f>L29-L28</f>
        <v>0</v>
      </c>
      <c r="M30" s="62">
        <f>M29-M28</f>
        <v>0</v>
      </c>
      <c r="N30" s="62">
        <f t="shared" ref="N30:S30" si="1">N29-N28</f>
        <v>0</v>
      </c>
      <c r="O30" s="62">
        <f t="shared" si="1"/>
        <v>0</v>
      </c>
      <c r="P30" s="62">
        <f t="shared" si="1"/>
        <v>0</v>
      </c>
      <c r="Q30" s="62">
        <f t="shared" si="1"/>
        <v>0</v>
      </c>
      <c r="R30" s="62">
        <f t="shared" si="1"/>
        <v>0</v>
      </c>
      <c r="S30" s="62">
        <f t="shared" si="1"/>
        <v>0</v>
      </c>
      <c r="T30" s="62">
        <f>T29-T28</f>
        <v>0</v>
      </c>
      <c r="U30" s="62">
        <f>U29-U28</f>
        <v>0</v>
      </c>
      <c r="V30" s="62">
        <f>V29-V28</f>
        <v>0</v>
      </c>
      <c r="W30" s="63">
        <f>W29-W28</f>
        <v>0</v>
      </c>
      <c r="X30" s="7"/>
      <c r="Y30" s="28"/>
    </row>
    <row r="31" spans="1:25" s="28" customFormat="1" x14ac:dyDescent="0.25">
      <c r="B31" s="127"/>
      <c r="C31" s="135"/>
      <c r="D31" s="135"/>
      <c r="E31" s="135"/>
      <c r="F31" s="135"/>
      <c r="G31" s="135"/>
      <c r="H31" s="135"/>
      <c r="I31" s="135"/>
      <c r="J31" s="135"/>
      <c r="K31" s="135"/>
      <c r="L31" s="135"/>
      <c r="M31" s="135"/>
      <c r="N31" s="135"/>
      <c r="O31" s="135"/>
      <c r="P31" s="135"/>
      <c r="Q31" s="135"/>
      <c r="R31" s="135"/>
      <c r="S31" s="135"/>
      <c r="T31" s="135"/>
      <c r="U31" s="135"/>
      <c r="V31" s="135"/>
      <c r="W31" s="136"/>
    </row>
    <row r="32" spans="1:25" s="28" customFormat="1" ht="23" outlineLevel="1" x14ac:dyDescent="0.25">
      <c r="B32" s="137" t="s">
        <v>75</v>
      </c>
      <c r="C32" s="3">
        <f>'Kustannus-hyötyanalyysi'!$G$10</f>
        <v>2023</v>
      </c>
      <c r="D32" s="3">
        <f>'Kustannus-hyötyanalyysi'!$H$10</f>
        <v>2024</v>
      </c>
      <c r="E32" s="3">
        <f>'Kustannus-hyötyanalyysi'!$I$10</f>
        <v>2025</v>
      </c>
      <c r="F32" s="3">
        <f>'Kustannus-hyötyanalyysi'!$J$10</f>
        <v>2026</v>
      </c>
      <c r="G32" s="3">
        <f>'Kustannus-hyötyanalyysi'!$K$10</f>
        <v>2027</v>
      </c>
      <c r="H32" s="3">
        <f>'Kustannus-hyötyanalyysi'!$L$10</f>
        <v>2028</v>
      </c>
      <c r="I32" s="3">
        <f>'Kustannus-hyötyanalyysi'!$M$10</f>
        <v>2029</v>
      </c>
      <c r="J32" s="3">
        <f>'Kustannus-hyötyanalyysi'!$N$10</f>
        <v>2030</v>
      </c>
      <c r="K32" s="3">
        <f>'Kustannus-hyötyanalyysi'!$O$10</f>
        <v>2031</v>
      </c>
      <c r="L32" s="3">
        <f>'Kustannus-hyötyanalyysi'!$P$10</f>
        <v>2032</v>
      </c>
      <c r="M32" s="3">
        <f>'Kustannus-hyötyanalyysi'!$Q$10</f>
        <v>2033</v>
      </c>
      <c r="N32" s="3">
        <f>'Kustannus-hyötyanalyysi'!$R$10</f>
        <v>2034</v>
      </c>
      <c r="O32" s="3">
        <f>'Kustannus-hyötyanalyysi'!$S$10</f>
        <v>2035</v>
      </c>
      <c r="P32" s="3">
        <f>'Kustannus-hyötyanalyysi'!$T$10</f>
        <v>2036</v>
      </c>
      <c r="Q32" s="3">
        <f>'Kustannus-hyötyanalyysi'!$U$10</f>
        <v>2037</v>
      </c>
      <c r="R32" s="3">
        <f>'Kustannus-hyötyanalyysi'!$V$10</f>
        <v>2038</v>
      </c>
      <c r="S32" s="3">
        <f>'Kustannus-hyötyanalyysi'!$W$10</f>
        <v>2039</v>
      </c>
      <c r="T32" s="3">
        <f>'Kustannus-hyötyanalyysi'!$X$10</f>
        <v>2040</v>
      </c>
      <c r="U32" s="3">
        <f>'Kustannus-hyötyanalyysi'!$Y$10</f>
        <v>2041</v>
      </c>
      <c r="V32" s="3">
        <f>'Kustannus-hyötyanalyysi'!$Z$10</f>
        <v>2042</v>
      </c>
      <c r="W32" s="4" t="s">
        <v>4</v>
      </c>
    </row>
    <row r="33" spans="2:23" s="28" customFormat="1" outlineLevel="1" x14ac:dyDescent="0.25">
      <c r="B33" s="50" t="s">
        <v>15</v>
      </c>
      <c r="C33" s="60">
        <f>'Kustannus-hyötyanalyysi'!G28+'Kustannus-hyötyanalyysi'!G62</f>
        <v>0</v>
      </c>
      <c r="D33" s="60">
        <f>'Kustannus-hyötyanalyysi'!H28+'Kustannus-hyötyanalyysi'!H62</f>
        <v>0</v>
      </c>
      <c r="E33" s="60">
        <f>'Kustannus-hyötyanalyysi'!I28+'Kustannus-hyötyanalyysi'!I62</f>
        <v>0</v>
      </c>
      <c r="F33" s="60">
        <f>'Kustannus-hyötyanalyysi'!J28+'Kustannus-hyötyanalyysi'!J62</f>
        <v>0</v>
      </c>
      <c r="G33" s="60">
        <f>'Kustannus-hyötyanalyysi'!K28+'Kustannus-hyötyanalyysi'!K62</f>
        <v>0</v>
      </c>
      <c r="H33" s="60">
        <f>'Kustannus-hyötyanalyysi'!L28+'Kustannus-hyötyanalyysi'!L62</f>
        <v>0</v>
      </c>
      <c r="I33" s="60">
        <f>'Kustannus-hyötyanalyysi'!M28+'Kustannus-hyötyanalyysi'!M62</f>
        <v>0</v>
      </c>
      <c r="J33" s="60">
        <f>'Kustannus-hyötyanalyysi'!N28+'Kustannus-hyötyanalyysi'!N62</f>
        <v>0</v>
      </c>
      <c r="K33" s="60">
        <f>'Kustannus-hyötyanalyysi'!O28+'Kustannus-hyötyanalyysi'!O62</f>
        <v>0</v>
      </c>
      <c r="L33" s="60">
        <f>'Kustannus-hyötyanalyysi'!P28+'Kustannus-hyötyanalyysi'!P62</f>
        <v>0</v>
      </c>
      <c r="M33" s="60">
        <f>'Kustannus-hyötyanalyysi'!Q28+'Kustannus-hyötyanalyysi'!Q62</f>
        <v>0</v>
      </c>
      <c r="N33" s="60">
        <f>'Kustannus-hyötyanalyysi'!R28+'Kustannus-hyötyanalyysi'!R62</f>
        <v>0</v>
      </c>
      <c r="O33" s="60">
        <f>'Kustannus-hyötyanalyysi'!S28+'Kustannus-hyötyanalyysi'!S62</f>
        <v>0</v>
      </c>
      <c r="P33" s="60">
        <f>'Kustannus-hyötyanalyysi'!T28+'Kustannus-hyötyanalyysi'!T62</f>
        <v>0</v>
      </c>
      <c r="Q33" s="60">
        <f>'Kustannus-hyötyanalyysi'!U28+'Kustannus-hyötyanalyysi'!U62</f>
        <v>0</v>
      </c>
      <c r="R33" s="60">
        <f>'Kustannus-hyötyanalyysi'!V28+'Kustannus-hyötyanalyysi'!V62</f>
        <v>0</v>
      </c>
      <c r="S33" s="60">
        <f>'Kustannus-hyötyanalyysi'!W28+'Kustannus-hyötyanalyysi'!W62</f>
        <v>0</v>
      </c>
      <c r="T33" s="60">
        <f>'Kustannus-hyötyanalyysi'!X28+'Kustannus-hyötyanalyysi'!X62</f>
        <v>0</v>
      </c>
      <c r="U33" s="60">
        <f>'Kustannus-hyötyanalyysi'!Y28+'Kustannus-hyötyanalyysi'!Y62</f>
        <v>0</v>
      </c>
      <c r="V33" s="60">
        <f>'Kustannus-hyötyanalyysi'!Z28+'Kustannus-hyötyanalyysi'!Z62</f>
        <v>0</v>
      </c>
      <c r="W33" s="148">
        <f>SUM(C33:V33)</f>
        <v>0</v>
      </c>
    </row>
    <row r="34" spans="2:23" s="28" customFormat="1" outlineLevel="1" x14ac:dyDescent="0.25">
      <c r="B34" s="41" t="s">
        <v>223</v>
      </c>
      <c r="C34" s="62">
        <f>'Kustannus-hyötyanalyysi'!G128+'Kustannus-hyötyanalyysi'!G174</f>
        <v>0</v>
      </c>
      <c r="D34" s="62">
        <f>'Kustannus-hyötyanalyysi'!H128+'Kustannus-hyötyanalyysi'!H174</f>
        <v>0</v>
      </c>
      <c r="E34" s="62">
        <f>'Kustannus-hyötyanalyysi'!I128+'Kustannus-hyötyanalyysi'!I174</f>
        <v>0</v>
      </c>
      <c r="F34" s="62">
        <f>'Kustannus-hyötyanalyysi'!J128+'Kustannus-hyötyanalyysi'!J174</f>
        <v>0</v>
      </c>
      <c r="G34" s="62">
        <f>'Kustannus-hyötyanalyysi'!K128+'Kustannus-hyötyanalyysi'!K174</f>
        <v>0</v>
      </c>
      <c r="H34" s="62">
        <f>'Kustannus-hyötyanalyysi'!L128+'Kustannus-hyötyanalyysi'!L174</f>
        <v>0</v>
      </c>
      <c r="I34" s="62">
        <f>'Kustannus-hyötyanalyysi'!M128+'Kustannus-hyötyanalyysi'!M174</f>
        <v>0</v>
      </c>
      <c r="J34" s="62">
        <f>'Kustannus-hyötyanalyysi'!N128+'Kustannus-hyötyanalyysi'!N174</f>
        <v>0</v>
      </c>
      <c r="K34" s="62">
        <f>'Kustannus-hyötyanalyysi'!O128+'Kustannus-hyötyanalyysi'!O174</f>
        <v>0</v>
      </c>
      <c r="L34" s="62">
        <f>'Kustannus-hyötyanalyysi'!P128+'Kustannus-hyötyanalyysi'!P174</f>
        <v>0</v>
      </c>
      <c r="M34" s="62">
        <f>'Kustannus-hyötyanalyysi'!Q128+'Kustannus-hyötyanalyysi'!Q174</f>
        <v>0</v>
      </c>
      <c r="N34" s="62">
        <f>'Kustannus-hyötyanalyysi'!R128+'Kustannus-hyötyanalyysi'!R174</f>
        <v>0</v>
      </c>
      <c r="O34" s="62">
        <f>'Kustannus-hyötyanalyysi'!S128+'Kustannus-hyötyanalyysi'!S174</f>
        <v>0</v>
      </c>
      <c r="P34" s="62">
        <f>'Kustannus-hyötyanalyysi'!T128+'Kustannus-hyötyanalyysi'!T174</f>
        <v>0</v>
      </c>
      <c r="Q34" s="62">
        <f>'Kustannus-hyötyanalyysi'!U128+'Kustannus-hyötyanalyysi'!U174</f>
        <v>0</v>
      </c>
      <c r="R34" s="62">
        <f>'Kustannus-hyötyanalyysi'!V128+'Kustannus-hyötyanalyysi'!V174</f>
        <v>0</v>
      </c>
      <c r="S34" s="62">
        <f>'Kustannus-hyötyanalyysi'!W128+'Kustannus-hyötyanalyysi'!W174</f>
        <v>0</v>
      </c>
      <c r="T34" s="62">
        <f>'Kustannus-hyötyanalyysi'!X128+'Kustannus-hyötyanalyysi'!X174</f>
        <v>0</v>
      </c>
      <c r="U34" s="62">
        <f>'Kustannus-hyötyanalyysi'!Y128+'Kustannus-hyötyanalyysi'!Y174</f>
        <v>0</v>
      </c>
      <c r="V34" s="62">
        <f>'Kustannus-hyötyanalyysi'!Z128+'Kustannus-hyötyanalyysi'!Z174</f>
        <v>0</v>
      </c>
      <c r="W34" s="149">
        <f>SUM(C34:V34)</f>
        <v>0</v>
      </c>
    </row>
    <row r="35" spans="2:23" s="28" customFormat="1" x14ac:dyDescent="0.25">
      <c r="B35" s="64" t="s">
        <v>109</v>
      </c>
      <c r="C35" s="62">
        <f>C34-C33</f>
        <v>0</v>
      </c>
      <c r="D35" s="62">
        <f>D34-D33</f>
        <v>0</v>
      </c>
      <c r="E35" s="62">
        <f>E34-E33</f>
        <v>0</v>
      </c>
      <c r="F35" s="62">
        <f t="shared" ref="F35:V35" si="2">F34-F33</f>
        <v>0</v>
      </c>
      <c r="G35" s="62">
        <f t="shared" si="2"/>
        <v>0</v>
      </c>
      <c r="H35" s="62">
        <f t="shared" si="2"/>
        <v>0</v>
      </c>
      <c r="I35" s="62">
        <f t="shared" si="2"/>
        <v>0</v>
      </c>
      <c r="J35" s="62">
        <f t="shared" si="2"/>
        <v>0</v>
      </c>
      <c r="K35" s="62">
        <f t="shared" si="2"/>
        <v>0</v>
      </c>
      <c r="L35" s="62">
        <f t="shared" si="2"/>
        <v>0</v>
      </c>
      <c r="M35" s="62">
        <f t="shared" si="2"/>
        <v>0</v>
      </c>
      <c r="N35" s="62">
        <f t="shared" si="2"/>
        <v>0</v>
      </c>
      <c r="O35" s="62">
        <f t="shared" si="2"/>
        <v>0</v>
      </c>
      <c r="P35" s="62">
        <f t="shared" si="2"/>
        <v>0</v>
      </c>
      <c r="Q35" s="62">
        <f t="shared" si="2"/>
        <v>0</v>
      </c>
      <c r="R35" s="62">
        <f t="shared" si="2"/>
        <v>0</v>
      </c>
      <c r="S35" s="62">
        <f t="shared" si="2"/>
        <v>0</v>
      </c>
      <c r="T35" s="62">
        <f t="shared" si="2"/>
        <v>0</v>
      </c>
      <c r="U35" s="62">
        <f t="shared" si="2"/>
        <v>0</v>
      </c>
      <c r="V35" s="62">
        <f t="shared" si="2"/>
        <v>0</v>
      </c>
      <c r="W35" s="149">
        <f>W34-W33</f>
        <v>0</v>
      </c>
    </row>
    <row r="36" spans="2:23" s="28" customFormat="1" x14ac:dyDescent="0.25">
      <c r="B36" s="127"/>
      <c r="C36" s="135"/>
      <c r="D36" s="135"/>
      <c r="E36" s="135"/>
      <c r="F36" s="135"/>
      <c r="G36" s="135"/>
      <c r="H36" s="135"/>
      <c r="I36" s="135"/>
      <c r="J36" s="135"/>
      <c r="K36" s="135"/>
      <c r="L36" s="135"/>
      <c r="M36" s="135"/>
      <c r="N36" s="135"/>
      <c r="O36" s="135"/>
      <c r="P36" s="135"/>
      <c r="Q36" s="135"/>
      <c r="R36" s="135"/>
      <c r="S36" s="135"/>
      <c r="T36" s="135"/>
      <c r="U36" s="135"/>
      <c r="V36" s="135"/>
      <c r="W36" s="136"/>
    </row>
    <row r="37" spans="2:23" s="28" customFormat="1" ht="34.5" outlineLevel="1" x14ac:dyDescent="0.25">
      <c r="B37" s="137" t="s">
        <v>159</v>
      </c>
      <c r="C37" s="3">
        <f>'Kustannus-hyötyanalyysi'!$G$10</f>
        <v>2023</v>
      </c>
      <c r="D37" s="3">
        <f>'Kustannus-hyötyanalyysi'!$H$10</f>
        <v>2024</v>
      </c>
      <c r="E37" s="3">
        <f>'Kustannus-hyötyanalyysi'!$I$10</f>
        <v>2025</v>
      </c>
      <c r="F37" s="3">
        <f>'Kustannus-hyötyanalyysi'!$J$10</f>
        <v>2026</v>
      </c>
      <c r="G37" s="3">
        <f>'Kustannus-hyötyanalyysi'!$K$10</f>
        <v>2027</v>
      </c>
      <c r="H37" s="3">
        <f>'Kustannus-hyötyanalyysi'!$L$10</f>
        <v>2028</v>
      </c>
      <c r="I37" s="3">
        <f>'Kustannus-hyötyanalyysi'!$M$10</f>
        <v>2029</v>
      </c>
      <c r="J37" s="3">
        <f>'Kustannus-hyötyanalyysi'!$N$10</f>
        <v>2030</v>
      </c>
      <c r="K37" s="3">
        <f>'Kustannus-hyötyanalyysi'!$O$10</f>
        <v>2031</v>
      </c>
      <c r="L37" s="3">
        <f>'Kustannus-hyötyanalyysi'!$P$10</f>
        <v>2032</v>
      </c>
      <c r="M37" s="3">
        <f>'Kustannus-hyötyanalyysi'!$Q$10</f>
        <v>2033</v>
      </c>
      <c r="N37" s="3">
        <f>'Kustannus-hyötyanalyysi'!$R$10</f>
        <v>2034</v>
      </c>
      <c r="O37" s="3">
        <f>'Kustannus-hyötyanalyysi'!$S$10</f>
        <v>2035</v>
      </c>
      <c r="P37" s="3">
        <f>'Kustannus-hyötyanalyysi'!$T$10</f>
        <v>2036</v>
      </c>
      <c r="Q37" s="3">
        <f>'Kustannus-hyötyanalyysi'!$U$10</f>
        <v>2037</v>
      </c>
      <c r="R37" s="3">
        <f>'Kustannus-hyötyanalyysi'!$V$10</f>
        <v>2038</v>
      </c>
      <c r="S37" s="3">
        <f>'Kustannus-hyötyanalyysi'!$W$10</f>
        <v>2039</v>
      </c>
      <c r="T37" s="3">
        <f>'Kustannus-hyötyanalyysi'!$X$10</f>
        <v>2040</v>
      </c>
      <c r="U37" s="3">
        <f>'Kustannus-hyötyanalyysi'!$Y$10</f>
        <v>2041</v>
      </c>
      <c r="V37" s="3">
        <f>'Kustannus-hyötyanalyysi'!$Z$10</f>
        <v>2042</v>
      </c>
      <c r="W37" s="4" t="s">
        <v>4</v>
      </c>
    </row>
    <row r="38" spans="2:23" s="28" customFormat="1" outlineLevel="1" x14ac:dyDescent="0.25">
      <c r="B38" s="50" t="s">
        <v>15</v>
      </c>
      <c r="C38" s="60">
        <f>'Kustannus-hyötyanalyysi'!G88</f>
        <v>0</v>
      </c>
      <c r="D38" s="60">
        <f>'Kustannus-hyötyanalyysi'!H88</f>
        <v>0</v>
      </c>
      <c r="E38" s="60">
        <f>'Kustannus-hyötyanalyysi'!I88</f>
        <v>0</v>
      </c>
      <c r="F38" s="60">
        <f>'Kustannus-hyötyanalyysi'!J88</f>
        <v>0</v>
      </c>
      <c r="G38" s="60">
        <f>'Kustannus-hyötyanalyysi'!K88</f>
        <v>0</v>
      </c>
      <c r="H38" s="60">
        <f>'Kustannus-hyötyanalyysi'!L88</f>
        <v>0</v>
      </c>
      <c r="I38" s="60">
        <f>'Kustannus-hyötyanalyysi'!M88</f>
        <v>0</v>
      </c>
      <c r="J38" s="60">
        <f>'Kustannus-hyötyanalyysi'!N88</f>
        <v>0</v>
      </c>
      <c r="K38" s="60">
        <f>'Kustannus-hyötyanalyysi'!O88</f>
        <v>0</v>
      </c>
      <c r="L38" s="60">
        <f>'Kustannus-hyötyanalyysi'!P88</f>
        <v>0</v>
      </c>
      <c r="M38" s="60">
        <f>'Kustannus-hyötyanalyysi'!Q88</f>
        <v>0</v>
      </c>
      <c r="N38" s="60">
        <f>'Kustannus-hyötyanalyysi'!R88</f>
        <v>0</v>
      </c>
      <c r="O38" s="60">
        <f>'Kustannus-hyötyanalyysi'!S88</f>
        <v>0</v>
      </c>
      <c r="P38" s="60">
        <f>'Kustannus-hyötyanalyysi'!T88</f>
        <v>0</v>
      </c>
      <c r="Q38" s="60">
        <f>'Kustannus-hyötyanalyysi'!U88</f>
        <v>0</v>
      </c>
      <c r="R38" s="60">
        <f>'Kustannus-hyötyanalyysi'!V88</f>
        <v>0</v>
      </c>
      <c r="S38" s="60">
        <f>'Kustannus-hyötyanalyysi'!W88</f>
        <v>0</v>
      </c>
      <c r="T38" s="60">
        <f>'Kustannus-hyötyanalyysi'!X88</f>
        <v>0</v>
      </c>
      <c r="U38" s="60">
        <f>'Kustannus-hyötyanalyysi'!Y88</f>
        <v>0</v>
      </c>
      <c r="V38" s="60">
        <f>'Kustannus-hyötyanalyysi'!Z88</f>
        <v>0</v>
      </c>
      <c r="W38" s="148">
        <f>SUM(C38:V38)</f>
        <v>0</v>
      </c>
    </row>
    <row r="39" spans="2:23" s="132" customFormat="1" outlineLevel="1" x14ac:dyDescent="0.25">
      <c r="B39" s="41" t="s">
        <v>223</v>
      </c>
      <c r="C39" s="62">
        <f>'Kustannus-hyötyanalyysi'!G145+'Kustannus-hyötyanalyysi'!G192</f>
        <v>0</v>
      </c>
      <c r="D39" s="62">
        <f>'Kustannus-hyötyanalyysi'!H145+'Kustannus-hyötyanalyysi'!H192</f>
        <v>0</v>
      </c>
      <c r="E39" s="62">
        <f>'Kustannus-hyötyanalyysi'!I145+'Kustannus-hyötyanalyysi'!I192</f>
        <v>0</v>
      </c>
      <c r="F39" s="62">
        <f>'Kustannus-hyötyanalyysi'!J145+'Kustannus-hyötyanalyysi'!J192</f>
        <v>0</v>
      </c>
      <c r="G39" s="62">
        <f>'Kustannus-hyötyanalyysi'!K145+'Kustannus-hyötyanalyysi'!K192</f>
        <v>0</v>
      </c>
      <c r="H39" s="62">
        <f>'Kustannus-hyötyanalyysi'!L145+'Kustannus-hyötyanalyysi'!L192</f>
        <v>0</v>
      </c>
      <c r="I39" s="62">
        <f>'Kustannus-hyötyanalyysi'!M145+'Kustannus-hyötyanalyysi'!M192</f>
        <v>0</v>
      </c>
      <c r="J39" s="62">
        <f>'Kustannus-hyötyanalyysi'!N145+'Kustannus-hyötyanalyysi'!N192</f>
        <v>0</v>
      </c>
      <c r="K39" s="62">
        <f>'Kustannus-hyötyanalyysi'!O145+'Kustannus-hyötyanalyysi'!O192</f>
        <v>0</v>
      </c>
      <c r="L39" s="62">
        <f>'Kustannus-hyötyanalyysi'!P145+'Kustannus-hyötyanalyysi'!P192</f>
        <v>0</v>
      </c>
      <c r="M39" s="62">
        <f>'Kustannus-hyötyanalyysi'!Q145+'Kustannus-hyötyanalyysi'!Q192</f>
        <v>0</v>
      </c>
      <c r="N39" s="62">
        <f>'Kustannus-hyötyanalyysi'!R145+'Kustannus-hyötyanalyysi'!R192</f>
        <v>0</v>
      </c>
      <c r="O39" s="62">
        <f>'Kustannus-hyötyanalyysi'!S145+'Kustannus-hyötyanalyysi'!S192</f>
        <v>0</v>
      </c>
      <c r="P39" s="62">
        <f>'Kustannus-hyötyanalyysi'!T145+'Kustannus-hyötyanalyysi'!T192</f>
        <v>0</v>
      </c>
      <c r="Q39" s="62">
        <f>'Kustannus-hyötyanalyysi'!U145+'Kustannus-hyötyanalyysi'!U192</f>
        <v>0</v>
      </c>
      <c r="R39" s="62">
        <f>'Kustannus-hyötyanalyysi'!V145+'Kustannus-hyötyanalyysi'!V192</f>
        <v>0</v>
      </c>
      <c r="S39" s="62">
        <f>'Kustannus-hyötyanalyysi'!W145+'Kustannus-hyötyanalyysi'!W192</f>
        <v>0</v>
      </c>
      <c r="T39" s="62">
        <f>'Kustannus-hyötyanalyysi'!X145+'Kustannus-hyötyanalyysi'!X192</f>
        <v>0</v>
      </c>
      <c r="U39" s="62">
        <f>'Kustannus-hyötyanalyysi'!Y145+'Kustannus-hyötyanalyysi'!Y192</f>
        <v>0</v>
      </c>
      <c r="V39" s="62">
        <f>'Kustannus-hyötyanalyysi'!Z145+'Kustannus-hyötyanalyysi'!Z192</f>
        <v>0</v>
      </c>
      <c r="W39" s="149">
        <f>SUM(C39:V39)</f>
        <v>0</v>
      </c>
    </row>
    <row r="40" spans="2:23" s="132" customFormat="1" x14ac:dyDescent="0.25">
      <c r="B40" s="64" t="s">
        <v>110</v>
      </c>
      <c r="C40" s="62">
        <f>C39-C38</f>
        <v>0</v>
      </c>
      <c r="D40" s="62">
        <f>D39-D38</f>
        <v>0</v>
      </c>
      <c r="E40" s="62">
        <f>E39-E38</f>
        <v>0</v>
      </c>
      <c r="F40" s="62">
        <f t="shared" ref="F40:V40" si="3">F39-F38</f>
        <v>0</v>
      </c>
      <c r="G40" s="62">
        <f t="shared" si="3"/>
        <v>0</v>
      </c>
      <c r="H40" s="62">
        <f t="shared" si="3"/>
        <v>0</v>
      </c>
      <c r="I40" s="62">
        <f t="shared" si="3"/>
        <v>0</v>
      </c>
      <c r="J40" s="62">
        <f t="shared" si="3"/>
        <v>0</v>
      </c>
      <c r="K40" s="62">
        <f t="shared" si="3"/>
        <v>0</v>
      </c>
      <c r="L40" s="62">
        <f t="shared" si="3"/>
        <v>0</v>
      </c>
      <c r="M40" s="62">
        <f t="shared" si="3"/>
        <v>0</v>
      </c>
      <c r="N40" s="62">
        <f t="shared" si="3"/>
        <v>0</v>
      </c>
      <c r="O40" s="62">
        <f t="shared" si="3"/>
        <v>0</v>
      </c>
      <c r="P40" s="62">
        <f t="shared" si="3"/>
        <v>0</v>
      </c>
      <c r="Q40" s="62">
        <f t="shared" si="3"/>
        <v>0</v>
      </c>
      <c r="R40" s="62">
        <f t="shared" si="3"/>
        <v>0</v>
      </c>
      <c r="S40" s="62">
        <f t="shared" si="3"/>
        <v>0</v>
      </c>
      <c r="T40" s="62">
        <f t="shared" si="3"/>
        <v>0</v>
      </c>
      <c r="U40" s="62">
        <f t="shared" si="3"/>
        <v>0</v>
      </c>
      <c r="V40" s="62">
        <f t="shared" si="3"/>
        <v>0</v>
      </c>
      <c r="W40" s="149">
        <f>W39-W38</f>
        <v>0</v>
      </c>
    </row>
    <row r="41" spans="2:23" s="132" customFormat="1" x14ac:dyDescent="0.25">
      <c r="B41" s="18"/>
      <c r="C41" s="133"/>
      <c r="D41" s="133"/>
      <c r="E41" s="133"/>
      <c r="F41" s="133"/>
      <c r="G41" s="133"/>
      <c r="H41" s="133"/>
      <c r="I41" s="133"/>
      <c r="J41" s="133"/>
      <c r="K41" s="133"/>
      <c r="L41" s="133"/>
      <c r="M41" s="133"/>
      <c r="N41" s="133"/>
      <c r="O41" s="133"/>
      <c r="P41" s="133"/>
      <c r="Q41" s="133"/>
      <c r="R41" s="133"/>
      <c r="S41" s="133"/>
      <c r="T41" s="133"/>
      <c r="U41" s="133"/>
      <c r="V41" s="133"/>
      <c r="W41" s="134"/>
    </row>
    <row r="42" spans="2:23" s="132" customFormat="1" outlineLevel="1" x14ac:dyDescent="0.25">
      <c r="B42" s="138" t="s">
        <v>76</v>
      </c>
      <c r="C42" s="3">
        <f>'Kustannus-hyötyanalyysi'!$G$10</f>
        <v>2023</v>
      </c>
      <c r="D42" s="3">
        <f>'Kustannus-hyötyanalyysi'!$H$10</f>
        <v>2024</v>
      </c>
      <c r="E42" s="3">
        <f>'Kustannus-hyötyanalyysi'!$I$10</f>
        <v>2025</v>
      </c>
      <c r="F42" s="3">
        <f>'Kustannus-hyötyanalyysi'!$J$10</f>
        <v>2026</v>
      </c>
      <c r="G42" s="3">
        <f>'Kustannus-hyötyanalyysi'!$K$10</f>
        <v>2027</v>
      </c>
      <c r="H42" s="3">
        <f>'Kustannus-hyötyanalyysi'!$L$10</f>
        <v>2028</v>
      </c>
      <c r="I42" s="3">
        <f>'Kustannus-hyötyanalyysi'!$M$10</f>
        <v>2029</v>
      </c>
      <c r="J42" s="3">
        <f>'Kustannus-hyötyanalyysi'!$N$10</f>
        <v>2030</v>
      </c>
      <c r="K42" s="3">
        <f>'Kustannus-hyötyanalyysi'!$O$10</f>
        <v>2031</v>
      </c>
      <c r="L42" s="3">
        <f>'Kustannus-hyötyanalyysi'!$P$10</f>
        <v>2032</v>
      </c>
      <c r="M42" s="3">
        <f>'Kustannus-hyötyanalyysi'!$Q$10</f>
        <v>2033</v>
      </c>
      <c r="N42" s="3">
        <f>'Kustannus-hyötyanalyysi'!$R$10</f>
        <v>2034</v>
      </c>
      <c r="O42" s="3">
        <f>'Kustannus-hyötyanalyysi'!$S$10</f>
        <v>2035</v>
      </c>
      <c r="P42" s="3">
        <f>'Kustannus-hyötyanalyysi'!$T$10</f>
        <v>2036</v>
      </c>
      <c r="Q42" s="3">
        <f>'Kustannus-hyötyanalyysi'!$U$10</f>
        <v>2037</v>
      </c>
      <c r="R42" s="3">
        <f>'Kustannus-hyötyanalyysi'!$V$10</f>
        <v>2038</v>
      </c>
      <c r="S42" s="3">
        <f>'Kustannus-hyötyanalyysi'!$W$10</f>
        <v>2039</v>
      </c>
      <c r="T42" s="3">
        <f>'Kustannus-hyötyanalyysi'!$X$10</f>
        <v>2040</v>
      </c>
      <c r="U42" s="3">
        <f>'Kustannus-hyötyanalyysi'!$Y$10</f>
        <v>2041</v>
      </c>
      <c r="V42" s="3">
        <f>'Kustannus-hyötyanalyysi'!$Z$10</f>
        <v>2042</v>
      </c>
      <c r="W42" s="4" t="s">
        <v>4</v>
      </c>
    </row>
    <row r="43" spans="2:23" s="132" customFormat="1" outlineLevel="1" x14ac:dyDescent="0.25">
      <c r="B43" s="50" t="s">
        <v>15</v>
      </c>
      <c r="C43" s="60">
        <f>'Kustannus-hyötyanalyysi'!G91</f>
        <v>0</v>
      </c>
      <c r="D43" s="60">
        <f>'Kustannus-hyötyanalyysi'!H91</f>
        <v>0</v>
      </c>
      <c r="E43" s="60">
        <f>'Kustannus-hyötyanalyysi'!I91</f>
        <v>0</v>
      </c>
      <c r="F43" s="60">
        <f>'Kustannus-hyötyanalyysi'!J91</f>
        <v>0</v>
      </c>
      <c r="G43" s="60">
        <f>'Kustannus-hyötyanalyysi'!K91</f>
        <v>0</v>
      </c>
      <c r="H43" s="60">
        <f>'Kustannus-hyötyanalyysi'!L91</f>
        <v>0</v>
      </c>
      <c r="I43" s="60">
        <f>'Kustannus-hyötyanalyysi'!M91</f>
        <v>0</v>
      </c>
      <c r="J43" s="60">
        <f>'Kustannus-hyötyanalyysi'!N91</f>
        <v>0</v>
      </c>
      <c r="K43" s="60">
        <f>'Kustannus-hyötyanalyysi'!O91</f>
        <v>0</v>
      </c>
      <c r="L43" s="60">
        <f>'Kustannus-hyötyanalyysi'!P91</f>
        <v>0</v>
      </c>
      <c r="M43" s="60">
        <f>'Kustannus-hyötyanalyysi'!Q91</f>
        <v>0</v>
      </c>
      <c r="N43" s="60">
        <f>'Kustannus-hyötyanalyysi'!R91</f>
        <v>0</v>
      </c>
      <c r="O43" s="60">
        <f>'Kustannus-hyötyanalyysi'!S91</f>
        <v>0</v>
      </c>
      <c r="P43" s="60">
        <f>'Kustannus-hyötyanalyysi'!T91</f>
        <v>0</v>
      </c>
      <c r="Q43" s="60">
        <f>'Kustannus-hyötyanalyysi'!U91</f>
        <v>0</v>
      </c>
      <c r="R43" s="60">
        <f>'Kustannus-hyötyanalyysi'!V91</f>
        <v>0</v>
      </c>
      <c r="S43" s="60">
        <f>'Kustannus-hyötyanalyysi'!W91</f>
        <v>0</v>
      </c>
      <c r="T43" s="60">
        <f>'Kustannus-hyötyanalyysi'!X91</f>
        <v>0</v>
      </c>
      <c r="U43" s="60">
        <f>'Kustannus-hyötyanalyysi'!Y91</f>
        <v>0</v>
      </c>
      <c r="V43" s="60">
        <f>'Kustannus-hyötyanalyysi'!Z91</f>
        <v>0</v>
      </c>
      <c r="W43" s="148">
        <f>SUM(C43:V43)</f>
        <v>0</v>
      </c>
    </row>
    <row r="44" spans="2:23" s="132" customFormat="1" outlineLevel="1" x14ac:dyDescent="0.25">
      <c r="B44" s="214" t="s">
        <v>223</v>
      </c>
      <c r="C44" s="62">
        <f>'Kustannus-hyötyanalyysi'!G148+'Kustannus-hyötyanalyysi'!G195</f>
        <v>0</v>
      </c>
      <c r="D44" s="62">
        <f>'Kustannus-hyötyanalyysi'!H148+'Kustannus-hyötyanalyysi'!H195</f>
        <v>0</v>
      </c>
      <c r="E44" s="62">
        <f>'Kustannus-hyötyanalyysi'!I148+'Kustannus-hyötyanalyysi'!I195</f>
        <v>0</v>
      </c>
      <c r="F44" s="62">
        <f>'Kustannus-hyötyanalyysi'!J148+'Kustannus-hyötyanalyysi'!J195</f>
        <v>0</v>
      </c>
      <c r="G44" s="62">
        <f>'Kustannus-hyötyanalyysi'!K148+'Kustannus-hyötyanalyysi'!K195</f>
        <v>0</v>
      </c>
      <c r="H44" s="62">
        <f>'Kustannus-hyötyanalyysi'!L148+'Kustannus-hyötyanalyysi'!L195</f>
        <v>0</v>
      </c>
      <c r="I44" s="62">
        <f>'Kustannus-hyötyanalyysi'!M148+'Kustannus-hyötyanalyysi'!M195</f>
        <v>0</v>
      </c>
      <c r="J44" s="62">
        <f>'Kustannus-hyötyanalyysi'!N148+'Kustannus-hyötyanalyysi'!N195</f>
        <v>0</v>
      </c>
      <c r="K44" s="62">
        <f>'Kustannus-hyötyanalyysi'!O148+'Kustannus-hyötyanalyysi'!O195</f>
        <v>0</v>
      </c>
      <c r="L44" s="62">
        <f>'Kustannus-hyötyanalyysi'!P148+'Kustannus-hyötyanalyysi'!P195</f>
        <v>0</v>
      </c>
      <c r="M44" s="62">
        <f>'Kustannus-hyötyanalyysi'!Q148+'Kustannus-hyötyanalyysi'!Q195</f>
        <v>0</v>
      </c>
      <c r="N44" s="62">
        <f>'Kustannus-hyötyanalyysi'!R148+'Kustannus-hyötyanalyysi'!R195</f>
        <v>0</v>
      </c>
      <c r="O44" s="62">
        <f>'Kustannus-hyötyanalyysi'!S148+'Kustannus-hyötyanalyysi'!S195</f>
        <v>0</v>
      </c>
      <c r="P44" s="62">
        <f>'Kustannus-hyötyanalyysi'!T148+'Kustannus-hyötyanalyysi'!T195</f>
        <v>0</v>
      </c>
      <c r="Q44" s="62">
        <f>'Kustannus-hyötyanalyysi'!U148+'Kustannus-hyötyanalyysi'!U195</f>
        <v>0</v>
      </c>
      <c r="R44" s="62">
        <f>'Kustannus-hyötyanalyysi'!V148+'Kustannus-hyötyanalyysi'!V195</f>
        <v>0</v>
      </c>
      <c r="S44" s="62">
        <f>'Kustannus-hyötyanalyysi'!W148+'Kustannus-hyötyanalyysi'!W195</f>
        <v>0</v>
      </c>
      <c r="T44" s="62">
        <f>'Kustannus-hyötyanalyysi'!X148+'Kustannus-hyötyanalyysi'!X195</f>
        <v>0</v>
      </c>
      <c r="U44" s="62">
        <f>'Kustannus-hyötyanalyysi'!Y148+'Kustannus-hyötyanalyysi'!Y195</f>
        <v>0</v>
      </c>
      <c r="V44" s="62">
        <f>'Kustannus-hyötyanalyysi'!Z148+'Kustannus-hyötyanalyysi'!Z195</f>
        <v>0</v>
      </c>
      <c r="W44" s="149">
        <f>SUM(C44:V44)</f>
        <v>0</v>
      </c>
    </row>
    <row r="45" spans="2:23" s="132" customFormat="1" x14ac:dyDescent="0.25">
      <c r="B45" s="64" t="s">
        <v>111</v>
      </c>
      <c r="C45" s="62">
        <f>C44-C43</f>
        <v>0</v>
      </c>
      <c r="D45" s="62">
        <f>D44-D43</f>
        <v>0</v>
      </c>
      <c r="E45" s="62">
        <f>E44-E43</f>
        <v>0</v>
      </c>
      <c r="F45" s="62">
        <f t="shared" ref="F45:V45" si="4">F44-F43</f>
        <v>0</v>
      </c>
      <c r="G45" s="62">
        <f t="shared" si="4"/>
        <v>0</v>
      </c>
      <c r="H45" s="62">
        <f t="shared" si="4"/>
        <v>0</v>
      </c>
      <c r="I45" s="62">
        <f t="shared" si="4"/>
        <v>0</v>
      </c>
      <c r="J45" s="62">
        <f t="shared" si="4"/>
        <v>0</v>
      </c>
      <c r="K45" s="62">
        <f t="shared" si="4"/>
        <v>0</v>
      </c>
      <c r="L45" s="62">
        <f t="shared" si="4"/>
        <v>0</v>
      </c>
      <c r="M45" s="62">
        <f t="shared" si="4"/>
        <v>0</v>
      </c>
      <c r="N45" s="62">
        <f t="shared" si="4"/>
        <v>0</v>
      </c>
      <c r="O45" s="62">
        <f t="shared" si="4"/>
        <v>0</v>
      </c>
      <c r="P45" s="62">
        <f t="shared" si="4"/>
        <v>0</v>
      </c>
      <c r="Q45" s="62">
        <f t="shared" si="4"/>
        <v>0</v>
      </c>
      <c r="R45" s="62">
        <f t="shared" si="4"/>
        <v>0</v>
      </c>
      <c r="S45" s="62">
        <f t="shared" si="4"/>
        <v>0</v>
      </c>
      <c r="T45" s="62">
        <f t="shared" si="4"/>
        <v>0</v>
      </c>
      <c r="U45" s="62">
        <f t="shared" si="4"/>
        <v>0</v>
      </c>
      <c r="V45" s="62">
        <f t="shared" si="4"/>
        <v>0</v>
      </c>
      <c r="W45" s="149">
        <f>W44-W43</f>
        <v>0</v>
      </c>
    </row>
    <row r="46" spans="2:23" s="28" customFormat="1" x14ac:dyDescent="0.25">
      <c r="B46" s="127"/>
      <c r="C46" s="135"/>
      <c r="D46" s="135"/>
      <c r="E46" s="135"/>
      <c r="F46" s="135"/>
      <c r="G46" s="135"/>
      <c r="H46" s="135"/>
      <c r="I46" s="135"/>
      <c r="J46" s="135"/>
      <c r="K46" s="135"/>
      <c r="L46" s="135"/>
      <c r="M46" s="135"/>
      <c r="N46" s="135"/>
      <c r="O46" s="135"/>
      <c r="P46" s="135"/>
      <c r="Q46" s="135"/>
      <c r="R46" s="135"/>
      <c r="S46" s="135"/>
      <c r="T46" s="135"/>
      <c r="U46" s="135"/>
      <c r="V46" s="135"/>
      <c r="W46" s="197"/>
    </row>
    <row r="47" spans="2:23" s="28" customFormat="1" outlineLevel="1" x14ac:dyDescent="0.25">
      <c r="B47" s="156" t="s">
        <v>160</v>
      </c>
      <c r="C47" s="3">
        <f>'Kustannus-hyötyanalyysi'!$G$10</f>
        <v>2023</v>
      </c>
      <c r="D47" s="3">
        <f>'Kustannus-hyötyanalyysi'!$H$10</f>
        <v>2024</v>
      </c>
      <c r="E47" s="3">
        <f>'Kustannus-hyötyanalyysi'!$I$10</f>
        <v>2025</v>
      </c>
      <c r="F47" s="3">
        <f>'Kustannus-hyötyanalyysi'!$J$10</f>
        <v>2026</v>
      </c>
      <c r="G47" s="3">
        <f>'Kustannus-hyötyanalyysi'!$K$10</f>
        <v>2027</v>
      </c>
      <c r="H47" s="3">
        <f>'Kustannus-hyötyanalyysi'!$L$10</f>
        <v>2028</v>
      </c>
      <c r="I47" s="3">
        <f>'Kustannus-hyötyanalyysi'!$M$10</f>
        <v>2029</v>
      </c>
      <c r="J47" s="3">
        <f>'Kustannus-hyötyanalyysi'!$N$10</f>
        <v>2030</v>
      </c>
      <c r="K47" s="3">
        <f>'Kustannus-hyötyanalyysi'!$O$10</f>
        <v>2031</v>
      </c>
      <c r="L47" s="3">
        <f>'Kustannus-hyötyanalyysi'!$P$10</f>
        <v>2032</v>
      </c>
      <c r="M47" s="3">
        <f>'Kustannus-hyötyanalyysi'!$Q$10</f>
        <v>2033</v>
      </c>
      <c r="N47" s="3">
        <f>'Kustannus-hyötyanalyysi'!$R$10</f>
        <v>2034</v>
      </c>
      <c r="O47" s="3">
        <f>'Kustannus-hyötyanalyysi'!$S$10</f>
        <v>2035</v>
      </c>
      <c r="P47" s="3">
        <f>'Kustannus-hyötyanalyysi'!$T$10</f>
        <v>2036</v>
      </c>
      <c r="Q47" s="3">
        <f>'Kustannus-hyötyanalyysi'!$U$10</f>
        <v>2037</v>
      </c>
      <c r="R47" s="3">
        <f>'Kustannus-hyötyanalyysi'!$V$10</f>
        <v>2038</v>
      </c>
      <c r="S47" s="3">
        <f>'Kustannus-hyötyanalyysi'!$W$10</f>
        <v>2039</v>
      </c>
      <c r="T47" s="3">
        <f>'Kustannus-hyötyanalyysi'!$X$10</f>
        <v>2040</v>
      </c>
      <c r="U47" s="3">
        <f>'Kustannus-hyötyanalyysi'!$Y$10</f>
        <v>2041</v>
      </c>
      <c r="V47" s="3">
        <f>'Kustannus-hyötyanalyysi'!$Z$10</f>
        <v>2042</v>
      </c>
      <c r="W47" s="4" t="s">
        <v>4</v>
      </c>
    </row>
    <row r="48" spans="2:23" s="28" customFormat="1" outlineLevel="1" x14ac:dyDescent="0.25">
      <c r="B48" s="199" t="s">
        <v>161</v>
      </c>
      <c r="C48" s="60">
        <f>'Kustannus-hyötyanalyysi'!G94</f>
        <v>0</v>
      </c>
      <c r="D48" s="60">
        <f>'Kustannus-hyötyanalyysi'!H94</f>
        <v>0</v>
      </c>
      <c r="E48" s="60">
        <f>'Kustannus-hyötyanalyysi'!I94</f>
        <v>0</v>
      </c>
      <c r="F48" s="60">
        <f>'Kustannus-hyötyanalyysi'!J94</f>
        <v>0</v>
      </c>
      <c r="G48" s="60">
        <f>'Kustannus-hyötyanalyysi'!K94</f>
        <v>0</v>
      </c>
      <c r="H48" s="60">
        <f>'Kustannus-hyötyanalyysi'!L94</f>
        <v>0</v>
      </c>
      <c r="I48" s="60">
        <f>'Kustannus-hyötyanalyysi'!M94</f>
        <v>0</v>
      </c>
      <c r="J48" s="60">
        <f>'Kustannus-hyötyanalyysi'!N94</f>
        <v>0</v>
      </c>
      <c r="K48" s="60">
        <f>'Kustannus-hyötyanalyysi'!O94</f>
        <v>0</v>
      </c>
      <c r="L48" s="60">
        <f>'Kustannus-hyötyanalyysi'!P94</f>
        <v>0</v>
      </c>
      <c r="M48" s="60">
        <f>'Kustannus-hyötyanalyysi'!Q94</f>
        <v>0</v>
      </c>
      <c r="N48" s="60">
        <f>'Kustannus-hyötyanalyysi'!R94</f>
        <v>0</v>
      </c>
      <c r="O48" s="60">
        <f>'Kustannus-hyötyanalyysi'!S94</f>
        <v>0</v>
      </c>
      <c r="P48" s="60">
        <f>'Kustannus-hyötyanalyysi'!T94</f>
        <v>0</v>
      </c>
      <c r="Q48" s="60">
        <f>'Kustannus-hyötyanalyysi'!U94</f>
        <v>0</v>
      </c>
      <c r="R48" s="60">
        <f>'Kustannus-hyötyanalyysi'!V94</f>
        <v>0</v>
      </c>
      <c r="S48" s="60">
        <f>'Kustannus-hyötyanalyysi'!W94</f>
        <v>0</v>
      </c>
      <c r="T48" s="60">
        <f>'Kustannus-hyötyanalyysi'!X94</f>
        <v>0</v>
      </c>
      <c r="U48" s="60">
        <f>'Kustannus-hyötyanalyysi'!Y94</f>
        <v>0</v>
      </c>
      <c r="V48" s="60">
        <f>'Kustannus-hyötyanalyysi'!Z94</f>
        <v>0</v>
      </c>
      <c r="W48" s="230">
        <f>SUM(C48:V48)</f>
        <v>0</v>
      </c>
    </row>
    <row r="49" spans="2:23" s="28" customFormat="1" outlineLevel="1" x14ac:dyDescent="0.25">
      <c r="B49" s="214" t="s">
        <v>223</v>
      </c>
      <c r="C49" s="62">
        <f>'Kustannus-hyötyanalyysi'!G151+'Kustannus-hyötyanalyysi'!G198</f>
        <v>0</v>
      </c>
      <c r="D49" s="62">
        <f>'Kustannus-hyötyanalyysi'!H151+'Kustannus-hyötyanalyysi'!H198</f>
        <v>0</v>
      </c>
      <c r="E49" s="62">
        <f>'Kustannus-hyötyanalyysi'!I151+'Kustannus-hyötyanalyysi'!I198</f>
        <v>0</v>
      </c>
      <c r="F49" s="62">
        <f>'Kustannus-hyötyanalyysi'!J151+'Kustannus-hyötyanalyysi'!J198</f>
        <v>0</v>
      </c>
      <c r="G49" s="62">
        <f>'Kustannus-hyötyanalyysi'!K151+'Kustannus-hyötyanalyysi'!K198</f>
        <v>0</v>
      </c>
      <c r="H49" s="62">
        <f>'Kustannus-hyötyanalyysi'!L151+'Kustannus-hyötyanalyysi'!L198</f>
        <v>0</v>
      </c>
      <c r="I49" s="62">
        <f>'Kustannus-hyötyanalyysi'!M151+'Kustannus-hyötyanalyysi'!M198</f>
        <v>0</v>
      </c>
      <c r="J49" s="62">
        <f>'Kustannus-hyötyanalyysi'!N151+'Kustannus-hyötyanalyysi'!N198</f>
        <v>0</v>
      </c>
      <c r="K49" s="62">
        <f>'Kustannus-hyötyanalyysi'!O151+'Kustannus-hyötyanalyysi'!O198</f>
        <v>0</v>
      </c>
      <c r="L49" s="62">
        <f>'Kustannus-hyötyanalyysi'!P151+'Kustannus-hyötyanalyysi'!P198</f>
        <v>0</v>
      </c>
      <c r="M49" s="62">
        <f>'Kustannus-hyötyanalyysi'!Q151+'Kustannus-hyötyanalyysi'!Q198</f>
        <v>0</v>
      </c>
      <c r="N49" s="62">
        <f>'Kustannus-hyötyanalyysi'!R151+'Kustannus-hyötyanalyysi'!R198</f>
        <v>0</v>
      </c>
      <c r="O49" s="62">
        <f>'Kustannus-hyötyanalyysi'!S151+'Kustannus-hyötyanalyysi'!S198</f>
        <v>0</v>
      </c>
      <c r="P49" s="62">
        <f>'Kustannus-hyötyanalyysi'!T151+'Kustannus-hyötyanalyysi'!T198</f>
        <v>0</v>
      </c>
      <c r="Q49" s="62">
        <f>'Kustannus-hyötyanalyysi'!U151+'Kustannus-hyötyanalyysi'!U198</f>
        <v>0</v>
      </c>
      <c r="R49" s="62">
        <f>'Kustannus-hyötyanalyysi'!V151+'Kustannus-hyötyanalyysi'!V198</f>
        <v>0</v>
      </c>
      <c r="S49" s="62">
        <f>'Kustannus-hyötyanalyysi'!W151+'Kustannus-hyötyanalyysi'!W198</f>
        <v>0</v>
      </c>
      <c r="T49" s="62">
        <f>'Kustannus-hyötyanalyysi'!X151+'Kustannus-hyötyanalyysi'!X198</f>
        <v>0</v>
      </c>
      <c r="U49" s="62">
        <f>'Kustannus-hyötyanalyysi'!Y151+'Kustannus-hyötyanalyysi'!Y198</f>
        <v>0</v>
      </c>
      <c r="V49" s="62">
        <f>'Kustannus-hyötyanalyysi'!Z151+'Kustannus-hyötyanalyysi'!Z198</f>
        <v>0</v>
      </c>
      <c r="W49" s="231">
        <f>SUM(C49:V49)</f>
        <v>0</v>
      </c>
    </row>
    <row r="50" spans="2:23" s="28" customFormat="1" x14ac:dyDescent="0.25">
      <c r="B50" s="198" t="s">
        <v>162</v>
      </c>
      <c r="C50" s="62">
        <f>C49-C48</f>
        <v>0</v>
      </c>
      <c r="D50" s="62">
        <f>D49-D48</f>
        <v>0</v>
      </c>
      <c r="E50" s="62">
        <f>E49-E48</f>
        <v>0</v>
      </c>
      <c r="F50" s="62">
        <f>F49-F48</f>
        <v>0</v>
      </c>
      <c r="G50" s="62">
        <f t="shared" ref="G50:W50" si="5">G49-G48</f>
        <v>0</v>
      </c>
      <c r="H50" s="62">
        <f t="shared" si="5"/>
        <v>0</v>
      </c>
      <c r="I50" s="62">
        <f t="shared" si="5"/>
        <v>0</v>
      </c>
      <c r="J50" s="62">
        <f t="shared" si="5"/>
        <v>0</v>
      </c>
      <c r="K50" s="62">
        <f t="shared" si="5"/>
        <v>0</v>
      </c>
      <c r="L50" s="62">
        <f t="shared" si="5"/>
        <v>0</v>
      </c>
      <c r="M50" s="62">
        <f t="shared" si="5"/>
        <v>0</v>
      </c>
      <c r="N50" s="62">
        <f t="shared" si="5"/>
        <v>0</v>
      </c>
      <c r="O50" s="62">
        <f t="shared" si="5"/>
        <v>0</v>
      </c>
      <c r="P50" s="62">
        <f t="shared" si="5"/>
        <v>0</v>
      </c>
      <c r="Q50" s="62">
        <f t="shared" si="5"/>
        <v>0</v>
      </c>
      <c r="R50" s="62">
        <f t="shared" si="5"/>
        <v>0</v>
      </c>
      <c r="S50" s="62">
        <f t="shared" si="5"/>
        <v>0</v>
      </c>
      <c r="T50" s="62">
        <f t="shared" si="5"/>
        <v>0</v>
      </c>
      <c r="U50" s="62">
        <f t="shared" si="5"/>
        <v>0</v>
      </c>
      <c r="V50" s="62">
        <f t="shared" si="5"/>
        <v>0</v>
      </c>
      <c r="W50" s="231">
        <f t="shared" si="5"/>
        <v>0</v>
      </c>
    </row>
    <row r="51" spans="2:23" s="132" customFormat="1" x14ac:dyDescent="0.25">
      <c r="B51" s="18"/>
      <c r="C51" s="133"/>
      <c r="D51" s="133"/>
      <c r="E51" s="133"/>
      <c r="F51" s="133"/>
      <c r="G51" s="133"/>
      <c r="H51" s="133"/>
      <c r="I51" s="133"/>
      <c r="J51" s="133"/>
      <c r="K51" s="133"/>
      <c r="L51" s="133"/>
      <c r="M51" s="133"/>
      <c r="N51" s="133"/>
      <c r="O51" s="133"/>
      <c r="P51" s="133"/>
      <c r="Q51" s="133"/>
      <c r="R51" s="133"/>
      <c r="S51" s="133"/>
      <c r="T51" s="133"/>
      <c r="U51" s="133"/>
      <c r="V51" s="133"/>
      <c r="W51" s="134"/>
    </row>
    <row r="52" spans="2:23" s="132" customFormat="1" ht="23" outlineLevel="1" x14ac:dyDescent="0.25">
      <c r="B52" s="139" t="s">
        <v>77</v>
      </c>
      <c r="C52" s="3">
        <f>'Kustannus-hyötyanalyysi'!$G$10</f>
        <v>2023</v>
      </c>
      <c r="D52" s="3">
        <f>'Kustannus-hyötyanalyysi'!$H$10</f>
        <v>2024</v>
      </c>
      <c r="E52" s="3">
        <f>'Kustannus-hyötyanalyysi'!$I$10</f>
        <v>2025</v>
      </c>
      <c r="F52" s="3">
        <f>'Kustannus-hyötyanalyysi'!$J$10</f>
        <v>2026</v>
      </c>
      <c r="G52" s="3">
        <f>'Kustannus-hyötyanalyysi'!$K$10</f>
        <v>2027</v>
      </c>
      <c r="H52" s="3">
        <f>'Kustannus-hyötyanalyysi'!$L$10</f>
        <v>2028</v>
      </c>
      <c r="I52" s="3">
        <f>'Kustannus-hyötyanalyysi'!$M$10</f>
        <v>2029</v>
      </c>
      <c r="J52" s="3">
        <f>'Kustannus-hyötyanalyysi'!$N$10</f>
        <v>2030</v>
      </c>
      <c r="K52" s="3">
        <f>'Kustannus-hyötyanalyysi'!$O$10</f>
        <v>2031</v>
      </c>
      <c r="L52" s="3">
        <f>'Kustannus-hyötyanalyysi'!$P$10</f>
        <v>2032</v>
      </c>
      <c r="M52" s="3">
        <f>'Kustannus-hyötyanalyysi'!$Q$10</f>
        <v>2033</v>
      </c>
      <c r="N52" s="3">
        <f>'Kustannus-hyötyanalyysi'!$R$10</f>
        <v>2034</v>
      </c>
      <c r="O52" s="3">
        <f>'Kustannus-hyötyanalyysi'!$S$10</f>
        <v>2035</v>
      </c>
      <c r="P52" s="3">
        <f>'Kustannus-hyötyanalyysi'!$T$10</f>
        <v>2036</v>
      </c>
      <c r="Q52" s="3">
        <f>'Kustannus-hyötyanalyysi'!$U$10</f>
        <v>2037</v>
      </c>
      <c r="R52" s="3">
        <f>'Kustannus-hyötyanalyysi'!$V$10</f>
        <v>2038</v>
      </c>
      <c r="S52" s="3">
        <f>'Kustannus-hyötyanalyysi'!$W$10</f>
        <v>2039</v>
      </c>
      <c r="T52" s="3">
        <f>'Kustannus-hyötyanalyysi'!$X$10</f>
        <v>2040</v>
      </c>
      <c r="U52" s="3">
        <f>'Kustannus-hyötyanalyysi'!$Y$10</f>
        <v>2041</v>
      </c>
      <c r="V52" s="3">
        <f>'Kustannus-hyötyanalyysi'!$Z$10</f>
        <v>2042</v>
      </c>
      <c r="W52" s="4" t="s">
        <v>4</v>
      </c>
    </row>
    <row r="53" spans="2:23" s="132" customFormat="1" outlineLevel="1" x14ac:dyDescent="0.25">
      <c r="B53" s="50" t="s">
        <v>15</v>
      </c>
      <c r="C53" s="60">
        <f>'Kustannus-hyötyanalyysi'!G97</f>
        <v>0</v>
      </c>
      <c r="D53" s="60">
        <f>'Kustannus-hyötyanalyysi'!H97</f>
        <v>0</v>
      </c>
      <c r="E53" s="60">
        <f>'Kustannus-hyötyanalyysi'!I97</f>
        <v>0</v>
      </c>
      <c r="F53" s="60">
        <f>'Kustannus-hyötyanalyysi'!J97</f>
        <v>0</v>
      </c>
      <c r="G53" s="60">
        <f>'Kustannus-hyötyanalyysi'!K97</f>
        <v>0</v>
      </c>
      <c r="H53" s="60">
        <f>'Kustannus-hyötyanalyysi'!L97</f>
        <v>0</v>
      </c>
      <c r="I53" s="60">
        <f>'Kustannus-hyötyanalyysi'!M97</f>
        <v>0</v>
      </c>
      <c r="J53" s="60">
        <f>'Kustannus-hyötyanalyysi'!N97</f>
        <v>0</v>
      </c>
      <c r="K53" s="60">
        <f>'Kustannus-hyötyanalyysi'!O97</f>
        <v>0</v>
      </c>
      <c r="L53" s="60">
        <f>'Kustannus-hyötyanalyysi'!P97</f>
        <v>0</v>
      </c>
      <c r="M53" s="60">
        <f>'Kustannus-hyötyanalyysi'!Q97</f>
        <v>0</v>
      </c>
      <c r="N53" s="60">
        <f>'Kustannus-hyötyanalyysi'!R97</f>
        <v>0</v>
      </c>
      <c r="O53" s="60">
        <f>'Kustannus-hyötyanalyysi'!S97</f>
        <v>0</v>
      </c>
      <c r="P53" s="60">
        <f>'Kustannus-hyötyanalyysi'!T97</f>
        <v>0</v>
      </c>
      <c r="Q53" s="60">
        <f>'Kustannus-hyötyanalyysi'!U97</f>
        <v>0</v>
      </c>
      <c r="R53" s="60">
        <f>'Kustannus-hyötyanalyysi'!V97</f>
        <v>0</v>
      </c>
      <c r="S53" s="60">
        <f>'Kustannus-hyötyanalyysi'!W97</f>
        <v>0</v>
      </c>
      <c r="T53" s="60">
        <f>'Kustannus-hyötyanalyysi'!X97</f>
        <v>0</v>
      </c>
      <c r="U53" s="60">
        <f>'Kustannus-hyötyanalyysi'!Y97</f>
        <v>0</v>
      </c>
      <c r="V53" s="60">
        <f>'Kustannus-hyötyanalyysi'!Z97</f>
        <v>0</v>
      </c>
      <c r="W53" s="148">
        <f>SUM(C53:V53)</f>
        <v>0</v>
      </c>
    </row>
    <row r="54" spans="2:23" s="132" customFormat="1" outlineLevel="1" x14ac:dyDescent="0.25">
      <c r="B54" s="214" t="s">
        <v>223</v>
      </c>
      <c r="C54" s="62">
        <f>'Kustannus-hyötyanalyysi'!G154+'Kustannus-hyötyanalyysi'!G201</f>
        <v>0</v>
      </c>
      <c r="D54" s="62">
        <f>'Kustannus-hyötyanalyysi'!H154+'Kustannus-hyötyanalyysi'!H201</f>
        <v>0</v>
      </c>
      <c r="E54" s="62">
        <f>'Kustannus-hyötyanalyysi'!I154+'Kustannus-hyötyanalyysi'!I201</f>
        <v>0</v>
      </c>
      <c r="F54" s="62">
        <f>'Kustannus-hyötyanalyysi'!J154+'Kustannus-hyötyanalyysi'!J201</f>
        <v>0</v>
      </c>
      <c r="G54" s="62">
        <f>'Kustannus-hyötyanalyysi'!K154+'Kustannus-hyötyanalyysi'!K201</f>
        <v>0</v>
      </c>
      <c r="H54" s="62">
        <f>'Kustannus-hyötyanalyysi'!L154+'Kustannus-hyötyanalyysi'!L201</f>
        <v>0</v>
      </c>
      <c r="I54" s="62">
        <f>'Kustannus-hyötyanalyysi'!M154+'Kustannus-hyötyanalyysi'!M201</f>
        <v>0</v>
      </c>
      <c r="J54" s="62">
        <f>'Kustannus-hyötyanalyysi'!N154+'Kustannus-hyötyanalyysi'!N201</f>
        <v>0</v>
      </c>
      <c r="K54" s="62">
        <f>'Kustannus-hyötyanalyysi'!O154+'Kustannus-hyötyanalyysi'!O201</f>
        <v>0</v>
      </c>
      <c r="L54" s="62">
        <f>'Kustannus-hyötyanalyysi'!P154+'Kustannus-hyötyanalyysi'!P201</f>
        <v>0</v>
      </c>
      <c r="M54" s="62">
        <f>'Kustannus-hyötyanalyysi'!Q154+'Kustannus-hyötyanalyysi'!Q201</f>
        <v>0</v>
      </c>
      <c r="N54" s="62">
        <f>'Kustannus-hyötyanalyysi'!R154+'Kustannus-hyötyanalyysi'!R201</f>
        <v>0</v>
      </c>
      <c r="O54" s="62">
        <f>'Kustannus-hyötyanalyysi'!S154+'Kustannus-hyötyanalyysi'!S201</f>
        <v>0</v>
      </c>
      <c r="P54" s="62">
        <f>'Kustannus-hyötyanalyysi'!T154+'Kustannus-hyötyanalyysi'!T201</f>
        <v>0</v>
      </c>
      <c r="Q54" s="62">
        <f>'Kustannus-hyötyanalyysi'!U154+'Kustannus-hyötyanalyysi'!U201</f>
        <v>0</v>
      </c>
      <c r="R54" s="62">
        <f>'Kustannus-hyötyanalyysi'!V154+'Kustannus-hyötyanalyysi'!V201</f>
        <v>0</v>
      </c>
      <c r="S54" s="62">
        <f>'Kustannus-hyötyanalyysi'!W154+'Kustannus-hyötyanalyysi'!W201</f>
        <v>0</v>
      </c>
      <c r="T54" s="62">
        <f>'Kustannus-hyötyanalyysi'!X154+'Kustannus-hyötyanalyysi'!X201</f>
        <v>0</v>
      </c>
      <c r="U54" s="62">
        <f>'Kustannus-hyötyanalyysi'!Y154+'Kustannus-hyötyanalyysi'!Y201</f>
        <v>0</v>
      </c>
      <c r="V54" s="62">
        <f>'Kustannus-hyötyanalyysi'!Z154+'Kustannus-hyötyanalyysi'!Z201</f>
        <v>0</v>
      </c>
      <c r="W54" s="149">
        <f>SUM(C54:V54)</f>
        <v>0</v>
      </c>
    </row>
    <row r="55" spans="2:23" s="132" customFormat="1" x14ac:dyDescent="0.25">
      <c r="B55" s="64" t="s">
        <v>112</v>
      </c>
      <c r="C55" s="62">
        <f>C54-C53</f>
        <v>0</v>
      </c>
      <c r="D55" s="62">
        <f>D54-D53</f>
        <v>0</v>
      </c>
      <c r="E55" s="62">
        <f>E54-E53</f>
        <v>0</v>
      </c>
      <c r="F55" s="62">
        <f t="shared" ref="F55:V55" si="6">F54-F53</f>
        <v>0</v>
      </c>
      <c r="G55" s="62">
        <f t="shared" si="6"/>
        <v>0</v>
      </c>
      <c r="H55" s="62">
        <f t="shared" si="6"/>
        <v>0</v>
      </c>
      <c r="I55" s="62">
        <f t="shared" si="6"/>
        <v>0</v>
      </c>
      <c r="J55" s="62">
        <f t="shared" si="6"/>
        <v>0</v>
      </c>
      <c r="K55" s="62">
        <f t="shared" si="6"/>
        <v>0</v>
      </c>
      <c r="L55" s="62">
        <f t="shared" si="6"/>
        <v>0</v>
      </c>
      <c r="M55" s="62">
        <f t="shared" si="6"/>
        <v>0</v>
      </c>
      <c r="N55" s="62">
        <f t="shared" si="6"/>
        <v>0</v>
      </c>
      <c r="O55" s="62">
        <f t="shared" si="6"/>
        <v>0</v>
      </c>
      <c r="P55" s="62">
        <f t="shared" si="6"/>
        <v>0</v>
      </c>
      <c r="Q55" s="62">
        <f t="shared" si="6"/>
        <v>0</v>
      </c>
      <c r="R55" s="62">
        <f t="shared" si="6"/>
        <v>0</v>
      </c>
      <c r="S55" s="62">
        <f t="shared" si="6"/>
        <v>0</v>
      </c>
      <c r="T55" s="62">
        <f t="shared" si="6"/>
        <v>0</v>
      </c>
      <c r="U55" s="62">
        <f t="shared" si="6"/>
        <v>0</v>
      </c>
      <c r="V55" s="62">
        <f t="shared" si="6"/>
        <v>0</v>
      </c>
      <c r="W55" s="149">
        <f>W54-W53</f>
        <v>0</v>
      </c>
    </row>
    <row r="56" spans="2:23" s="132" customFormat="1" x14ac:dyDescent="0.25">
      <c r="B56" s="18"/>
      <c r="C56" s="133"/>
      <c r="D56" s="133"/>
      <c r="E56" s="133"/>
      <c r="F56" s="133"/>
      <c r="G56" s="133"/>
      <c r="H56" s="133"/>
      <c r="I56" s="133"/>
      <c r="J56" s="133"/>
      <c r="K56" s="133"/>
      <c r="L56" s="133"/>
      <c r="M56" s="133"/>
      <c r="N56" s="133"/>
      <c r="O56" s="133"/>
      <c r="P56" s="133"/>
      <c r="Q56" s="133"/>
      <c r="R56" s="133"/>
      <c r="S56" s="133"/>
      <c r="T56" s="133"/>
      <c r="U56" s="133"/>
      <c r="V56" s="133"/>
      <c r="W56" s="134"/>
    </row>
    <row r="57" spans="2:23" s="132" customFormat="1" ht="34.5" outlineLevel="1" x14ac:dyDescent="0.25">
      <c r="B57" s="139" t="s">
        <v>165</v>
      </c>
      <c r="C57" s="3">
        <f>'Kustannus-hyötyanalyysi'!$G$10</f>
        <v>2023</v>
      </c>
      <c r="D57" s="3">
        <f>'Kustannus-hyötyanalyysi'!$H$10</f>
        <v>2024</v>
      </c>
      <c r="E57" s="3">
        <f>'Kustannus-hyötyanalyysi'!$I$10</f>
        <v>2025</v>
      </c>
      <c r="F57" s="3">
        <f>'Kustannus-hyötyanalyysi'!$J$10</f>
        <v>2026</v>
      </c>
      <c r="G57" s="3">
        <f>'Kustannus-hyötyanalyysi'!$K$10</f>
        <v>2027</v>
      </c>
      <c r="H57" s="3">
        <f>'Kustannus-hyötyanalyysi'!$L$10</f>
        <v>2028</v>
      </c>
      <c r="I57" s="3">
        <f>'Kustannus-hyötyanalyysi'!$M$10</f>
        <v>2029</v>
      </c>
      <c r="J57" s="3">
        <f>'Kustannus-hyötyanalyysi'!$N$10</f>
        <v>2030</v>
      </c>
      <c r="K57" s="3">
        <f>'Kustannus-hyötyanalyysi'!$O$10</f>
        <v>2031</v>
      </c>
      <c r="L57" s="3">
        <f>'Kustannus-hyötyanalyysi'!$P$10</f>
        <v>2032</v>
      </c>
      <c r="M57" s="3">
        <f>'Kustannus-hyötyanalyysi'!$Q$10</f>
        <v>2033</v>
      </c>
      <c r="N57" s="3">
        <f>'Kustannus-hyötyanalyysi'!$R$10</f>
        <v>2034</v>
      </c>
      <c r="O57" s="3">
        <f>'Kustannus-hyötyanalyysi'!$S$10</f>
        <v>2035</v>
      </c>
      <c r="P57" s="3">
        <f>'Kustannus-hyötyanalyysi'!$T$10</f>
        <v>2036</v>
      </c>
      <c r="Q57" s="3">
        <f>'Kustannus-hyötyanalyysi'!$U$10</f>
        <v>2037</v>
      </c>
      <c r="R57" s="3">
        <f>'Kustannus-hyötyanalyysi'!$V$10</f>
        <v>2038</v>
      </c>
      <c r="S57" s="3">
        <f>'Kustannus-hyötyanalyysi'!$W$10</f>
        <v>2039</v>
      </c>
      <c r="T57" s="3">
        <f>'Kustannus-hyötyanalyysi'!$X$10</f>
        <v>2040</v>
      </c>
      <c r="U57" s="3">
        <f>'Kustannus-hyötyanalyysi'!$Y$10</f>
        <v>2041</v>
      </c>
      <c r="V57" s="3">
        <f>'Kustannus-hyötyanalyysi'!$Z$10</f>
        <v>2042</v>
      </c>
      <c r="W57" s="4" t="s">
        <v>4</v>
      </c>
    </row>
    <row r="58" spans="2:23" s="132" customFormat="1" outlineLevel="1" x14ac:dyDescent="0.25">
      <c r="B58" s="50" t="s">
        <v>15</v>
      </c>
      <c r="C58" s="60">
        <f>'Kustannus-hyötyanalyysi'!G100</f>
        <v>0</v>
      </c>
      <c r="D58" s="60">
        <f>'Kustannus-hyötyanalyysi'!H100</f>
        <v>0</v>
      </c>
      <c r="E58" s="60">
        <f>'Kustannus-hyötyanalyysi'!I100</f>
        <v>0</v>
      </c>
      <c r="F58" s="60">
        <f>'Kustannus-hyötyanalyysi'!J100</f>
        <v>0</v>
      </c>
      <c r="G58" s="60">
        <f>'Kustannus-hyötyanalyysi'!K100</f>
        <v>0</v>
      </c>
      <c r="H58" s="60">
        <f>'Kustannus-hyötyanalyysi'!L100</f>
        <v>0</v>
      </c>
      <c r="I58" s="60">
        <f>'Kustannus-hyötyanalyysi'!M100</f>
        <v>0</v>
      </c>
      <c r="J58" s="60">
        <f>'Kustannus-hyötyanalyysi'!N100</f>
        <v>0</v>
      </c>
      <c r="K58" s="60">
        <f>'Kustannus-hyötyanalyysi'!O100</f>
        <v>0</v>
      </c>
      <c r="L58" s="60">
        <f>'Kustannus-hyötyanalyysi'!P100</f>
        <v>0</v>
      </c>
      <c r="M58" s="60">
        <f>'Kustannus-hyötyanalyysi'!Q100</f>
        <v>0</v>
      </c>
      <c r="N58" s="60">
        <f>'Kustannus-hyötyanalyysi'!R100</f>
        <v>0</v>
      </c>
      <c r="O58" s="60">
        <f>'Kustannus-hyötyanalyysi'!S100</f>
        <v>0</v>
      </c>
      <c r="P58" s="60">
        <f>'Kustannus-hyötyanalyysi'!T100</f>
        <v>0</v>
      </c>
      <c r="Q58" s="60">
        <f>'Kustannus-hyötyanalyysi'!U100</f>
        <v>0</v>
      </c>
      <c r="R58" s="60">
        <f>'Kustannus-hyötyanalyysi'!V100</f>
        <v>0</v>
      </c>
      <c r="S58" s="60">
        <f>'Kustannus-hyötyanalyysi'!W100</f>
        <v>0</v>
      </c>
      <c r="T58" s="60">
        <f>'Kustannus-hyötyanalyysi'!X100</f>
        <v>0</v>
      </c>
      <c r="U58" s="60">
        <f>'Kustannus-hyötyanalyysi'!Y100</f>
        <v>0</v>
      </c>
      <c r="V58" s="60">
        <f>'Kustannus-hyötyanalyysi'!Z100</f>
        <v>0</v>
      </c>
      <c r="W58" s="148">
        <f>SUM(C58:V58)</f>
        <v>0</v>
      </c>
    </row>
    <row r="59" spans="2:23" s="132" customFormat="1" outlineLevel="1" x14ac:dyDescent="0.25">
      <c r="B59" s="214" t="s">
        <v>223</v>
      </c>
      <c r="C59" s="62">
        <f>'Kustannus-hyötyanalyysi'!G157+'Kustannus-hyötyanalyysi'!G204</f>
        <v>0</v>
      </c>
      <c r="D59" s="62">
        <f>'Kustannus-hyötyanalyysi'!H157+'Kustannus-hyötyanalyysi'!H204</f>
        <v>0</v>
      </c>
      <c r="E59" s="62">
        <f>'Kustannus-hyötyanalyysi'!I157+'Kustannus-hyötyanalyysi'!I204</f>
        <v>0</v>
      </c>
      <c r="F59" s="62">
        <f>'Kustannus-hyötyanalyysi'!J157+'Kustannus-hyötyanalyysi'!J204</f>
        <v>0</v>
      </c>
      <c r="G59" s="62">
        <f>'Kustannus-hyötyanalyysi'!K157+'Kustannus-hyötyanalyysi'!K204</f>
        <v>0</v>
      </c>
      <c r="H59" s="62">
        <f>'Kustannus-hyötyanalyysi'!L157+'Kustannus-hyötyanalyysi'!L204</f>
        <v>0</v>
      </c>
      <c r="I59" s="62">
        <f>'Kustannus-hyötyanalyysi'!M157+'Kustannus-hyötyanalyysi'!M204</f>
        <v>0</v>
      </c>
      <c r="J59" s="62">
        <f>'Kustannus-hyötyanalyysi'!N157+'Kustannus-hyötyanalyysi'!N204</f>
        <v>0</v>
      </c>
      <c r="K59" s="62">
        <f>'Kustannus-hyötyanalyysi'!O157+'Kustannus-hyötyanalyysi'!O204</f>
        <v>0</v>
      </c>
      <c r="L59" s="62">
        <f>'Kustannus-hyötyanalyysi'!P157+'Kustannus-hyötyanalyysi'!P204</f>
        <v>0</v>
      </c>
      <c r="M59" s="62">
        <f>'Kustannus-hyötyanalyysi'!Q157+'Kustannus-hyötyanalyysi'!Q204</f>
        <v>0</v>
      </c>
      <c r="N59" s="62">
        <f>'Kustannus-hyötyanalyysi'!R157+'Kustannus-hyötyanalyysi'!R204</f>
        <v>0</v>
      </c>
      <c r="O59" s="62">
        <f>'Kustannus-hyötyanalyysi'!S157+'Kustannus-hyötyanalyysi'!S204</f>
        <v>0</v>
      </c>
      <c r="P59" s="62">
        <f>'Kustannus-hyötyanalyysi'!T157+'Kustannus-hyötyanalyysi'!T204</f>
        <v>0</v>
      </c>
      <c r="Q59" s="62">
        <f>'Kustannus-hyötyanalyysi'!U157+'Kustannus-hyötyanalyysi'!U204</f>
        <v>0</v>
      </c>
      <c r="R59" s="62">
        <f>'Kustannus-hyötyanalyysi'!V157+'Kustannus-hyötyanalyysi'!V204</f>
        <v>0</v>
      </c>
      <c r="S59" s="62">
        <f>'Kustannus-hyötyanalyysi'!W157+'Kustannus-hyötyanalyysi'!W204</f>
        <v>0</v>
      </c>
      <c r="T59" s="62">
        <f>'Kustannus-hyötyanalyysi'!X157+'Kustannus-hyötyanalyysi'!X204</f>
        <v>0</v>
      </c>
      <c r="U59" s="62">
        <f>'Kustannus-hyötyanalyysi'!Y157+'Kustannus-hyötyanalyysi'!Y204</f>
        <v>0</v>
      </c>
      <c r="V59" s="62">
        <f>'Kustannus-hyötyanalyysi'!Z157+'Kustannus-hyötyanalyysi'!Z204</f>
        <v>0</v>
      </c>
      <c r="W59" s="149">
        <f>SUM(C59:V59)</f>
        <v>0</v>
      </c>
    </row>
    <row r="60" spans="2:23" s="132" customFormat="1" x14ac:dyDescent="0.25">
      <c r="B60" s="64" t="s">
        <v>113</v>
      </c>
      <c r="C60" s="62">
        <f>C59-C58</f>
        <v>0</v>
      </c>
      <c r="D60" s="62">
        <f>D59-D58</f>
        <v>0</v>
      </c>
      <c r="E60" s="62">
        <f>E59-E58</f>
        <v>0</v>
      </c>
      <c r="F60" s="62">
        <f t="shared" ref="F60:V60" si="7">F59-F58</f>
        <v>0</v>
      </c>
      <c r="G60" s="62">
        <f t="shared" si="7"/>
        <v>0</v>
      </c>
      <c r="H60" s="62">
        <f t="shared" si="7"/>
        <v>0</v>
      </c>
      <c r="I60" s="62">
        <f t="shared" si="7"/>
        <v>0</v>
      </c>
      <c r="J60" s="62">
        <f t="shared" si="7"/>
        <v>0</v>
      </c>
      <c r="K60" s="62">
        <f t="shared" si="7"/>
        <v>0</v>
      </c>
      <c r="L60" s="62">
        <f t="shared" si="7"/>
        <v>0</v>
      </c>
      <c r="M60" s="62">
        <f t="shared" si="7"/>
        <v>0</v>
      </c>
      <c r="N60" s="62">
        <f t="shared" si="7"/>
        <v>0</v>
      </c>
      <c r="O60" s="62">
        <f t="shared" si="7"/>
        <v>0</v>
      </c>
      <c r="P60" s="62">
        <f t="shared" si="7"/>
        <v>0</v>
      </c>
      <c r="Q60" s="62">
        <f t="shared" si="7"/>
        <v>0</v>
      </c>
      <c r="R60" s="62">
        <f t="shared" si="7"/>
        <v>0</v>
      </c>
      <c r="S60" s="62">
        <f t="shared" si="7"/>
        <v>0</v>
      </c>
      <c r="T60" s="62">
        <f t="shared" si="7"/>
        <v>0</v>
      </c>
      <c r="U60" s="62">
        <f t="shared" si="7"/>
        <v>0</v>
      </c>
      <c r="V60" s="62">
        <f t="shared" si="7"/>
        <v>0</v>
      </c>
      <c r="W60" s="149">
        <f>W59-W58</f>
        <v>0</v>
      </c>
    </row>
    <row r="61" spans="2:23" s="132" customFormat="1" x14ac:dyDescent="0.25">
      <c r="B61" s="18"/>
      <c r="C61" s="133"/>
      <c r="D61" s="133"/>
      <c r="E61" s="133"/>
      <c r="F61" s="133"/>
      <c r="G61" s="133"/>
      <c r="H61" s="133"/>
      <c r="I61" s="133"/>
      <c r="J61" s="133"/>
      <c r="K61" s="133"/>
      <c r="L61" s="133"/>
      <c r="M61" s="133"/>
      <c r="N61" s="133"/>
      <c r="O61" s="133"/>
      <c r="P61" s="133"/>
      <c r="Q61" s="133"/>
      <c r="R61" s="133"/>
      <c r="S61" s="133"/>
      <c r="T61" s="133"/>
      <c r="U61" s="133"/>
      <c r="V61" s="133"/>
      <c r="W61" s="134"/>
    </row>
    <row r="62" spans="2:23" s="132" customFormat="1" ht="23" outlineLevel="1" x14ac:dyDescent="0.25">
      <c r="B62" s="139" t="s">
        <v>227</v>
      </c>
      <c r="C62" s="3">
        <f>'Kustannus-hyötyanalyysi'!$G$10</f>
        <v>2023</v>
      </c>
      <c r="D62" s="3">
        <f>'Kustannus-hyötyanalyysi'!$H$10</f>
        <v>2024</v>
      </c>
      <c r="E62" s="3">
        <f>'Kustannus-hyötyanalyysi'!$I$10</f>
        <v>2025</v>
      </c>
      <c r="F62" s="3">
        <f>'Kustannus-hyötyanalyysi'!$J$10</f>
        <v>2026</v>
      </c>
      <c r="G62" s="3">
        <f>'Kustannus-hyötyanalyysi'!$K$10</f>
        <v>2027</v>
      </c>
      <c r="H62" s="3">
        <f>'Kustannus-hyötyanalyysi'!$L$10</f>
        <v>2028</v>
      </c>
      <c r="I62" s="3">
        <f>'Kustannus-hyötyanalyysi'!$M$10</f>
        <v>2029</v>
      </c>
      <c r="J62" s="3">
        <f>'Kustannus-hyötyanalyysi'!$N$10</f>
        <v>2030</v>
      </c>
      <c r="K62" s="3">
        <f>'Kustannus-hyötyanalyysi'!$O$10</f>
        <v>2031</v>
      </c>
      <c r="L62" s="3">
        <f>'Kustannus-hyötyanalyysi'!$P$10</f>
        <v>2032</v>
      </c>
      <c r="M62" s="3">
        <f>'Kustannus-hyötyanalyysi'!$Q$10</f>
        <v>2033</v>
      </c>
      <c r="N62" s="3">
        <f>'Kustannus-hyötyanalyysi'!$R$10</f>
        <v>2034</v>
      </c>
      <c r="O62" s="3">
        <f>'Kustannus-hyötyanalyysi'!$S$10</f>
        <v>2035</v>
      </c>
      <c r="P62" s="3">
        <f>'Kustannus-hyötyanalyysi'!$T$10</f>
        <v>2036</v>
      </c>
      <c r="Q62" s="3">
        <f>'Kustannus-hyötyanalyysi'!$U$10</f>
        <v>2037</v>
      </c>
      <c r="R62" s="3">
        <f>'Kustannus-hyötyanalyysi'!$V$10</f>
        <v>2038</v>
      </c>
      <c r="S62" s="3">
        <f>'Kustannus-hyötyanalyysi'!$W$10</f>
        <v>2039</v>
      </c>
      <c r="T62" s="3">
        <f>'Kustannus-hyötyanalyysi'!$X$10</f>
        <v>2040</v>
      </c>
      <c r="U62" s="3">
        <f>'Kustannus-hyötyanalyysi'!$Y$10</f>
        <v>2041</v>
      </c>
      <c r="V62" s="3">
        <f>'Kustannus-hyötyanalyysi'!$Z$10</f>
        <v>2042</v>
      </c>
      <c r="W62" s="4" t="s">
        <v>4</v>
      </c>
    </row>
    <row r="63" spans="2:23" s="132" customFormat="1" ht="23" outlineLevel="1" x14ac:dyDescent="0.25">
      <c r="B63" s="50" t="s">
        <v>225</v>
      </c>
      <c r="C63" s="60">
        <f>'Kustannus-hyötyanalyysi'!G103</f>
        <v>0</v>
      </c>
      <c r="D63" s="60">
        <f>'Kustannus-hyötyanalyysi'!H103</f>
        <v>0</v>
      </c>
      <c r="E63" s="60">
        <f>'Kustannus-hyötyanalyysi'!I103</f>
        <v>0</v>
      </c>
      <c r="F63" s="60">
        <f>'Kustannus-hyötyanalyysi'!J103</f>
        <v>0</v>
      </c>
      <c r="G63" s="60">
        <f>'Kustannus-hyötyanalyysi'!K103</f>
        <v>0</v>
      </c>
      <c r="H63" s="60">
        <f>'Kustannus-hyötyanalyysi'!L103</f>
        <v>0</v>
      </c>
      <c r="I63" s="60">
        <f>'Kustannus-hyötyanalyysi'!M103</f>
        <v>0</v>
      </c>
      <c r="J63" s="60">
        <f>'Kustannus-hyötyanalyysi'!N103</f>
        <v>0</v>
      </c>
      <c r="K63" s="60">
        <f>'Kustannus-hyötyanalyysi'!O103</f>
        <v>0</v>
      </c>
      <c r="L63" s="60">
        <f>'Kustannus-hyötyanalyysi'!P103</f>
        <v>0</v>
      </c>
      <c r="M63" s="60">
        <f>'Kustannus-hyötyanalyysi'!Q103</f>
        <v>0</v>
      </c>
      <c r="N63" s="60">
        <f>'Kustannus-hyötyanalyysi'!R103</f>
        <v>0</v>
      </c>
      <c r="O63" s="60">
        <f>'Kustannus-hyötyanalyysi'!S103</f>
        <v>0</v>
      </c>
      <c r="P63" s="60">
        <f>'Kustannus-hyötyanalyysi'!T103</f>
        <v>0</v>
      </c>
      <c r="Q63" s="60">
        <f>'Kustannus-hyötyanalyysi'!U103</f>
        <v>0</v>
      </c>
      <c r="R63" s="60">
        <f>'Kustannus-hyötyanalyysi'!V103</f>
        <v>0</v>
      </c>
      <c r="S63" s="60">
        <f>'Kustannus-hyötyanalyysi'!W103</f>
        <v>0</v>
      </c>
      <c r="T63" s="60">
        <f>'Kustannus-hyötyanalyysi'!X103</f>
        <v>0</v>
      </c>
      <c r="U63" s="60">
        <f>'Kustannus-hyötyanalyysi'!Y103</f>
        <v>0</v>
      </c>
      <c r="V63" s="60">
        <f>'Kustannus-hyötyanalyysi'!Z103</f>
        <v>0</v>
      </c>
      <c r="W63" s="148">
        <f>SUM(C63:V63)</f>
        <v>0</v>
      </c>
    </row>
    <row r="64" spans="2:23" s="132" customFormat="1" outlineLevel="1" x14ac:dyDescent="0.25">
      <c r="B64" s="41" t="s">
        <v>224</v>
      </c>
      <c r="C64" s="62">
        <f>'Kustannus-hyötyanalyysi'!G255</f>
        <v>0</v>
      </c>
      <c r="D64" s="62">
        <f>'Kustannus-hyötyanalyysi'!H255</f>
        <v>0</v>
      </c>
      <c r="E64" s="62">
        <f>'Kustannus-hyötyanalyysi'!I255</f>
        <v>0</v>
      </c>
      <c r="F64" s="62">
        <f>'Kustannus-hyötyanalyysi'!$J$255</f>
        <v>0</v>
      </c>
      <c r="G64" s="62">
        <f>'Kustannus-hyötyanalyysi'!$K$255</f>
        <v>0</v>
      </c>
      <c r="H64" s="62">
        <f>'Kustannus-hyötyanalyysi'!$L$255</f>
        <v>0</v>
      </c>
      <c r="I64" s="62">
        <f>'Kustannus-hyötyanalyysi'!$M$255</f>
        <v>0</v>
      </c>
      <c r="J64" s="62">
        <f>'Kustannus-hyötyanalyysi'!$N$255</f>
        <v>0</v>
      </c>
      <c r="K64" s="62">
        <f>'Kustannus-hyötyanalyysi'!$O$255</f>
        <v>0</v>
      </c>
      <c r="L64" s="62">
        <f>'Kustannus-hyötyanalyysi'!$P$255</f>
        <v>0</v>
      </c>
      <c r="M64" s="62">
        <f>'Kustannus-hyötyanalyysi'!$Q$255</f>
        <v>0</v>
      </c>
      <c r="N64" s="62">
        <f>'Kustannus-hyötyanalyysi'!$R$255</f>
        <v>0</v>
      </c>
      <c r="O64" s="62">
        <f>'Kustannus-hyötyanalyysi'!$S$255</f>
        <v>0</v>
      </c>
      <c r="P64" s="62">
        <f>'Kustannus-hyötyanalyysi'!$T$255</f>
        <v>0</v>
      </c>
      <c r="Q64" s="62">
        <f>'Kustannus-hyötyanalyysi'!$U$255</f>
        <v>0</v>
      </c>
      <c r="R64" s="62">
        <f>'Kustannus-hyötyanalyysi'!$V$255</f>
        <v>0</v>
      </c>
      <c r="S64" s="62">
        <f>'Kustannus-hyötyanalyysi'!$W$255</f>
        <v>0</v>
      </c>
      <c r="T64" s="62">
        <f>'Kustannus-hyötyanalyysi'!$X$255</f>
        <v>0</v>
      </c>
      <c r="U64" s="62">
        <f>'Kustannus-hyötyanalyysi'!$Y$255</f>
        <v>0</v>
      </c>
      <c r="V64" s="62">
        <f>'Kustannus-hyötyanalyysi'!$Z$255</f>
        <v>0</v>
      </c>
      <c r="W64" s="149">
        <f>SUM(C64:V64)</f>
        <v>0</v>
      </c>
    </row>
    <row r="65" spans="1:25" s="132" customFormat="1" x14ac:dyDescent="0.25">
      <c r="B65" s="64" t="s">
        <v>226</v>
      </c>
      <c r="C65" s="62">
        <f>C64-C63</f>
        <v>0</v>
      </c>
      <c r="D65" s="62">
        <f>D64-D63</f>
        <v>0</v>
      </c>
      <c r="E65" s="62">
        <f>E64-E63</f>
        <v>0</v>
      </c>
      <c r="F65" s="62">
        <f t="shared" ref="F65:V65" si="8">F64-F63</f>
        <v>0</v>
      </c>
      <c r="G65" s="62">
        <f t="shared" si="8"/>
        <v>0</v>
      </c>
      <c r="H65" s="62">
        <f t="shared" si="8"/>
        <v>0</v>
      </c>
      <c r="I65" s="62">
        <f t="shared" si="8"/>
        <v>0</v>
      </c>
      <c r="J65" s="62">
        <f t="shared" si="8"/>
        <v>0</v>
      </c>
      <c r="K65" s="62">
        <f t="shared" si="8"/>
        <v>0</v>
      </c>
      <c r="L65" s="62">
        <f t="shared" si="8"/>
        <v>0</v>
      </c>
      <c r="M65" s="62">
        <f t="shared" si="8"/>
        <v>0</v>
      </c>
      <c r="N65" s="62">
        <f t="shared" si="8"/>
        <v>0</v>
      </c>
      <c r="O65" s="62">
        <f t="shared" si="8"/>
        <v>0</v>
      </c>
      <c r="P65" s="62">
        <f t="shared" si="8"/>
        <v>0</v>
      </c>
      <c r="Q65" s="62">
        <f t="shared" si="8"/>
        <v>0</v>
      </c>
      <c r="R65" s="62">
        <f t="shared" si="8"/>
        <v>0</v>
      </c>
      <c r="S65" s="62">
        <f t="shared" si="8"/>
        <v>0</v>
      </c>
      <c r="T65" s="62">
        <f t="shared" si="8"/>
        <v>0</v>
      </c>
      <c r="U65" s="62">
        <f t="shared" si="8"/>
        <v>0</v>
      </c>
      <c r="V65" s="62">
        <f t="shared" si="8"/>
        <v>0</v>
      </c>
      <c r="W65" s="149">
        <f>W64-W63</f>
        <v>0</v>
      </c>
    </row>
    <row r="66" spans="1:25" x14ac:dyDescent="0.25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28"/>
    </row>
    <row r="67" spans="1:25" x14ac:dyDescent="0.25">
      <c r="A67" s="7"/>
      <c r="B67" s="256" t="s">
        <v>3</v>
      </c>
      <c r="C67" s="257"/>
      <c r="D67" s="257"/>
      <c r="E67" s="42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28"/>
    </row>
    <row r="68" spans="1:25" ht="12" x14ac:dyDescent="0.3">
      <c r="A68" s="7"/>
      <c r="B68" s="263" t="s">
        <v>12</v>
      </c>
      <c r="C68" s="264"/>
      <c r="D68" s="264"/>
      <c r="E68" s="172">
        <v>5</v>
      </c>
      <c r="F68" s="179" t="s">
        <v>167</v>
      </c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28"/>
    </row>
    <row r="69" spans="1:25" ht="12" x14ac:dyDescent="0.3">
      <c r="A69" s="7"/>
      <c r="B69" s="256" t="s">
        <v>2</v>
      </c>
      <c r="C69" s="257"/>
      <c r="D69" s="257"/>
      <c r="E69" s="213">
        <v>0.03</v>
      </c>
      <c r="F69" s="51" t="s">
        <v>340</v>
      </c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28"/>
    </row>
    <row r="70" spans="1:25" x14ac:dyDescent="0.25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28"/>
    </row>
    <row r="71" spans="1:25" x14ac:dyDescent="0.25">
      <c r="A71" s="7"/>
      <c r="B71" s="261" t="s">
        <v>174</v>
      </c>
      <c r="C71" s="262"/>
      <c r="D71" s="262"/>
      <c r="E71" s="262"/>
      <c r="F71" s="262"/>
      <c r="G71" s="254">
        <f>'Kustannus-hyötyanalyysi'!G270</f>
        <v>0</v>
      </c>
      <c r="H71" s="308"/>
      <c r="I71" s="253" t="s">
        <v>337</v>
      </c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28"/>
    </row>
    <row r="72" spans="1:25" x14ac:dyDescent="0.25">
      <c r="A72" s="7"/>
      <c r="B72" s="261" t="s">
        <v>175</v>
      </c>
      <c r="C72" s="262"/>
      <c r="D72" s="262"/>
      <c r="E72" s="262"/>
      <c r="F72" s="262"/>
      <c r="G72" s="254">
        <f>'Kustannus-hyötyanalyysi'!G279</f>
        <v>0</v>
      </c>
      <c r="H72" s="255"/>
      <c r="I72" s="2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28"/>
    </row>
    <row r="73" spans="1:25" x14ac:dyDescent="0.25">
      <c r="A73" s="7"/>
      <c r="B73" s="261" t="s">
        <v>176</v>
      </c>
      <c r="C73" s="262"/>
      <c r="D73" s="262"/>
      <c r="E73" s="262"/>
      <c r="F73" s="262"/>
      <c r="G73" s="306">
        <f ca="1">NPV(E69,OFFSET(C30,0,0,1,E68))</f>
        <v>0</v>
      </c>
      <c r="H73" s="307"/>
      <c r="I73" s="8" t="s">
        <v>27</v>
      </c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28"/>
    </row>
    <row r="74" spans="1:25" x14ac:dyDescent="0.25">
      <c r="A74" s="7"/>
      <c r="B74" s="90"/>
      <c r="C74" s="90"/>
      <c r="D74" s="90"/>
      <c r="E74" s="90"/>
      <c r="F74" s="90"/>
      <c r="G74" s="91"/>
      <c r="H74" s="91"/>
      <c r="I74" s="8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28"/>
    </row>
    <row r="75" spans="1:25" x14ac:dyDescent="0.25">
      <c r="A75" s="7"/>
      <c r="B75" s="1" t="s">
        <v>13</v>
      </c>
      <c r="C75" s="7"/>
      <c r="D75" s="7"/>
      <c r="E75" s="7"/>
      <c r="F75" s="7"/>
      <c r="G75" s="7"/>
      <c r="H75" s="7"/>
      <c r="I75" s="7"/>
      <c r="J75" s="7"/>
      <c r="K75" s="7"/>
      <c r="M75" s="10" t="s">
        <v>247</v>
      </c>
      <c r="N75" s="1"/>
      <c r="O75" s="1"/>
      <c r="P75" s="1"/>
      <c r="Q75" s="1"/>
      <c r="R75" s="1"/>
      <c r="S75" s="1"/>
      <c r="T75" s="1"/>
      <c r="U75" s="1"/>
      <c r="V75" s="1"/>
      <c r="W75" s="1"/>
      <c r="X75" s="7"/>
      <c r="Y75" s="28"/>
    </row>
    <row r="76" spans="1:25" x14ac:dyDescent="0.25">
      <c r="A76" s="7"/>
      <c r="B76" s="39"/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241"/>
      <c r="N76" s="241"/>
      <c r="O76" s="241"/>
      <c r="P76" s="241"/>
      <c r="Q76" s="241"/>
      <c r="R76" s="241"/>
      <c r="S76" s="241"/>
      <c r="T76" s="241"/>
      <c r="U76" s="241"/>
      <c r="V76" s="241"/>
      <c r="W76" s="241"/>
      <c r="X76" s="7"/>
      <c r="Y76" s="28"/>
    </row>
    <row r="77" spans="1:25" ht="12.75" customHeight="1" x14ac:dyDescent="0.25">
      <c r="A77" s="7"/>
      <c r="B77" s="267" t="s">
        <v>277</v>
      </c>
      <c r="C77" s="268"/>
      <c r="D77" s="268"/>
      <c r="E77" s="268"/>
      <c r="F77" s="268"/>
      <c r="G77" s="268"/>
      <c r="H77" s="268"/>
      <c r="I77" s="268"/>
      <c r="J77" s="268"/>
      <c r="K77" s="269"/>
      <c r="L77" s="39"/>
      <c r="M77" s="267" t="s">
        <v>195</v>
      </c>
      <c r="N77" s="282"/>
      <c r="O77" s="282"/>
      <c r="P77" s="282"/>
      <c r="Q77" s="282"/>
      <c r="R77" s="282"/>
      <c r="S77" s="282"/>
      <c r="T77" s="282"/>
      <c r="U77" s="282"/>
      <c r="V77" s="282"/>
      <c r="W77" s="283"/>
      <c r="X77" s="7"/>
      <c r="Y77" s="28"/>
    </row>
    <row r="78" spans="1:25" ht="12.75" customHeight="1" x14ac:dyDescent="0.25">
      <c r="A78" s="7"/>
      <c r="B78" s="270"/>
      <c r="C78" s="271"/>
      <c r="D78" s="271"/>
      <c r="E78" s="271"/>
      <c r="F78" s="271"/>
      <c r="G78" s="271"/>
      <c r="H78" s="271"/>
      <c r="I78" s="271"/>
      <c r="J78" s="271"/>
      <c r="K78" s="272"/>
      <c r="L78" s="39"/>
      <c r="M78" s="284"/>
      <c r="N78" s="285"/>
      <c r="O78" s="285"/>
      <c r="P78" s="285"/>
      <c r="Q78" s="285"/>
      <c r="R78" s="285"/>
      <c r="S78" s="285"/>
      <c r="T78" s="285"/>
      <c r="U78" s="285"/>
      <c r="V78" s="285"/>
      <c r="W78" s="286"/>
      <c r="X78" s="7"/>
      <c r="Y78" s="28"/>
    </row>
    <row r="79" spans="1:25" ht="12.75" customHeight="1" x14ac:dyDescent="0.25">
      <c r="A79" s="7"/>
      <c r="B79" s="270"/>
      <c r="C79" s="271"/>
      <c r="D79" s="271"/>
      <c r="E79" s="271"/>
      <c r="F79" s="271"/>
      <c r="G79" s="271"/>
      <c r="H79" s="271"/>
      <c r="I79" s="271"/>
      <c r="J79" s="271"/>
      <c r="K79" s="272"/>
      <c r="L79" s="39"/>
      <c r="M79" s="284"/>
      <c r="N79" s="285"/>
      <c r="O79" s="285"/>
      <c r="P79" s="285"/>
      <c r="Q79" s="285"/>
      <c r="R79" s="285"/>
      <c r="S79" s="285"/>
      <c r="T79" s="285"/>
      <c r="U79" s="285"/>
      <c r="V79" s="285"/>
      <c r="W79" s="286"/>
      <c r="X79" s="7"/>
      <c r="Y79" s="28"/>
    </row>
    <row r="80" spans="1:25" ht="12.75" customHeight="1" x14ac:dyDescent="0.25">
      <c r="A80" s="7"/>
      <c r="B80" s="270"/>
      <c r="C80" s="271"/>
      <c r="D80" s="271"/>
      <c r="E80" s="271"/>
      <c r="F80" s="271"/>
      <c r="G80" s="271"/>
      <c r="H80" s="271"/>
      <c r="I80" s="271"/>
      <c r="J80" s="271"/>
      <c r="K80" s="272"/>
      <c r="L80" s="39"/>
      <c r="M80" s="284"/>
      <c r="N80" s="285"/>
      <c r="O80" s="285"/>
      <c r="P80" s="285"/>
      <c r="Q80" s="285"/>
      <c r="R80" s="285"/>
      <c r="S80" s="285"/>
      <c r="T80" s="285"/>
      <c r="U80" s="285"/>
      <c r="V80" s="285"/>
      <c r="W80" s="286"/>
      <c r="X80" s="7"/>
      <c r="Y80" s="28"/>
    </row>
    <row r="81" spans="1:25" ht="12.75" customHeight="1" x14ac:dyDescent="0.25">
      <c r="A81" s="7"/>
      <c r="B81" s="270"/>
      <c r="C81" s="271"/>
      <c r="D81" s="271"/>
      <c r="E81" s="271"/>
      <c r="F81" s="271"/>
      <c r="G81" s="271"/>
      <c r="H81" s="271"/>
      <c r="I81" s="271"/>
      <c r="J81" s="271"/>
      <c r="K81" s="272"/>
      <c r="L81" s="39"/>
      <c r="M81" s="284"/>
      <c r="N81" s="285"/>
      <c r="O81" s="285"/>
      <c r="P81" s="285"/>
      <c r="Q81" s="285"/>
      <c r="R81" s="285"/>
      <c r="S81" s="285"/>
      <c r="T81" s="285"/>
      <c r="U81" s="285"/>
      <c r="V81" s="285"/>
      <c r="W81" s="286"/>
      <c r="X81" s="7"/>
      <c r="Y81" s="28"/>
    </row>
    <row r="82" spans="1:25" ht="12.75" customHeight="1" x14ac:dyDescent="0.25">
      <c r="A82" s="7"/>
      <c r="B82" s="270"/>
      <c r="C82" s="271"/>
      <c r="D82" s="271"/>
      <c r="E82" s="271"/>
      <c r="F82" s="271"/>
      <c r="G82" s="271"/>
      <c r="H82" s="271"/>
      <c r="I82" s="271"/>
      <c r="J82" s="271"/>
      <c r="K82" s="272"/>
      <c r="L82" s="39"/>
      <c r="M82" s="284"/>
      <c r="N82" s="285"/>
      <c r="O82" s="285"/>
      <c r="P82" s="285"/>
      <c r="Q82" s="285"/>
      <c r="R82" s="285"/>
      <c r="S82" s="285"/>
      <c r="T82" s="285"/>
      <c r="U82" s="285"/>
      <c r="V82" s="285"/>
      <c r="W82" s="286"/>
      <c r="X82" s="7"/>
      <c r="Y82" s="28"/>
    </row>
    <row r="83" spans="1:25" ht="12.75" customHeight="1" x14ac:dyDescent="0.25">
      <c r="A83" s="7"/>
      <c r="B83" s="270"/>
      <c r="C83" s="271"/>
      <c r="D83" s="271"/>
      <c r="E83" s="271"/>
      <c r="F83" s="271"/>
      <c r="G83" s="271"/>
      <c r="H83" s="271"/>
      <c r="I83" s="271"/>
      <c r="J83" s="271"/>
      <c r="K83" s="272"/>
      <c r="L83" s="39"/>
      <c r="M83" s="284"/>
      <c r="N83" s="285"/>
      <c r="O83" s="285"/>
      <c r="P83" s="285"/>
      <c r="Q83" s="285"/>
      <c r="R83" s="285"/>
      <c r="S83" s="285"/>
      <c r="T83" s="285"/>
      <c r="U83" s="285"/>
      <c r="V83" s="285"/>
      <c r="W83" s="286"/>
      <c r="X83" s="7"/>
      <c r="Y83" s="28"/>
    </row>
    <row r="84" spans="1:25" ht="12.75" customHeight="1" x14ac:dyDescent="0.25">
      <c r="A84" s="7"/>
      <c r="B84" s="270"/>
      <c r="C84" s="271"/>
      <c r="D84" s="271"/>
      <c r="E84" s="271"/>
      <c r="F84" s="271"/>
      <c r="G84" s="271"/>
      <c r="H84" s="271"/>
      <c r="I84" s="271"/>
      <c r="J84" s="271"/>
      <c r="K84" s="272"/>
      <c r="L84" s="39"/>
      <c r="M84" s="284"/>
      <c r="N84" s="285"/>
      <c r="O84" s="285"/>
      <c r="P84" s="285"/>
      <c r="Q84" s="285"/>
      <c r="R84" s="285"/>
      <c r="S84" s="285"/>
      <c r="T84" s="285"/>
      <c r="U84" s="285"/>
      <c r="V84" s="285"/>
      <c r="W84" s="286"/>
      <c r="X84" s="7"/>
      <c r="Y84" s="28"/>
    </row>
    <row r="85" spans="1:25" ht="12.75" customHeight="1" x14ac:dyDescent="0.25">
      <c r="A85" s="7"/>
      <c r="B85" s="270"/>
      <c r="C85" s="271"/>
      <c r="D85" s="271"/>
      <c r="E85" s="271"/>
      <c r="F85" s="271"/>
      <c r="G85" s="271"/>
      <c r="H85" s="271"/>
      <c r="I85" s="271"/>
      <c r="J85" s="271"/>
      <c r="K85" s="272"/>
      <c r="L85" s="39"/>
      <c r="M85" s="284"/>
      <c r="N85" s="285"/>
      <c r="O85" s="285"/>
      <c r="P85" s="285"/>
      <c r="Q85" s="285"/>
      <c r="R85" s="285"/>
      <c r="S85" s="285"/>
      <c r="T85" s="285"/>
      <c r="U85" s="285"/>
      <c r="V85" s="285"/>
      <c r="W85" s="286"/>
      <c r="X85" s="7"/>
      <c r="Y85" s="28"/>
    </row>
    <row r="86" spans="1:25" ht="12.75" customHeight="1" x14ac:dyDescent="0.25">
      <c r="A86" s="7"/>
      <c r="B86" s="270"/>
      <c r="C86" s="271"/>
      <c r="D86" s="271"/>
      <c r="E86" s="271"/>
      <c r="F86" s="271"/>
      <c r="G86" s="271"/>
      <c r="H86" s="271"/>
      <c r="I86" s="271"/>
      <c r="J86" s="271"/>
      <c r="K86" s="272"/>
      <c r="L86" s="39"/>
      <c r="M86" s="284"/>
      <c r="N86" s="285"/>
      <c r="O86" s="285"/>
      <c r="P86" s="285"/>
      <c r="Q86" s="285"/>
      <c r="R86" s="285"/>
      <c r="S86" s="285"/>
      <c r="T86" s="285"/>
      <c r="U86" s="285"/>
      <c r="V86" s="285"/>
      <c r="W86" s="286"/>
      <c r="X86" s="7"/>
      <c r="Y86" s="28"/>
    </row>
    <row r="87" spans="1:25" ht="12.75" customHeight="1" x14ac:dyDescent="0.25">
      <c r="A87" s="7"/>
      <c r="B87" s="270"/>
      <c r="C87" s="271"/>
      <c r="D87" s="271"/>
      <c r="E87" s="271"/>
      <c r="F87" s="271"/>
      <c r="G87" s="271"/>
      <c r="H87" s="271"/>
      <c r="I87" s="271"/>
      <c r="J87" s="271"/>
      <c r="K87" s="272"/>
      <c r="L87" s="6"/>
      <c r="M87" s="284"/>
      <c r="N87" s="285"/>
      <c r="O87" s="285"/>
      <c r="P87" s="285"/>
      <c r="Q87" s="285"/>
      <c r="R87" s="285"/>
      <c r="S87" s="285"/>
      <c r="T87" s="285"/>
      <c r="U87" s="285"/>
      <c r="V87" s="285"/>
      <c r="W87" s="286"/>
      <c r="X87" s="7"/>
    </row>
    <row r="88" spans="1:25" ht="12.75" customHeight="1" x14ac:dyDescent="0.25">
      <c r="A88" s="7"/>
      <c r="B88" s="270"/>
      <c r="C88" s="271"/>
      <c r="D88" s="271"/>
      <c r="E88" s="271"/>
      <c r="F88" s="271"/>
      <c r="G88" s="271"/>
      <c r="H88" s="271"/>
      <c r="I88" s="271"/>
      <c r="J88" s="271"/>
      <c r="K88" s="272"/>
      <c r="L88" s="6"/>
      <c r="M88" s="284"/>
      <c r="N88" s="285"/>
      <c r="O88" s="285"/>
      <c r="P88" s="285"/>
      <c r="Q88" s="285"/>
      <c r="R88" s="285"/>
      <c r="S88" s="285"/>
      <c r="T88" s="285"/>
      <c r="U88" s="285"/>
      <c r="V88" s="285"/>
      <c r="W88" s="286"/>
      <c r="X88" s="7"/>
    </row>
    <row r="89" spans="1:25" ht="12.75" customHeight="1" x14ac:dyDescent="0.25">
      <c r="A89" s="7"/>
      <c r="B89" s="270"/>
      <c r="C89" s="271"/>
      <c r="D89" s="271"/>
      <c r="E89" s="271"/>
      <c r="F89" s="271"/>
      <c r="G89" s="271"/>
      <c r="H89" s="271"/>
      <c r="I89" s="271"/>
      <c r="J89" s="271"/>
      <c r="K89" s="272"/>
      <c r="L89" s="6"/>
      <c r="M89" s="284"/>
      <c r="N89" s="285"/>
      <c r="O89" s="285"/>
      <c r="P89" s="285"/>
      <c r="Q89" s="285"/>
      <c r="R89" s="285"/>
      <c r="S89" s="285"/>
      <c r="T89" s="285"/>
      <c r="U89" s="285"/>
      <c r="V89" s="285"/>
      <c r="W89" s="286"/>
      <c r="X89" s="7"/>
    </row>
    <row r="90" spans="1:25" ht="12.75" customHeight="1" x14ac:dyDescent="0.25">
      <c r="A90" s="7"/>
      <c r="B90" s="270"/>
      <c r="C90" s="271"/>
      <c r="D90" s="271"/>
      <c r="E90" s="271"/>
      <c r="F90" s="271"/>
      <c r="G90" s="271"/>
      <c r="H90" s="271"/>
      <c r="I90" s="271"/>
      <c r="J90" s="271"/>
      <c r="K90" s="272"/>
      <c r="L90" s="6"/>
      <c r="M90" s="284"/>
      <c r="N90" s="285"/>
      <c r="O90" s="285"/>
      <c r="P90" s="285"/>
      <c r="Q90" s="285"/>
      <c r="R90" s="285"/>
      <c r="S90" s="285"/>
      <c r="T90" s="285"/>
      <c r="U90" s="285"/>
      <c r="V90" s="285"/>
      <c r="W90" s="286"/>
      <c r="X90" s="7"/>
    </row>
    <row r="91" spans="1:25" ht="12.75" customHeight="1" x14ac:dyDescent="0.25">
      <c r="A91" s="7"/>
      <c r="B91" s="270"/>
      <c r="C91" s="271"/>
      <c r="D91" s="271"/>
      <c r="E91" s="271"/>
      <c r="F91" s="271"/>
      <c r="G91" s="271"/>
      <c r="H91" s="271"/>
      <c r="I91" s="271"/>
      <c r="J91" s="271"/>
      <c r="K91" s="272"/>
      <c r="L91" s="6"/>
      <c r="M91" s="284"/>
      <c r="N91" s="285"/>
      <c r="O91" s="285"/>
      <c r="P91" s="285"/>
      <c r="Q91" s="285"/>
      <c r="R91" s="285"/>
      <c r="S91" s="285"/>
      <c r="T91" s="285"/>
      <c r="U91" s="285"/>
      <c r="V91" s="285"/>
      <c r="W91" s="286"/>
      <c r="X91" s="7"/>
    </row>
    <row r="92" spans="1:25" ht="12.75" customHeight="1" x14ac:dyDescent="0.25">
      <c r="A92" s="7"/>
      <c r="B92" s="270"/>
      <c r="C92" s="271"/>
      <c r="D92" s="271"/>
      <c r="E92" s="271"/>
      <c r="F92" s="271"/>
      <c r="G92" s="271"/>
      <c r="H92" s="271"/>
      <c r="I92" s="271"/>
      <c r="J92" s="271"/>
      <c r="K92" s="272"/>
      <c r="L92" s="6"/>
      <c r="M92" s="284"/>
      <c r="N92" s="285"/>
      <c r="O92" s="285"/>
      <c r="P92" s="285"/>
      <c r="Q92" s="285"/>
      <c r="R92" s="285"/>
      <c r="S92" s="285"/>
      <c r="T92" s="285"/>
      <c r="U92" s="285"/>
      <c r="V92" s="285"/>
      <c r="W92" s="286"/>
      <c r="X92" s="7"/>
    </row>
    <row r="93" spans="1:25" ht="12.75" customHeight="1" x14ac:dyDescent="0.25">
      <c r="A93" s="7"/>
      <c r="B93" s="270"/>
      <c r="C93" s="271"/>
      <c r="D93" s="271"/>
      <c r="E93" s="271"/>
      <c r="F93" s="271"/>
      <c r="G93" s="271"/>
      <c r="H93" s="271"/>
      <c r="I93" s="271"/>
      <c r="J93" s="271"/>
      <c r="K93" s="272"/>
      <c r="L93" s="6"/>
      <c r="M93" s="284"/>
      <c r="N93" s="285"/>
      <c r="O93" s="285"/>
      <c r="P93" s="285"/>
      <c r="Q93" s="285"/>
      <c r="R93" s="285"/>
      <c r="S93" s="285"/>
      <c r="T93" s="285"/>
      <c r="U93" s="285"/>
      <c r="V93" s="285"/>
      <c r="W93" s="286"/>
      <c r="X93" s="7"/>
    </row>
    <row r="94" spans="1:25" ht="12.75" customHeight="1" x14ac:dyDescent="0.25">
      <c r="A94" s="7"/>
      <c r="B94" s="270"/>
      <c r="C94" s="271"/>
      <c r="D94" s="271"/>
      <c r="E94" s="271"/>
      <c r="F94" s="271"/>
      <c r="G94" s="271"/>
      <c r="H94" s="271"/>
      <c r="I94" s="271"/>
      <c r="J94" s="271"/>
      <c r="K94" s="272"/>
      <c r="L94" s="6"/>
      <c r="M94" s="284"/>
      <c r="N94" s="285"/>
      <c r="O94" s="285"/>
      <c r="P94" s="285"/>
      <c r="Q94" s="285"/>
      <c r="R94" s="285"/>
      <c r="S94" s="285"/>
      <c r="T94" s="285"/>
      <c r="U94" s="285"/>
      <c r="V94" s="285"/>
      <c r="W94" s="286"/>
      <c r="X94" s="7"/>
    </row>
    <row r="95" spans="1:25" ht="12.75" customHeight="1" x14ac:dyDescent="0.25">
      <c r="A95" s="7"/>
      <c r="B95" s="270"/>
      <c r="C95" s="271"/>
      <c r="D95" s="271"/>
      <c r="E95" s="271"/>
      <c r="F95" s="271"/>
      <c r="G95" s="271"/>
      <c r="H95" s="271"/>
      <c r="I95" s="271"/>
      <c r="J95" s="271"/>
      <c r="K95" s="272"/>
      <c r="L95" s="7"/>
      <c r="M95" s="284"/>
      <c r="N95" s="285"/>
      <c r="O95" s="285"/>
      <c r="P95" s="285"/>
      <c r="Q95" s="285"/>
      <c r="R95" s="285"/>
      <c r="S95" s="285"/>
      <c r="T95" s="285"/>
      <c r="U95" s="285"/>
      <c r="V95" s="285"/>
      <c r="W95" s="286"/>
      <c r="X95" s="7"/>
    </row>
    <row r="96" spans="1:25" ht="12.75" customHeight="1" x14ac:dyDescent="0.25">
      <c r="A96" s="7"/>
      <c r="B96" s="270"/>
      <c r="C96" s="271"/>
      <c r="D96" s="271"/>
      <c r="E96" s="271"/>
      <c r="F96" s="271"/>
      <c r="G96" s="271"/>
      <c r="H96" s="271"/>
      <c r="I96" s="271"/>
      <c r="J96" s="271"/>
      <c r="K96" s="272"/>
      <c r="L96" s="7"/>
      <c r="M96" s="284"/>
      <c r="N96" s="285"/>
      <c r="O96" s="285"/>
      <c r="P96" s="285"/>
      <c r="Q96" s="285"/>
      <c r="R96" s="285"/>
      <c r="S96" s="285"/>
      <c r="T96" s="285"/>
      <c r="U96" s="285"/>
      <c r="V96" s="285"/>
      <c r="W96" s="286"/>
      <c r="X96" s="7"/>
    </row>
    <row r="97" spans="1:25" ht="12.75" customHeight="1" x14ac:dyDescent="0.25">
      <c r="A97" s="28"/>
      <c r="B97" s="270"/>
      <c r="C97" s="271"/>
      <c r="D97" s="271"/>
      <c r="E97" s="271"/>
      <c r="F97" s="271"/>
      <c r="G97" s="271"/>
      <c r="H97" s="271"/>
      <c r="I97" s="271"/>
      <c r="J97" s="271"/>
      <c r="K97" s="272"/>
      <c r="L97" s="28"/>
      <c r="M97" s="284"/>
      <c r="N97" s="285"/>
      <c r="O97" s="285"/>
      <c r="P97" s="285"/>
      <c r="Q97" s="285"/>
      <c r="R97" s="285"/>
      <c r="S97" s="285"/>
      <c r="T97" s="285"/>
      <c r="U97" s="285"/>
      <c r="V97" s="285"/>
      <c r="W97" s="286"/>
      <c r="X97" s="28"/>
      <c r="Y97" s="28"/>
    </row>
    <row r="98" spans="1:25" ht="12.75" customHeight="1" x14ac:dyDescent="0.25">
      <c r="B98" s="273"/>
      <c r="C98" s="274"/>
      <c r="D98" s="274"/>
      <c r="E98" s="274"/>
      <c r="F98" s="274"/>
      <c r="G98" s="274"/>
      <c r="H98" s="274"/>
      <c r="I98" s="274"/>
      <c r="J98" s="274"/>
      <c r="K98" s="275"/>
      <c r="M98" s="287"/>
      <c r="N98" s="288"/>
      <c r="O98" s="288"/>
      <c r="P98" s="288"/>
      <c r="Q98" s="288"/>
      <c r="R98" s="288"/>
      <c r="S98" s="288"/>
      <c r="T98" s="288"/>
      <c r="U98" s="288"/>
      <c r="V98" s="288"/>
      <c r="W98" s="289"/>
    </row>
  </sheetData>
  <sheetProtection formatColumns="0"/>
  <mergeCells count="29">
    <mergeCell ref="M77:W98"/>
    <mergeCell ref="B25:D25"/>
    <mergeCell ref="B23:D23"/>
    <mergeCell ref="B13:C13"/>
    <mergeCell ref="M7:W8"/>
    <mergeCell ref="B5:K7"/>
    <mergeCell ref="M9:W25"/>
    <mergeCell ref="D9:G9"/>
    <mergeCell ref="D10:G10"/>
    <mergeCell ref="B77:K98"/>
    <mergeCell ref="G73:H73"/>
    <mergeCell ref="B11:C11"/>
    <mergeCell ref="G71:H71"/>
    <mergeCell ref="D13:K13"/>
    <mergeCell ref="B73:F73"/>
    <mergeCell ref="B72:F72"/>
    <mergeCell ref="G72:H72"/>
    <mergeCell ref="B69:D69"/>
    <mergeCell ref="D11:G11"/>
    <mergeCell ref="B71:F71"/>
    <mergeCell ref="B68:D68"/>
    <mergeCell ref="B22:D22"/>
    <mergeCell ref="B67:D67"/>
    <mergeCell ref="B24:D24"/>
    <mergeCell ref="B16:K19"/>
    <mergeCell ref="F22:K22"/>
    <mergeCell ref="F23:K23"/>
    <mergeCell ref="F25:K25"/>
    <mergeCell ref="F24:K24"/>
  </mergeCells>
  <phoneticPr fontId="2" type="noConversion"/>
  <pageMargins left="0.23622047244094491" right="0.23622047244094491" top="0.59055118110236227" bottom="0.59055118110236227" header="0.51181102362204722" footer="0.51181102362204722"/>
  <pageSetup paperSize="9" scale="94" orientation="landscape" r:id="rId1"/>
  <headerFooter alignWithMargins="0"/>
  <cellWatches>
    <cellWatch r="E22"/>
  </cellWatche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ED9EC3-A10F-4BAB-8D79-1677570A7F4E}">
  <sheetPr codeName="Taul2"/>
  <dimension ref="B1:Z287"/>
  <sheetViews>
    <sheetView showGridLines="0" zoomScale="90" zoomScaleNormal="90" workbookViewId="0">
      <selection activeCell="G10" sqref="G10"/>
    </sheetView>
  </sheetViews>
  <sheetFormatPr defaultColWidth="9.08984375" defaultRowHeight="11.5" outlineLevelRow="1" x14ac:dyDescent="0.25"/>
  <cols>
    <col min="1" max="1" width="1.54296875" style="10" customWidth="1"/>
    <col min="2" max="2" width="2.08984375" style="10" customWidth="1"/>
    <col min="3" max="3" width="13.6328125" style="10" customWidth="1"/>
    <col min="4" max="4" width="9.54296875" style="10" customWidth="1"/>
    <col min="5" max="5" width="35.36328125" style="10" customWidth="1"/>
    <col min="6" max="6" width="25.08984375" style="10" customWidth="1"/>
    <col min="7" max="26" width="11.36328125" style="10" customWidth="1"/>
    <col min="27" max="16384" width="9.08984375" style="10"/>
  </cols>
  <sheetData>
    <row r="1" spans="2:26" ht="6" customHeight="1" x14ac:dyDescent="0.25"/>
    <row r="2" spans="2:26" ht="13" x14ac:dyDescent="0.3">
      <c r="B2" s="57" t="s">
        <v>26</v>
      </c>
      <c r="C2" s="57"/>
      <c r="D2" s="57"/>
      <c r="E2" s="1"/>
      <c r="F2" s="16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2:26" ht="5.15" customHeight="1" x14ac:dyDescent="0.3">
      <c r="B3" s="57"/>
      <c r="C3" s="57"/>
      <c r="D3" s="57"/>
      <c r="E3" s="1"/>
      <c r="F3" s="11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2:26" ht="13" x14ac:dyDescent="0.3">
      <c r="B4" s="57" t="s">
        <v>87</v>
      </c>
      <c r="C4" s="57"/>
      <c r="D4" s="57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2:26" ht="12" x14ac:dyDescent="0.3">
      <c r="B5" s="51" t="s">
        <v>248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2:26" ht="12" x14ac:dyDescent="0.3">
      <c r="B6" s="51" t="s">
        <v>118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2:26" ht="12" x14ac:dyDescent="0.3">
      <c r="B7" s="51" t="s">
        <v>249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2:26" ht="12" x14ac:dyDescent="0.3">
      <c r="B8" s="51" t="s">
        <v>155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2:26" ht="12" x14ac:dyDescent="0.3">
      <c r="B9" s="5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2:26" ht="23.4" customHeight="1" x14ac:dyDescent="0.25">
      <c r="C10" s="345" t="s">
        <v>139</v>
      </c>
      <c r="D10" s="345"/>
      <c r="E10" s="345"/>
      <c r="F10" s="108" t="s">
        <v>42</v>
      </c>
      <c r="G10" s="19">
        <v>2023</v>
      </c>
      <c r="H10" s="19">
        <f t="shared" ref="H10:Z10" si="0">G10+1</f>
        <v>2024</v>
      </c>
      <c r="I10" s="19">
        <f t="shared" si="0"/>
        <v>2025</v>
      </c>
      <c r="J10" s="19">
        <f t="shared" si="0"/>
        <v>2026</v>
      </c>
      <c r="K10" s="19">
        <f t="shared" si="0"/>
        <v>2027</v>
      </c>
      <c r="L10" s="19">
        <f t="shared" si="0"/>
        <v>2028</v>
      </c>
      <c r="M10" s="19">
        <f t="shared" si="0"/>
        <v>2029</v>
      </c>
      <c r="N10" s="19">
        <f t="shared" si="0"/>
        <v>2030</v>
      </c>
      <c r="O10" s="19">
        <f t="shared" si="0"/>
        <v>2031</v>
      </c>
      <c r="P10" s="19">
        <f t="shared" si="0"/>
        <v>2032</v>
      </c>
      <c r="Q10" s="19">
        <f t="shared" si="0"/>
        <v>2033</v>
      </c>
      <c r="R10" s="19">
        <f t="shared" si="0"/>
        <v>2034</v>
      </c>
      <c r="S10" s="19">
        <f t="shared" si="0"/>
        <v>2035</v>
      </c>
      <c r="T10" s="19">
        <f t="shared" si="0"/>
        <v>2036</v>
      </c>
      <c r="U10" s="19">
        <f t="shared" si="0"/>
        <v>2037</v>
      </c>
      <c r="V10" s="19">
        <f t="shared" si="0"/>
        <v>2038</v>
      </c>
      <c r="W10" s="19">
        <f t="shared" si="0"/>
        <v>2039</v>
      </c>
      <c r="X10" s="19">
        <f t="shared" si="0"/>
        <v>2040</v>
      </c>
      <c r="Y10" s="19">
        <f t="shared" si="0"/>
        <v>2041</v>
      </c>
      <c r="Z10" s="19">
        <f t="shared" si="0"/>
        <v>2042</v>
      </c>
    </row>
    <row r="11" spans="2:26" outlineLevel="1" x14ac:dyDescent="0.25">
      <c r="B11" s="1"/>
      <c r="C11" s="329" t="s">
        <v>119</v>
      </c>
      <c r="D11" s="329"/>
      <c r="E11" s="329"/>
      <c r="F11" s="94" t="s">
        <v>40</v>
      </c>
      <c r="G11" s="43">
        <v>0</v>
      </c>
      <c r="H11" s="43">
        <v>0</v>
      </c>
      <c r="I11" s="43">
        <v>0</v>
      </c>
      <c r="J11" s="43">
        <v>0</v>
      </c>
      <c r="K11" s="43">
        <v>0</v>
      </c>
      <c r="L11" s="43">
        <v>0</v>
      </c>
      <c r="M11" s="43">
        <v>0</v>
      </c>
      <c r="N11" s="43">
        <v>0</v>
      </c>
      <c r="O11" s="43">
        <v>0</v>
      </c>
      <c r="P11" s="43">
        <v>0</v>
      </c>
      <c r="Q11" s="43">
        <v>0</v>
      </c>
      <c r="R11" s="43">
        <v>0</v>
      </c>
      <c r="S11" s="43">
        <v>0</v>
      </c>
      <c r="T11" s="43">
        <v>0</v>
      </c>
      <c r="U11" s="43">
        <v>0</v>
      </c>
      <c r="V11" s="43">
        <v>0</v>
      </c>
      <c r="W11" s="43">
        <v>0</v>
      </c>
      <c r="X11" s="43">
        <v>0</v>
      </c>
      <c r="Y11" s="43">
        <v>0</v>
      </c>
      <c r="Z11" s="43">
        <v>0</v>
      </c>
    </row>
    <row r="12" spans="2:26" outlineLevel="1" x14ac:dyDescent="0.25">
      <c r="B12" s="1"/>
      <c r="C12" s="329" t="s">
        <v>20</v>
      </c>
      <c r="D12" s="329"/>
      <c r="E12" s="329"/>
      <c r="F12" s="94" t="s">
        <v>41</v>
      </c>
      <c r="G12" s="43">
        <v>0</v>
      </c>
      <c r="H12" s="43">
        <v>0</v>
      </c>
      <c r="I12" s="43">
        <v>0</v>
      </c>
      <c r="J12" s="43">
        <v>0</v>
      </c>
      <c r="K12" s="43">
        <v>0</v>
      </c>
      <c r="L12" s="43">
        <v>0</v>
      </c>
      <c r="M12" s="43">
        <v>0</v>
      </c>
      <c r="N12" s="43">
        <v>0</v>
      </c>
      <c r="O12" s="43">
        <v>0</v>
      </c>
      <c r="P12" s="43">
        <v>0</v>
      </c>
      <c r="Q12" s="43">
        <v>0</v>
      </c>
      <c r="R12" s="43">
        <v>0</v>
      </c>
      <c r="S12" s="43">
        <v>0</v>
      </c>
      <c r="T12" s="43">
        <v>0</v>
      </c>
      <c r="U12" s="43">
        <v>0</v>
      </c>
      <c r="V12" s="43">
        <v>0</v>
      </c>
      <c r="W12" s="43">
        <v>0</v>
      </c>
      <c r="X12" s="43">
        <v>0</v>
      </c>
      <c r="Y12" s="43">
        <v>0</v>
      </c>
      <c r="Z12" s="43">
        <v>0</v>
      </c>
    </row>
    <row r="13" spans="2:26" outlineLevel="1" x14ac:dyDescent="0.25">
      <c r="B13" s="1"/>
      <c r="C13" s="329" t="s">
        <v>21</v>
      </c>
      <c r="D13" s="329"/>
      <c r="E13" s="329"/>
      <c r="F13" s="94" t="s">
        <v>46</v>
      </c>
      <c r="G13" s="43">
        <v>0</v>
      </c>
      <c r="H13" s="43">
        <v>0</v>
      </c>
      <c r="I13" s="43">
        <v>0</v>
      </c>
      <c r="J13" s="43">
        <v>0</v>
      </c>
      <c r="K13" s="43">
        <v>0</v>
      </c>
      <c r="L13" s="43">
        <v>0</v>
      </c>
      <c r="M13" s="43">
        <v>0</v>
      </c>
      <c r="N13" s="43">
        <v>0</v>
      </c>
      <c r="O13" s="43">
        <v>0</v>
      </c>
      <c r="P13" s="43">
        <v>0</v>
      </c>
      <c r="Q13" s="43">
        <v>0</v>
      </c>
      <c r="R13" s="43">
        <v>0</v>
      </c>
      <c r="S13" s="43">
        <v>0</v>
      </c>
      <c r="T13" s="43">
        <v>0</v>
      </c>
      <c r="U13" s="43">
        <v>0</v>
      </c>
      <c r="V13" s="43">
        <v>0</v>
      </c>
      <c r="W13" s="43">
        <v>0</v>
      </c>
      <c r="X13" s="43">
        <v>0</v>
      </c>
      <c r="Y13" s="43">
        <v>0</v>
      </c>
      <c r="Z13" s="43">
        <v>0</v>
      </c>
    </row>
    <row r="14" spans="2:26" outlineLevel="1" x14ac:dyDescent="0.25">
      <c r="B14" s="1"/>
      <c r="C14" s="329" t="s">
        <v>39</v>
      </c>
      <c r="D14" s="329"/>
      <c r="E14" s="329"/>
      <c r="F14" s="94"/>
      <c r="G14" s="43">
        <v>0</v>
      </c>
      <c r="H14" s="43">
        <v>0</v>
      </c>
      <c r="I14" s="43">
        <v>0</v>
      </c>
      <c r="J14" s="43">
        <v>0</v>
      </c>
      <c r="K14" s="43">
        <v>0</v>
      </c>
      <c r="L14" s="43">
        <v>0</v>
      </c>
      <c r="M14" s="43">
        <v>0</v>
      </c>
      <c r="N14" s="43">
        <v>0</v>
      </c>
      <c r="O14" s="43">
        <v>0</v>
      </c>
      <c r="P14" s="43">
        <v>0</v>
      </c>
      <c r="Q14" s="43">
        <v>0</v>
      </c>
      <c r="R14" s="43">
        <v>0</v>
      </c>
      <c r="S14" s="43">
        <v>0</v>
      </c>
      <c r="T14" s="43">
        <v>0</v>
      </c>
      <c r="U14" s="43">
        <v>0</v>
      </c>
      <c r="V14" s="43">
        <v>0</v>
      </c>
      <c r="W14" s="43">
        <v>0</v>
      </c>
      <c r="X14" s="43">
        <v>0</v>
      </c>
      <c r="Y14" s="43">
        <v>0</v>
      </c>
      <c r="Z14" s="43">
        <v>0</v>
      </c>
    </row>
    <row r="15" spans="2:26" outlineLevel="1" x14ac:dyDescent="0.25">
      <c r="B15" s="1"/>
      <c r="C15" s="329" t="s">
        <v>120</v>
      </c>
      <c r="D15" s="329"/>
      <c r="E15" s="329"/>
      <c r="F15" s="94"/>
      <c r="G15" s="43">
        <v>0</v>
      </c>
      <c r="H15" s="43">
        <v>0</v>
      </c>
      <c r="I15" s="43">
        <v>0</v>
      </c>
      <c r="J15" s="43">
        <v>0</v>
      </c>
      <c r="K15" s="43">
        <v>0</v>
      </c>
      <c r="L15" s="43">
        <v>0</v>
      </c>
      <c r="M15" s="43">
        <v>0</v>
      </c>
      <c r="N15" s="43">
        <v>0</v>
      </c>
      <c r="O15" s="43">
        <v>0</v>
      </c>
      <c r="P15" s="43">
        <v>0</v>
      </c>
      <c r="Q15" s="43">
        <v>0</v>
      </c>
      <c r="R15" s="43">
        <v>0</v>
      </c>
      <c r="S15" s="43">
        <v>0</v>
      </c>
      <c r="T15" s="43">
        <v>0</v>
      </c>
      <c r="U15" s="43">
        <v>0</v>
      </c>
      <c r="V15" s="43">
        <v>0</v>
      </c>
      <c r="W15" s="43">
        <v>0</v>
      </c>
      <c r="X15" s="43">
        <v>0</v>
      </c>
      <c r="Y15" s="43">
        <v>0</v>
      </c>
      <c r="Z15" s="43">
        <v>0</v>
      </c>
    </row>
    <row r="16" spans="2:26" outlineLevel="1" x14ac:dyDescent="0.25">
      <c r="B16" s="1"/>
      <c r="C16" s="329"/>
      <c r="D16" s="329"/>
      <c r="E16" s="329"/>
      <c r="F16" s="94"/>
      <c r="G16" s="43">
        <v>0</v>
      </c>
      <c r="H16" s="43">
        <v>0</v>
      </c>
      <c r="I16" s="43">
        <v>0</v>
      </c>
      <c r="J16" s="43">
        <v>0</v>
      </c>
      <c r="K16" s="43">
        <v>0</v>
      </c>
      <c r="L16" s="43">
        <v>0</v>
      </c>
      <c r="M16" s="43">
        <v>0</v>
      </c>
      <c r="N16" s="43">
        <v>0</v>
      </c>
      <c r="O16" s="43">
        <v>0</v>
      </c>
      <c r="P16" s="43">
        <v>0</v>
      </c>
      <c r="Q16" s="43">
        <v>0</v>
      </c>
      <c r="R16" s="43">
        <v>0</v>
      </c>
      <c r="S16" s="43">
        <v>0</v>
      </c>
      <c r="T16" s="43">
        <v>0</v>
      </c>
      <c r="U16" s="43">
        <v>0</v>
      </c>
      <c r="V16" s="43">
        <v>0</v>
      </c>
      <c r="W16" s="43">
        <v>0</v>
      </c>
      <c r="X16" s="43">
        <v>0</v>
      </c>
      <c r="Y16" s="43">
        <v>0</v>
      </c>
      <c r="Z16" s="43">
        <v>0</v>
      </c>
    </row>
    <row r="17" spans="2:26" outlineLevel="1" x14ac:dyDescent="0.25">
      <c r="B17" s="1"/>
      <c r="C17" s="329"/>
      <c r="D17" s="329"/>
      <c r="E17" s="329"/>
      <c r="F17" s="94"/>
      <c r="G17" s="43">
        <v>0</v>
      </c>
      <c r="H17" s="43">
        <v>0</v>
      </c>
      <c r="I17" s="43">
        <v>0</v>
      </c>
      <c r="J17" s="43">
        <v>0</v>
      </c>
      <c r="K17" s="43">
        <v>0</v>
      </c>
      <c r="L17" s="43">
        <v>0</v>
      </c>
      <c r="M17" s="43">
        <v>0</v>
      </c>
      <c r="N17" s="43">
        <v>0</v>
      </c>
      <c r="O17" s="43">
        <v>0</v>
      </c>
      <c r="P17" s="43">
        <v>0</v>
      </c>
      <c r="Q17" s="43">
        <v>0</v>
      </c>
      <c r="R17" s="43">
        <v>0</v>
      </c>
      <c r="S17" s="43">
        <v>0</v>
      </c>
      <c r="T17" s="43">
        <v>0</v>
      </c>
      <c r="U17" s="43">
        <v>0</v>
      </c>
      <c r="V17" s="43">
        <v>0</v>
      </c>
      <c r="W17" s="43">
        <v>0</v>
      </c>
      <c r="X17" s="43">
        <v>0</v>
      </c>
      <c r="Y17" s="43">
        <v>0</v>
      </c>
      <c r="Z17" s="43">
        <v>0</v>
      </c>
    </row>
    <row r="18" spans="2:26" outlineLevel="1" x14ac:dyDescent="0.25">
      <c r="B18" s="1"/>
      <c r="C18" s="329"/>
      <c r="D18" s="329"/>
      <c r="E18" s="329"/>
      <c r="F18" s="94"/>
      <c r="G18" s="43">
        <v>0</v>
      </c>
      <c r="H18" s="43">
        <v>0</v>
      </c>
      <c r="I18" s="43">
        <v>0</v>
      </c>
      <c r="J18" s="43">
        <v>0</v>
      </c>
      <c r="K18" s="43">
        <v>0</v>
      </c>
      <c r="L18" s="43">
        <v>0</v>
      </c>
      <c r="M18" s="43">
        <v>0</v>
      </c>
      <c r="N18" s="43">
        <v>0</v>
      </c>
      <c r="O18" s="43">
        <v>0</v>
      </c>
      <c r="P18" s="43">
        <v>0</v>
      </c>
      <c r="Q18" s="43">
        <v>0</v>
      </c>
      <c r="R18" s="43">
        <v>0</v>
      </c>
      <c r="S18" s="43">
        <v>0</v>
      </c>
      <c r="T18" s="43">
        <v>0</v>
      </c>
      <c r="U18" s="43">
        <v>0</v>
      </c>
      <c r="V18" s="43">
        <v>0</v>
      </c>
      <c r="W18" s="43">
        <v>0</v>
      </c>
      <c r="X18" s="43">
        <v>0</v>
      </c>
      <c r="Y18" s="43">
        <v>0</v>
      </c>
      <c r="Z18" s="43">
        <v>0</v>
      </c>
    </row>
    <row r="19" spans="2:26" s="69" customFormat="1" x14ac:dyDescent="0.25">
      <c r="C19" s="72" t="s">
        <v>140</v>
      </c>
      <c r="D19" s="73"/>
      <c r="E19" s="73"/>
      <c r="F19" s="73"/>
      <c r="G19" s="74">
        <f>SUM(G11:G18)</f>
        <v>0</v>
      </c>
      <c r="H19" s="74">
        <f>SUM(H11:H18)</f>
        <v>0</v>
      </c>
      <c r="I19" s="74">
        <f t="shared" ref="I19:Z19" si="1">SUM(I11:I18)</f>
        <v>0</v>
      </c>
      <c r="J19" s="74">
        <f t="shared" si="1"/>
        <v>0</v>
      </c>
      <c r="K19" s="74">
        <f t="shared" si="1"/>
        <v>0</v>
      </c>
      <c r="L19" s="74">
        <f t="shared" si="1"/>
        <v>0</v>
      </c>
      <c r="M19" s="74">
        <f t="shared" si="1"/>
        <v>0</v>
      </c>
      <c r="N19" s="74">
        <f t="shared" si="1"/>
        <v>0</v>
      </c>
      <c r="O19" s="74">
        <f t="shared" si="1"/>
        <v>0</v>
      </c>
      <c r="P19" s="74">
        <f t="shared" si="1"/>
        <v>0</v>
      </c>
      <c r="Q19" s="74">
        <f t="shared" si="1"/>
        <v>0</v>
      </c>
      <c r="R19" s="74">
        <f t="shared" si="1"/>
        <v>0</v>
      </c>
      <c r="S19" s="74">
        <f t="shared" si="1"/>
        <v>0</v>
      </c>
      <c r="T19" s="74">
        <f t="shared" si="1"/>
        <v>0</v>
      </c>
      <c r="U19" s="74">
        <f t="shared" si="1"/>
        <v>0</v>
      </c>
      <c r="V19" s="74">
        <f t="shared" si="1"/>
        <v>0</v>
      </c>
      <c r="W19" s="74">
        <f t="shared" si="1"/>
        <v>0</v>
      </c>
      <c r="X19" s="74">
        <f t="shared" si="1"/>
        <v>0</v>
      </c>
      <c r="Y19" s="74">
        <f t="shared" si="1"/>
        <v>0</v>
      </c>
      <c r="Z19" s="74">
        <f t="shared" si="1"/>
        <v>0</v>
      </c>
    </row>
    <row r="20" spans="2:26" s="69" customFormat="1" x14ac:dyDescent="0.25">
      <c r="C20" s="70"/>
      <c r="D20" s="70"/>
      <c r="E20" s="70"/>
      <c r="F20" s="70"/>
      <c r="G20" s="71"/>
      <c r="H20" s="71"/>
      <c r="I20" s="71"/>
      <c r="J20" s="71"/>
      <c r="K20" s="71"/>
      <c r="L20" s="71"/>
      <c r="M20" s="71"/>
      <c r="N20" s="71"/>
      <c r="O20" s="71"/>
      <c r="P20" s="71"/>
      <c r="Q20" s="71"/>
      <c r="R20" s="71"/>
      <c r="S20" s="71"/>
      <c r="T20" s="71"/>
      <c r="U20" s="71"/>
      <c r="V20" s="71"/>
      <c r="W20" s="71"/>
      <c r="X20" s="71"/>
      <c r="Y20" s="71"/>
      <c r="Z20" s="71"/>
    </row>
    <row r="21" spans="2:26" s="69" customFormat="1" ht="12" x14ac:dyDescent="0.3">
      <c r="B21" s="249" t="s">
        <v>79</v>
      </c>
      <c r="C21" s="70"/>
      <c r="D21" s="70"/>
      <c r="E21" s="70"/>
      <c r="F21" s="70"/>
      <c r="G21" s="71"/>
      <c r="H21" s="71"/>
      <c r="I21" s="71"/>
      <c r="J21" s="71"/>
      <c r="K21" s="71"/>
      <c r="L21" s="71"/>
      <c r="M21" s="71"/>
      <c r="N21" s="71"/>
      <c r="O21" s="71"/>
      <c r="P21" s="71"/>
      <c r="Q21" s="71"/>
      <c r="R21" s="71"/>
      <c r="S21" s="71"/>
      <c r="T21" s="71"/>
      <c r="U21" s="71"/>
      <c r="V21" s="71"/>
      <c r="W21" s="71"/>
      <c r="X21" s="71"/>
      <c r="Y21" s="71"/>
      <c r="Z21" s="71"/>
    </row>
    <row r="22" spans="2:26" s="69" customFormat="1" ht="24" hidden="1" customHeight="1" outlineLevel="1" x14ac:dyDescent="0.25">
      <c r="C22" s="346" t="s">
        <v>52</v>
      </c>
      <c r="D22" s="346"/>
      <c r="E22" s="346"/>
      <c r="F22" s="108" t="s">
        <v>42</v>
      </c>
      <c r="G22" s="19">
        <v>2023</v>
      </c>
      <c r="H22" s="19">
        <f t="shared" ref="H22:Z22" si="2">G22+1</f>
        <v>2024</v>
      </c>
      <c r="I22" s="19">
        <f t="shared" si="2"/>
        <v>2025</v>
      </c>
      <c r="J22" s="19">
        <f t="shared" si="2"/>
        <v>2026</v>
      </c>
      <c r="K22" s="19">
        <f t="shared" si="2"/>
        <v>2027</v>
      </c>
      <c r="L22" s="19">
        <f t="shared" si="2"/>
        <v>2028</v>
      </c>
      <c r="M22" s="19">
        <f t="shared" si="2"/>
        <v>2029</v>
      </c>
      <c r="N22" s="19">
        <f t="shared" si="2"/>
        <v>2030</v>
      </c>
      <c r="O22" s="19">
        <f t="shared" si="2"/>
        <v>2031</v>
      </c>
      <c r="P22" s="19">
        <f t="shared" si="2"/>
        <v>2032</v>
      </c>
      <c r="Q22" s="19">
        <f t="shared" si="2"/>
        <v>2033</v>
      </c>
      <c r="R22" s="19">
        <f t="shared" si="2"/>
        <v>2034</v>
      </c>
      <c r="S22" s="19">
        <f t="shared" si="2"/>
        <v>2035</v>
      </c>
      <c r="T22" s="19">
        <f t="shared" si="2"/>
        <v>2036</v>
      </c>
      <c r="U22" s="19">
        <f t="shared" si="2"/>
        <v>2037</v>
      </c>
      <c r="V22" s="19">
        <f t="shared" si="2"/>
        <v>2038</v>
      </c>
      <c r="W22" s="19">
        <f t="shared" si="2"/>
        <v>2039</v>
      </c>
      <c r="X22" s="19">
        <f t="shared" si="2"/>
        <v>2040</v>
      </c>
      <c r="Y22" s="19">
        <f t="shared" si="2"/>
        <v>2041</v>
      </c>
      <c r="Z22" s="19">
        <f t="shared" si="2"/>
        <v>2042</v>
      </c>
    </row>
    <row r="23" spans="2:26" s="69" customFormat="1" hidden="1" outlineLevel="1" x14ac:dyDescent="0.25">
      <c r="C23" s="312" t="s">
        <v>32</v>
      </c>
      <c r="D23" s="327"/>
      <c r="E23" s="78" t="s">
        <v>43</v>
      </c>
      <c r="F23" s="78" t="s">
        <v>45</v>
      </c>
      <c r="G23" s="75">
        <v>0</v>
      </c>
      <c r="H23" s="75">
        <v>0</v>
      </c>
      <c r="I23" s="75">
        <v>0</v>
      </c>
      <c r="J23" s="75">
        <v>0</v>
      </c>
      <c r="K23" s="75">
        <v>0</v>
      </c>
      <c r="L23" s="75">
        <v>0</v>
      </c>
      <c r="M23" s="75">
        <v>0</v>
      </c>
      <c r="N23" s="75">
        <v>0</v>
      </c>
      <c r="O23" s="75">
        <v>0</v>
      </c>
      <c r="P23" s="75">
        <v>0</v>
      </c>
      <c r="Q23" s="75">
        <v>0</v>
      </c>
      <c r="R23" s="75">
        <v>0</v>
      </c>
      <c r="S23" s="75">
        <v>0</v>
      </c>
      <c r="T23" s="75">
        <v>0</v>
      </c>
      <c r="U23" s="75">
        <v>0</v>
      </c>
      <c r="V23" s="75">
        <v>0</v>
      </c>
      <c r="W23" s="75">
        <v>0</v>
      </c>
      <c r="X23" s="75">
        <v>0</v>
      </c>
      <c r="Y23" s="75">
        <v>0</v>
      </c>
      <c r="Z23" s="75">
        <v>0</v>
      </c>
    </row>
    <row r="24" spans="2:26" s="69" customFormat="1" hidden="1" outlineLevel="1" x14ac:dyDescent="0.25">
      <c r="C24" s="312" t="s">
        <v>32</v>
      </c>
      <c r="D24" s="327"/>
      <c r="E24" s="78" t="s">
        <v>43</v>
      </c>
      <c r="F24" s="78" t="s">
        <v>41</v>
      </c>
      <c r="G24" s="75">
        <v>0</v>
      </c>
      <c r="H24" s="75">
        <v>0</v>
      </c>
      <c r="I24" s="75">
        <v>0</v>
      </c>
      <c r="J24" s="75">
        <v>0</v>
      </c>
      <c r="K24" s="75">
        <v>0</v>
      </c>
      <c r="L24" s="75">
        <v>0</v>
      </c>
      <c r="M24" s="75">
        <v>0</v>
      </c>
      <c r="N24" s="75">
        <v>0</v>
      </c>
      <c r="O24" s="75">
        <v>0</v>
      </c>
      <c r="P24" s="75">
        <v>0</v>
      </c>
      <c r="Q24" s="75">
        <v>0</v>
      </c>
      <c r="R24" s="75">
        <v>0</v>
      </c>
      <c r="S24" s="75">
        <v>0</v>
      </c>
      <c r="T24" s="75">
        <v>0</v>
      </c>
      <c r="U24" s="75">
        <v>0</v>
      </c>
      <c r="V24" s="75">
        <v>0</v>
      </c>
      <c r="W24" s="75">
        <v>0</v>
      </c>
      <c r="X24" s="75">
        <v>0</v>
      </c>
      <c r="Y24" s="75">
        <v>0</v>
      </c>
      <c r="Z24" s="75">
        <v>0</v>
      </c>
    </row>
    <row r="25" spans="2:26" s="69" customFormat="1" hidden="1" outlineLevel="1" x14ac:dyDescent="0.25">
      <c r="C25" s="312" t="s">
        <v>32</v>
      </c>
      <c r="D25" s="327"/>
      <c r="E25" s="78" t="s">
        <v>43</v>
      </c>
      <c r="F25" s="109" t="s">
        <v>50</v>
      </c>
      <c r="G25" s="75">
        <v>0</v>
      </c>
      <c r="H25" s="75">
        <v>0</v>
      </c>
      <c r="I25" s="75">
        <v>0</v>
      </c>
      <c r="J25" s="75">
        <v>0</v>
      </c>
      <c r="K25" s="75">
        <v>0</v>
      </c>
      <c r="L25" s="75">
        <v>0</v>
      </c>
      <c r="M25" s="75">
        <v>0</v>
      </c>
      <c r="N25" s="75">
        <v>0</v>
      </c>
      <c r="O25" s="75">
        <v>0</v>
      </c>
      <c r="P25" s="75">
        <v>0</v>
      </c>
      <c r="Q25" s="75">
        <v>0</v>
      </c>
      <c r="R25" s="75">
        <v>0</v>
      </c>
      <c r="S25" s="75">
        <v>0</v>
      </c>
      <c r="T25" s="75">
        <v>0</v>
      </c>
      <c r="U25" s="75">
        <v>0</v>
      </c>
      <c r="V25" s="75">
        <v>0</v>
      </c>
      <c r="W25" s="75">
        <v>0</v>
      </c>
      <c r="X25" s="75">
        <v>0</v>
      </c>
      <c r="Y25" s="75">
        <v>0</v>
      </c>
      <c r="Z25" s="75">
        <v>0</v>
      </c>
    </row>
    <row r="26" spans="2:26" s="69" customFormat="1" hidden="1" outlineLevel="1" x14ac:dyDescent="0.25">
      <c r="C26" s="312" t="s">
        <v>32</v>
      </c>
      <c r="D26" s="327"/>
      <c r="E26" s="78" t="s">
        <v>43</v>
      </c>
      <c r="F26" s="78"/>
      <c r="G26" s="75">
        <v>0</v>
      </c>
      <c r="H26" s="75">
        <v>0</v>
      </c>
      <c r="I26" s="75">
        <v>0</v>
      </c>
      <c r="J26" s="75">
        <v>0</v>
      </c>
      <c r="K26" s="75">
        <v>0</v>
      </c>
      <c r="L26" s="75">
        <v>0</v>
      </c>
      <c r="M26" s="75">
        <v>0</v>
      </c>
      <c r="N26" s="75">
        <v>0</v>
      </c>
      <c r="O26" s="75">
        <v>0</v>
      </c>
      <c r="P26" s="75">
        <v>0</v>
      </c>
      <c r="Q26" s="75">
        <v>0</v>
      </c>
      <c r="R26" s="75">
        <v>0</v>
      </c>
      <c r="S26" s="75">
        <v>0</v>
      </c>
      <c r="T26" s="75">
        <v>0</v>
      </c>
      <c r="U26" s="75">
        <v>0</v>
      </c>
      <c r="V26" s="75">
        <v>0</v>
      </c>
      <c r="W26" s="75">
        <v>0</v>
      </c>
      <c r="X26" s="75">
        <v>0</v>
      </c>
      <c r="Y26" s="75">
        <v>0</v>
      </c>
      <c r="Z26" s="75">
        <v>0</v>
      </c>
    </row>
    <row r="27" spans="2:26" s="69" customFormat="1" hidden="1" outlineLevel="1" x14ac:dyDescent="0.25">
      <c r="C27" s="312" t="s">
        <v>32</v>
      </c>
      <c r="D27" s="327"/>
      <c r="E27" s="78" t="s">
        <v>43</v>
      </c>
      <c r="F27" s="109"/>
      <c r="G27" s="75">
        <v>0</v>
      </c>
      <c r="H27" s="75">
        <v>0</v>
      </c>
      <c r="I27" s="75">
        <v>0</v>
      </c>
      <c r="J27" s="75">
        <v>0</v>
      </c>
      <c r="K27" s="75">
        <v>0</v>
      </c>
      <c r="L27" s="75">
        <v>0</v>
      </c>
      <c r="M27" s="75">
        <v>0</v>
      </c>
      <c r="N27" s="75">
        <v>0</v>
      </c>
      <c r="O27" s="75">
        <v>0</v>
      </c>
      <c r="P27" s="75">
        <v>0</v>
      </c>
      <c r="Q27" s="75">
        <v>0</v>
      </c>
      <c r="R27" s="75">
        <v>0</v>
      </c>
      <c r="S27" s="75">
        <v>0</v>
      </c>
      <c r="T27" s="75">
        <v>0</v>
      </c>
      <c r="U27" s="75">
        <v>0</v>
      </c>
      <c r="V27" s="75">
        <v>0</v>
      </c>
      <c r="W27" s="75">
        <v>0</v>
      </c>
      <c r="X27" s="75">
        <v>0</v>
      </c>
      <c r="Y27" s="75">
        <v>0</v>
      </c>
      <c r="Z27" s="75">
        <v>0</v>
      </c>
    </row>
    <row r="28" spans="2:26" s="69" customFormat="1" ht="11.4" customHeight="1" collapsed="1" x14ac:dyDescent="0.25">
      <c r="C28" s="145" t="s">
        <v>80</v>
      </c>
      <c r="D28" s="145"/>
      <c r="E28" s="145"/>
      <c r="F28" s="115"/>
      <c r="G28" s="74">
        <f>SUM(G23:G27)</f>
        <v>0</v>
      </c>
      <c r="H28" s="74">
        <f>SUM(H23:H27)</f>
        <v>0</v>
      </c>
      <c r="I28" s="74">
        <f>SUM(I23:I27)</f>
        <v>0</v>
      </c>
      <c r="J28" s="74">
        <f t="shared" ref="J28:Z28" si="3">SUM(J23:J27)</f>
        <v>0</v>
      </c>
      <c r="K28" s="74">
        <f t="shared" si="3"/>
        <v>0</v>
      </c>
      <c r="L28" s="74">
        <f t="shared" si="3"/>
        <v>0</v>
      </c>
      <c r="M28" s="74">
        <f t="shared" si="3"/>
        <v>0</v>
      </c>
      <c r="N28" s="74">
        <f t="shared" si="3"/>
        <v>0</v>
      </c>
      <c r="O28" s="74">
        <f t="shared" si="3"/>
        <v>0</v>
      </c>
      <c r="P28" s="74">
        <f t="shared" si="3"/>
        <v>0</v>
      </c>
      <c r="Q28" s="74">
        <f t="shared" si="3"/>
        <v>0</v>
      </c>
      <c r="R28" s="74">
        <f t="shared" si="3"/>
        <v>0</v>
      </c>
      <c r="S28" s="74">
        <f t="shared" si="3"/>
        <v>0</v>
      </c>
      <c r="T28" s="74">
        <f t="shared" si="3"/>
        <v>0</v>
      </c>
      <c r="U28" s="74">
        <f t="shared" si="3"/>
        <v>0</v>
      </c>
      <c r="V28" s="74">
        <f t="shared" si="3"/>
        <v>0</v>
      </c>
      <c r="W28" s="74">
        <f t="shared" si="3"/>
        <v>0</v>
      </c>
      <c r="X28" s="74">
        <f t="shared" si="3"/>
        <v>0</v>
      </c>
      <c r="Y28" s="74">
        <f t="shared" si="3"/>
        <v>0</v>
      </c>
      <c r="Z28" s="74">
        <f t="shared" si="3"/>
        <v>0</v>
      </c>
    </row>
    <row r="29" spans="2:26" s="69" customFormat="1" ht="23.4" hidden="1" customHeight="1" outlineLevel="1" x14ac:dyDescent="0.25">
      <c r="C29" s="345" t="s">
        <v>53</v>
      </c>
      <c r="D29" s="345"/>
      <c r="E29" s="345"/>
      <c r="F29" s="108" t="s">
        <v>42</v>
      </c>
      <c r="G29" s="19">
        <v>2023</v>
      </c>
      <c r="H29" s="19">
        <f t="shared" ref="H29:Z29" si="4">G29+1</f>
        <v>2024</v>
      </c>
      <c r="I29" s="19">
        <f t="shared" si="4"/>
        <v>2025</v>
      </c>
      <c r="J29" s="19">
        <f t="shared" si="4"/>
        <v>2026</v>
      </c>
      <c r="K29" s="19">
        <f t="shared" si="4"/>
        <v>2027</v>
      </c>
      <c r="L29" s="19">
        <f t="shared" si="4"/>
        <v>2028</v>
      </c>
      <c r="M29" s="19">
        <f t="shared" si="4"/>
        <v>2029</v>
      </c>
      <c r="N29" s="19">
        <f t="shared" si="4"/>
        <v>2030</v>
      </c>
      <c r="O29" s="19">
        <f t="shared" si="4"/>
        <v>2031</v>
      </c>
      <c r="P29" s="19">
        <f t="shared" si="4"/>
        <v>2032</v>
      </c>
      <c r="Q29" s="19">
        <f t="shared" si="4"/>
        <v>2033</v>
      </c>
      <c r="R29" s="19">
        <f t="shared" si="4"/>
        <v>2034</v>
      </c>
      <c r="S29" s="19">
        <f t="shared" si="4"/>
        <v>2035</v>
      </c>
      <c r="T29" s="19">
        <f t="shared" si="4"/>
        <v>2036</v>
      </c>
      <c r="U29" s="19">
        <f t="shared" si="4"/>
        <v>2037</v>
      </c>
      <c r="V29" s="19">
        <f t="shared" si="4"/>
        <v>2038</v>
      </c>
      <c r="W29" s="19">
        <f t="shared" si="4"/>
        <v>2039</v>
      </c>
      <c r="X29" s="19">
        <f t="shared" si="4"/>
        <v>2040</v>
      </c>
      <c r="Y29" s="19">
        <f t="shared" si="4"/>
        <v>2041</v>
      </c>
      <c r="Z29" s="19">
        <f t="shared" si="4"/>
        <v>2042</v>
      </c>
    </row>
    <row r="30" spans="2:26" s="69" customFormat="1" hidden="1" outlineLevel="1" x14ac:dyDescent="0.25">
      <c r="C30" s="312" t="s">
        <v>33</v>
      </c>
      <c r="D30" s="327"/>
      <c r="E30" s="78" t="s">
        <v>47</v>
      </c>
      <c r="F30" s="78" t="s">
        <v>45</v>
      </c>
      <c r="G30" s="75">
        <v>0</v>
      </c>
      <c r="H30" s="75">
        <v>0</v>
      </c>
      <c r="I30" s="75">
        <v>0</v>
      </c>
      <c r="J30" s="75">
        <v>0</v>
      </c>
      <c r="K30" s="75">
        <v>0</v>
      </c>
      <c r="L30" s="75">
        <v>0</v>
      </c>
      <c r="M30" s="75">
        <v>0</v>
      </c>
      <c r="N30" s="75">
        <v>0</v>
      </c>
      <c r="O30" s="75">
        <v>0</v>
      </c>
      <c r="P30" s="75">
        <v>0</v>
      </c>
      <c r="Q30" s="75">
        <v>0</v>
      </c>
      <c r="R30" s="75">
        <v>0</v>
      </c>
      <c r="S30" s="75">
        <v>0</v>
      </c>
      <c r="T30" s="75">
        <v>0</v>
      </c>
      <c r="U30" s="75">
        <v>0</v>
      </c>
      <c r="V30" s="75">
        <v>0</v>
      </c>
      <c r="W30" s="75">
        <v>0</v>
      </c>
      <c r="X30" s="75">
        <v>0</v>
      </c>
      <c r="Y30" s="75">
        <v>0</v>
      </c>
      <c r="Z30" s="75">
        <v>0</v>
      </c>
    </row>
    <row r="31" spans="2:26" s="69" customFormat="1" hidden="1" outlineLevel="1" x14ac:dyDescent="0.25">
      <c r="C31" s="312" t="s">
        <v>33</v>
      </c>
      <c r="D31" s="327"/>
      <c r="E31" s="78" t="s">
        <v>47</v>
      </c>
      <c r="F31" s="78" t="s">
        <v>41</v>
      </c>
      <c r="G31" s="75">
        <v>0</v>
      </c>
      <c r="H31" s="75">
        <v>0</v>
      </c>
      <c r="I31" s="75">
        <v>0</v>
      </c>
      <c r="J31" s="75">
        <v>0</v>
      </c>
      <c r="K31" s="75">
        <v>0</v>
      </c>
      <c r="L31" s="75">
        <v>0</v>
      </c>
      <c r="M31" s="75">
        <v>0</v>
      </c>
      <c r="N31" s="75">
        <v>0</v>
      </c>
      <c r="O31" s="75">
        <v>0</v>
      </c>
      <c r="P31" s="75">
        <v>0</v>
      </c>
      <c r="Q31" s="75">
        <v>0</v>
      </c>
      <c r="R31" s="75">
        <v>0</v>
      </c>
      <c r="S31" s="75">
        <v>0</v>
      </c>
      <c r="T31" s="75">
        <v>0</v>
      </c>
      <c r="U31" s="75">
        <v>0</v>
      </c>
      <c r="V31" s="75">
        <v>0</v>
      </c>
      <c r="W31" s="75">
        <v>0</v>
      </c>
      <c r="X31" s="75">
        <v>0</v>
      </c>
      <c r="Y31" s="75">
        <v>0</v>
      </c>
      <c r="Z31" s="75">
        <v>0</v>
      </c>
    </row>
    <row r="32" spans="2:26" s="69" customFormat="1" hidden="1" outlineLevel="1" x14ac:dyDescent="0.25">
      <c r="C32" s="312" t="s">
        <v>33</v>
      </c>
      <c r="D32" s="327"/>
      <c r="E32" s="78" t="s">
        <v>47</v>
      </c>
      <c r="F32" s="78" t="s">
        <v>51</v>
      </c>
      <c r="G32" s="75">
        <v>0</v>
      </c>
      <c r="H32" s="75">
        <v>0</v>
      </c>
      <c r="I32" s="75">
        <v>0</v>
      </c>
      <c r="J32" s="75">
        <v>0</v>
      </c>
      <c r="K32" s="75">
        <v>0</v>
      </c>
      <c r="L32" s="75">
        <v>0</v>
      </c>
      <c r="M32" s="75">
        <v>0</v>
      </c>
      <c r="N32" s="75">
        <v>0</v>
      </c>
      <c r="O32" s="75">
        <v>0</v>
      </c>
      <c r="P32" s="75">
        <v>0</v>
      </c>
      <c r="Q32" s="75">
        <v>0</v>
      </c>
      <c r="R32" s="75">
        <v>0</v>
      </c>
      <c r="S32" s="75">
        <v>0</v>
      </c>
      <c r="T32" s="75">
        <v>0</v>
      </c>
      <c r="U32" s="75">
        <v>0</v>
      </c>
      <c r="V32" s="75">
        <v>0</v>
      </c>
      <c r="W32" s="75">
        <v>0</v>
      </c>
      <c r="X32" s="75">
        <v>0</v>
      </c>
      <c r="Y32" s="75">
        <v>0</v>
      </c>
      <c r="Z32" s="75">
        <v>0</v>
      </c>
    </row>
    <row r="33" spans="2:26" s="69" customFormat="1" hidden="1" outlineLevel="1" x14ac:dyDescent="0.25">
      <c r="C33" s="312" t="s">
        <v>136</v>
      </c>
      <c r="D33" s="327"/>
      <c r="E33" s="78" t="s">
        <v>137</v>
      </c>
      <c r="F33" s="78"/>
      <c r="G33" s="75">
        <v>0</v>
      </c>
      <c r="H33" s="75">
        <v>0</v>
      </c>
      <c r="I33" s="75">
        <v>0</v>
      </c>
      <c r="J33" s="75">
        <v>0</v>
      </c>
      <c r="K33" s="75">
        <v>0</v>
      </c>
      <c r="L33" s="75">
        <v>0</v>
      </c>
      <c r="M33" s="75">
        <v>0</v>
      </c>
      <c r="N33" s="75">
        <v>0</v>
      </c>
      <c r="O33" s="75">
        <v>0</v>
      </c>
      <c r="P33" s="75">
        <v>0</v>
      </c>
      <c r="Q33" s="75">
        <v>0</v>
      </c>
      <c r="R33" s="75">
        <v>0</v>
      </c>
      <c r="S33" s="75">
        <v>0</v>
      </c>
      <c r="T33" s="75">
        <v>0</v>
      </c>
      <c r="U33" s="75">
        <v>0</v>
      </c>
      <c r="V33" s="75">
        <v>0</v>
      </c>
      <c r="W33" s="75">
        <v>0</v>
      </c>
      <c r="X33" s="75">
        <v>0</v>
      </c>
      <c r="Y33" s="75">
        <v>0</v>
      </c>
      <c r="Z33" s="75">
        <v>0</v>
      </c>
    </row>
    <row r="34" spans="2:26" s="69" customFormat="1" hidden="1" outlineLevel="1" x14ac:dyDescent="0.25">
      <c r="C34" s="312" t="s">
        <v>136</v>
      </c>
      <c r="D34" s="327"/>
      <c r="E34" s="78" t="s">
        <v>137</v>
      </c>
      <c r="F34" s="78"/>
      <c r="G34" s="75">
        <v>0</v>
      </c>
      <c r="H34" s="75">
        <v>0</v>
      </c>
      <c r="I34" s="75">
        <v>0</v>
      </c>
      <c r="J34" s="75">
        <v>0</v>
      </c>
      <c r="K34" s="75">
        <v>0</v>
      </c>
      <c r="L34" s="75">
        <v>0</v>
      </c>
      <c r="M34" s="75">
        <v>0</v>
      </c>
      <c r="N34" s="75">
        <v>0</v>
      </c>
      <c r="O34" s="75">
        <v>0</v>
      </c>
      <c r="P34" s="75">
        <v>0</v>
      </c>
      <c r="Q34" s="75">
        <v>0</v>
      </c>
      <c r="R34" s="75">
        <v>0</v>
      </c>
      <c r="S34" s="75">
        <v>0</v>
      </c>
      <c r="T34" s="75">
        <v>0</v>
      </c>
      <c r="U34" s="75">
        <v>0</v>
      </c>
      <c r="V34" s="75">
        <v>0</v>
      </c>
      <c r="W34" s="75">
        <v>0</v>
      </c>
      <c r="X34" s="75">
        <v>0</v>
      </c>
      <c r="Y34" s="75">
        <v>0</v>
      </c>
      <c r="Z34" s="75">
        <v>0</v>
      </c>
    </row>
    <row r="35" spans="2:26" s="69" customFormat="1" hidden="1" outlineLevel="1" x14ac:dyDescent="0.25">
      <c r="C35" s="312" t="s">
        <v>136</v>
      </c>
      <c r="D35" s="327"/>
      <c r="E35" s="78" t="s">
        <v>137</v>
      </c>
      <c r="F35" s="78"/>
      <c r="G35" s="75">
        <v>0</v>
      </c>
      <c r="H35" s="75">
        <v>0</v>
      </c>
      <c r="I35" s="75">
        <v>0</v>
      </c>
      <c r="J35" s="75">
        <v>0</v>
      </c>
      <c r="K35" s="75">
        <v>0</v>
      </c>
      <c r="L35" s="75">
        <v>0</v>
      </c>
      <c r="M35" s="75">
        <v>0</v>
      </c>
      <c r="N35" s="75">
        <v>0</v>
      </c>
      <c r="O35" s="75">
        <v>0</v>
      </c>
      <c r="P35" s="75">
        <v>0</v>
      </c>
      <c r="Q35" s="75">
        <v>0</v>
      </c>
      <c r="R35" s="75">
        <v>0</v>
      </c>
      <c r="S35" s="75">
        <v>0</v>
      </c>
      <c r="T35" s="75">
        <v>0</v>
      </c>
      <c r="U35" s="75">
        <v>0</v>
      </c>
      <c r="V35" s="75">
        <v>0</v>
      </c>
      <c r="W35" s="75">
        <v>0</v>
      </c>
      <c r="X35" s="75">
        <v>0</v>
      </c>
      <c r="Y35" s="75">
        <v>0</v>
      </c>
      <c r="Z35" s="75">
        <v>0</v>
      </c>
    </row>
    <row r="36" spans="2:26" s="69" customFormat="1" hidden="1" outlineLevel="1" x14ac:dyDescent="0.25">
      <c r="C36" s="312" t="s">
        <v>34</v>
      </c>
      <c r="D36" s="327"/>
      <c r="E36" s="78" t="s">
        <v>44</v>
      </c>
      <c r="F36" s="78"/>
      <c r="G36" s="75">
        <v>0</v>
      </c>
      <c r="H36" s="75">
        <v>0</v>
      </c>
      <c r="I36" s="75">
        <v>0</v>
      </c>
      <c r="J36" s="75">
        <v>0</v>
      </c>
      <c r="K36" s="75">
        <v>0</v>
      </c>
      <c r="L36" s="75">
        <v>0</v>
      </c>
      <c r="M36" s="75">
        <v>0</v>
      </c>
      <c r="N36" s="75">
        <v>0</v>
      </c>
      <c r="O36" s="75">
        <v>0</v>
      </c>
      <c r="P36" s="75">
        <v>0</v>
      </c>
      <c r="Q36" s="75">
        <v>0</v>
      </c>
      <c r="R36" s="75">
        <v>0</v>
      </c>
      <c r="S36" s="75">
        <v>0</v>
      </c>
      <c r="T36" s="75">
        <v>0</v>
      </c>
      <c r="U36" s="75">
        <v>0</v>
      </c>
      <c r="V36" s="75">
        <v>0</v>
      </c>
      <c r="W36" s="75">
        <v>0</v>
      </c>
      <c r="X36" s="75">
        <v>0</v>
      </c>
      <c r="Y36" s="75">
        <v>0</v>
      </c>
      <c r="Z36" s="75">
        <v>0</v>
      </c>
    </row>
    <row r="37" spans="2:26" s="69" customFormat="1" hidden="1" outlineLevel="1" x14ac:dyDescent="0.25">
      <c r="C37" s="312" t="s">
        <v>34</v>
      </c>
      <c r="D37" s="327"/>
      <c r="E37" s="78" t="s">
        <v>44</v>
      </c>
      <c r="F37" s="78"/>
      <c r="G37" s="75">
        <v>0</v>
      </c>
      <c r="H37" s="75">
        <v>0</v>
      </c>
      <c r="I37" s="75">
        <v>0</v>
      </c>
      <c r="J37" s="75">
        <v>0</v>
      </c>
      <c r="K37" s="75">
        <v>0</v>
      </c>
      <c r="L37" s="75">
        <v>0</v>
      </c>
      <c r="M37" s="75">
        <v>0</v>
      </c>
      <c r="N37" s="75">
        <v>0</v>
      </c>
      <c r="O37" s="75">
        <v>0</v>
      </c>
      <c r="P37" s="75">
        <v>0</v>
      </c>
      <c r="Q37" s="75">
        <v>0</v>
      </c>
      <c r="R37" s="75">
        <v>0</v>
      </c>
      <c r="S37" s="75">
        <v>0</v>
      </c>
      <c r="T37" s="75">
        <v>0</v>
      </c>
      <c r="U37" s="75">
        <v>0</v>
      </c>
      <c r="V37" s="75">
        <v>0</v>
      </c>
      <c r="W37" s="75">
        <v>0</v>
      </c>
      <c r="X37" s="75">
        <v>0</v>
      </c>
      <c r="Y37" s="75">
        <v>0</v>
      </c>
      <c r="Z37" s="75">
        <v>0</v>
      </c>
    </row>
    <row r="38" spans="2:26" s="69" customFormat="1" hidden="1" outlineLevel="1" x14ac:dyDescent="0.25">
      <c r="C38" s="312" t="s">
        <v>34</v>
      </c>
      <c r="D38" s="327"/>
      <c r="E38" s="78" t="s">
        <v>44</v>
      </c>
      <c r="F38" s="78"/>
      <c r="G38" s="75">
        <v>0</v>
      </c>
      <c r="H38" s="75">
        <v>0</v>
      </c>
      <c r="I38" s="75">
        <v>0</v>
      </c>
      <c r="J38" s="75">
        <v>0</v>
      </c>
      <c r="K38" s="75">
        <v>0</v>
      </c>
      <c r="L38" s="75">
        <v>0</v>
      </c>
      <c r="M38" s="75">
        <v>0</v>
      </c>
      <c r="N38" s="75">
        <v>0</v>
      </c>
      <c r="O38" s="75">
        <v>0</v>
      </c>
      <c r="P38" s="75">
        <v>0</v>
      </c>
      <c r="Q38" s="75">
        <v>0</v>
      </c>
      <c r="R38" s="75">
        <v>0</v>
      </c>
      <c r="S38" s="75">
        <v>0</v>
      </c>
      <c r="T38" s="75">
        <v>0</v>
      </c>
      <c r="U38" s="75">
        <v>0</v>
      </c>
      <c r="V38" s="75">
        <v>0</v>
      </c>
      <c r="W38" s="75">
        <v>0</v>
      </c>
      <c r="X38" s="75">
        <v>0</v>
      </c>
      <c r="Y38" s="75">
        <v>0</v>
      </c>
      <c r="Z38" s="75">
        <v>0</v>
      </c>
    </row>
    <row r="39" spans="2:26" s="69" customFormat="1" collapsed="1" x14ac:dyDescent="0.25">
      <c r="B39" s="85"/>
      <c r="C39" s="340" t="s">
        <v>141</v>
      </c>
      <c r="D39" s="340"/>
      <c r="E39" s="340"/>
      <c r="F39" s="340"/>
      <c r="G39" s="74">
        <f>G28+G19</f>
        <v>0</v>
      </c>
      <c r="H39" s="74">
        <f>H28+H19</f>
        <v>0</v>
      </c>
      <c r="I39" s="74">
        <f>I28+I19</f>
        <v>0</v>
      </c>
      <c r="J39" s="74">
        <f t="shared" ref="J39:Z39" si="5">J28+J19</f>
        <v>0</v>
      </c>
      <c r="K39" s="74">
        <f t="shared" si="5"/>
        <v>0</v>
      </c>
      <c r="L39" s="74">
        <f t="shared" si="5"/>
        <v>0</v>
      </c>
      <c r="M39" s="74">
        <f t="shared" si="5"/>
        <v>0</v>
      </c>
      <c r="N39" s="74">
        <f t="shared" si="5"/>
        <v>0</v>
      </c>
      <c r="O39" s="74">
        <f t="shared" si="5"/>
        <v>0</v>
      </c>
      <c r="P39" s="74">
        <f t="shared" si="5"/>
        <v>0</v>
      </c>
      <c r="Q39" s="74">
        <f t="shared" si="5"/>
        <v>0</v>
      </c>
      <c r="R39" s="74">
        <f t="shared" si="5"/>
        <v>0</v>
      </c>
      <c r="S39" s="74">
        <f t="shared" si="5"/>
        <v>0</v>
      </c>
      <c r="T39" s="74">
        <f t="shared" si="5"/>
        <v>0</v>
      </c>
      <c r="U39" s="74">
        <f t="shared" si="5"/>
        <v>0</v>
      </c>
      <c r="V39" s="74">
        <f t="shared" si="5"/>
        <v>0</v>
      </c>
      <c r="W39" s="74">
        <f t="shared" si="5"/>
        <v>0</v>
      </c>
      <c r="X39" s="74">
        <f t="shared" si="5"/>
        <v>0</v>
      </c>
      <c r="Y39" s="74">
        <f t="shared" si="5"/>
        <v>0</v>
      </c>
      <c r="Z39" s="74">
        <f t="shared" si="5"/>
        <v>0</v>
      </c>
    </row>
    <row r="40" spans="2:26" s="69" customFormat="1" x14ac:dyDescent="0.25">
      <c r="B40" s="85"/>
      <c r="C40" s="339" t="s">
        <v>48</v>
      </c>
      <c r="D40" s="339"/>
      <c r="E40" s="339"/>
      <c r="F40" s="339"/>
      <c r="G40" s="74">
        <f>SUM(G30:G32)</f>
        <v>0</v>
      </c>
      <c r="H40" s="74">
        <f>SUM(H30:H32)</f>
        <v>0</v>
      </c>
      <c r="I40" s="74">
        <f>SUM(I30:I32)</f>
        <v>0</v>
      </c>
      <c r="J40" s="74">
        <f>SUM(J30:J32)</f>
        <v>0</v>
      </c>
      <c r="K40" s="74">
        <f t="shared" ref="K40:Z40" si="6">SUM(K30:K32)</f>
        <v>0</v>
      </c>
      <c r="L40" s="74">
        <f t="shared" si="6"/>
        <v>0</v>
      </c>
      <c r="M40" s="74">
        <f t="shared" si="6"/>
        <v>0</v>
      </c>
      <c r="N40" s="74">
        <f t="shared" si="6"/>
        <v>0</v>
      </c>
      <c r="O40" s="74">
        <f t="shared" si="6"/>
        <v>0</v>
      </c>
      <c r="P40" s="74">
        <f t="shared" si="6"/>
        <v>0</v>
      </c>
      <c r="Q40" s="74">
        <f t="shared" si="6"/>
        <v>0</v>
      </c>
      <c r="R40" s="74">
        <f t="shared" si="6"/>
        <v>0</v>
      </c>
      <c r="S40" s="74">
        <f t="shared" si="6"/>
        <v>0</v>
      </c>
      <c r="T40" s="74">
        <f t="shared" si="6"/>
        <v>0</v>
      </c>
      <c r="U40" s="74">
        <f t="shared" si="6"/>
        <v>0</v>
      </c>
      <c r="V40" s="74">
        <f t="shared" si="6"/>
        <v>0</v>
      </c>
      <c r="W40" s="74">
        <f t="shared" si="6"/>
        <v>0</v>
      </c>
      <c r="X40" s="74">
        <f t="shared" si="6"/>
        <v>0</v>
      </c>
      <c r="Y40" s="74">
        <f t="shared" si="6"/>
        <v>0</v>
      </c>
      <c r="Z40" s="74">
        <f t="shared" si="6"/>
        <v>0</v>
      </c>
    </row>
    <row r="41" spans="2:26" s="69" customFormat="1" x14ac:dyDescent="0.25">
      <c r="B41" s="85"/>
      <c r="C41" s="173" t="s">
        <v>138</v>
      </c>
      <c r="D41" s="173"/>
      <c r="E41" s="173"/>
      <c r="F41" s="173"/>
      <c r="G41" s="74">
        <f t="shared" ref="G41:L41" si="7">SUM(G33:G35)</f>
        <v>0</v>
      </c>
      <c r="H41" s="74">
        <f t="shared" si="7"/>
        <v>0</v>
      </c>
      <c r="I41" s="74">
        <f t="shared" si="7"/>
        <v>0</v>
      </c>
      <c r="J41" s="74">
        <f t="shared" si="7"/>
        <v>0</v>
      </c>
      <c r="K41" s="74">
        <f t="shared" si="7"/>
        <v>0</v>
      </c>
      <c r="L41" s="74">
        <f t="shared" si="7"/>
        <v>0</v>
      </c>
      <c r="M41" s="74">
        <f>(SUM(M33:M35))</f>
        <v>0</v>
      </c>
      <c r="N41" s="74">
        <f t="shared" ref="N41:Z41" si="8">SUM(N33:N35)</f>
        <v>0</v>
      </c>
      <c r="O41" s="74">
        <f t="shared" si="8"/>
        <v>0</v>
      </c>
      <c r="P41" s="74">
        <f t="shared" si="8"/>
        <v>0</v>
      </c>
      <c r="Q41" s="74">
        <f t="shared" si="8"/>
        <v>0</v>
      </c>
      <c r="R41" s="74">
        <f t="shared" si="8"/>
        <v>0</v>
      </c>
      <c r="S41" s="74">
        <f t="shared" si="8"/>
        <v>0</v>
      </c>
      <c r="T41" s="74">
        <f t="shared" si="8"/>
        <v>0</v>
      </c>
      <c r="U41" s="74">
        <f t="shared" si="8"/>
        <v>0</v>
      </c>
      <c r="V41" s="74">
        <f t="shared" si="8"/>
        <v>0</v>
      </c>
      <c r="W41" s="74">
        <f t="shared" si="8"/>
        <v>0</v>
      </c>
      <c r="X41" s="74">
        <f t="shared" si="8"/>
        <v>0</v>
      </c>
      <c r="Y41" s="74">
        <f t="shared" si="8"/>
        <v>0</v>
      </c>
      <c r="Z41" s="74">
        <f t="shared" si="8"/>
        <v>0</v>
      </c>
    </row>
    <row r="42" spans="2:26" s="69" customFormat="1" x14ac:dyDescent="0.25">
      <c r="B42" s="85"/>
      <c r="C42" s="339" t="s">
        <v>49</v>
      </c>
      <c r="D42" s="339"/>
      <c r="E42" s="339"/>
      <c r="F42" s="339"/>
      <c r="G42" s="74">
        <f>SUM(G36:G38)</f>
        <v>0</v>
      </c>
      <c r="H42" s="74">
        <f>SUM(H36:H38)</f>
        <v>0</v>
      </c>
      <c r="I42" s="74">
        <f t="shared" ref="I42:Z42" si="9">SUM(I36:I38)</f>
        <v>0</v>
      </c>
      <c r="J42" s="74">
        <f t="shared" si="9"/>
        <v>0</v>
      </c>
      <c r="K42" s="74">
        <f t="shared" si="9"/>
        <v>0</v>
      </c>
      <c r="L42" s="74">
        <f t="shared" si="9"/>
        <v>0</v>
      </c>
      <c r="M42" s="74">
        <f t="shared" si="9"/>
        <v>0</v>
      </c>
      <c r="N42" s="74">
        <f t="shared" si="9"/>
        <v>0</v>
      </c>
      <c r="O42" s="74">
        <f t="shared" si="9"/>
        <v>0</v>
      </c>
      <c r="P42" s="74">
        <f t="shared" si="9"/>
        <v>0</v>
      </c>
      <c r="Q42" s="74">
        <f t="shared" si="9"/>
        <v>0</v>
      </c>
      <c r="R42" s="74">
        <f t="shared" si="9"/>
        <v>0</v>
      </c>
      <c r="S42" s="74">
        <f t="shared" si="9"/>
        <v>0</v>
      </c>
      <c r="T42" s="74">
        <f t="shared" si="9"/>
        <v>0</v>
      </c>
      <c r="U42" s="74">
        <f t="shared" si="9"/>
        <v>0</v>
      </c>
      <c r="V42" s="74">
        <f t="shared" si="9"/>
        <v>0</v>
      </c>
      <c r="W42" s="74">
        <f t="shared" si="9"/>
        <v>0</v>
      </c>
      <c r="X42" s="74">
        <f t="shared" si="9"/>
        <v>0</v>
      </c>
      <c r="Y42" s="74">
        <f t="shared" si="9"/>
        <v>0</v>
      </c>
      <c r="Z42" s="74">
        <f t="shared" si="9"/>
        <v>0</v>
      </c>
    </row>
    <row r="43" spans="2:26" s="69" customFormat="1" collapsed="1" x14ac:dyDescent="0.25">
      <c r="C43" s="339" t="s">
        <v>54</v>
      </c>
      <c r="D43" s="339"/>
      <c r="E43" s="339"/>
      <c r="F43" s="339"/>
      <c r="G43" s="74">
        <f>SUM(G39:G42)</f>
        <v>0</v>
      </c>
      <c r="H43" s="74">
        <f>SUM(H39:H42)</f>
        <v>0</v>
      </c>
      <c r="I43" s="74">
        <f t="shared" ref="I43:Z43" si="10">SUM(I39:I42)</f>
        <v>0</v>
      </c>
      <c r="J43" s="74">
        <f t="shared" si="10"/>
        <v>0</v>
      </c>
      <c r="K43" s="74">
        <f t="shared" si="10"/>
        <v>0</v>
      </c>
      <c r="L43" s="74">
        <f t="shared" si="10"/>
        <v>0</v>
      </c>
      <c r="M43" s="74">
        <f t="shared" si="10"/>
        <v>0</v>
      </c>
      <c r="N43" s="74">
        <f t="shared" si="10"/>
        <v>0</v>
      </c>
      <c r="O43" s="74">
        <f t="shared" si="10"/>
        <v>0</v>
      </c>
      <c r="P43" s="74">
        <f t="shared" si="10"/>
        <v>0</v>
      </c>
      <c r="Q43" s="74">
        <f t="shared" si="10"/>
        <v>0</v>
      </c>
      <c r="R43" s="74">
        <f t="shared" si="10"/>
        <v>0</v>
      </c>
      <c r="S43" s="74">
        <f t="shared" si="10"/>
        <v>0</v>
      </c>
      <c r="T43" s="74">
        <f t="shared" si="10"/>
        <v>0</v>
      </c>
      <c r="U43" s="74">
        <f t="shared" si="10"/>
        <v>0</v>
      </c>
      <c r="V43" s="74">
        <f t="shared" si="10"/>
        <v>0</v>
      </c>
      <c r="W43" s="74">
        <f t="shared" si="10"/>
        <v>0</v>
      </c>
      <c r="X43" s="74">
        <f t="shared" si="10"/>
        <v>0</v>
      </c>
      <c r="Y43" s="74">
        <f t="shared" si="10"/>
        <v>0</v>
      </c>
      <c r="Z43" s="74">
        <f t="shared" si="10"/>
        <v>0</v>
      </c>
    </row>
    <row r="44" spans="2:26" s="69" customFormat="1" x14ac:dyDescent="0.25">
      <c r="C44" s="70"/>
      <c r="D44" s="70"/>
      <c r="E44" s="70"/>
      <c r="F44" s="70"/>
      <c r="G44" s="71"/>
      <c r="H44" s="71"/>
      <c r="I44" s="71"/>
      <c r="J44" s="71"/>
      <c r="K44" s="71"/>
      <c r="L44" s="71"/>
      <c r="M44" s="71"/>
      <c r="N44" s="71"/>
      <c r="O44" s="71"/>
      <c r="P44" s="71"/>
      <c r="Q44" s="71"/>
      <c r="R44" s="71"/>
      <c r="S44" s="71"/>
      <c r="T44" s="71"/>
      <c r="U44" s="71"/>
      <c r="V44" s="71"/>
      <c r="W44" s="71"/>
      <c r="X44" s="71"/>
      <c r="Y44" s="71"/>
      <c r="Z44" s="71"/>
    </row>
    <row r="45" spans="2:26" ht="24.65" customHeight="1" x14ac:dyDescent="0.25">
      <c r="C45" s="345" t="s">
        <v>142</v>
      </c>
      <c r="D45" s="345"/>
      <c r="E45" s="345"/>
      <c r="F45" s="108" t="s">
        <v>42</v>
      </c>
      <c r="G45" s="19">
        <v>2023</v>
      </c>
      <c r="H45" s="19">
        <f t="shared" ref="H45:Z45" si="11">G45+1</f>
        <v>2024</v>
      </c>
      <c r="I45" s="19">
        <f t="shared" si="11"/>
        <v>2025</v>
      </c>
      <c r="J45" s="19">
        <f t="shared" si="11"/>
        <v>2026</v>
      </c>
      <c r="K45" s="19">
        <f t="shared" si="11"/>
        <v>2027</v>
      </c>
      <c r="L45" s="19">
        <f t="shared" si="11"/>
        <v>2028</v>
      </c>
      <c r="M45" s="19">
        <f t="shared" si="11"/>
        <v>2029</v>
      </c>
      <c r="N45" s="19">
        <f t="shared" si="11"/>
        <v>2030</v>
      </c>
      <c r="O45" s="19">
        <f t="shared" si="11"/>
        <v>2031</v>
      </c>
      <c r="P45" s="19">
        <f t="shared" si="11"/>
        <v>2032</v>
      </c>
      <c r="Q45" s="19">
        <f t="shared" si="11"/>
        <v>2033</v>
      </c>
      <c r="R45" s="19">
        <f t="shared" si="11"/>
        <v>2034</v>
      </c>
      <c r="S45" s="19">
        <f t="shared" si="11"/>
        <v>2035</v>
      </c>
      <c r="T45" s="19">
        <f t="shared" si="11"/>
        <v>2036</v>
      </c>
      <c r="U45" s="19">
        <f t="shared" si="11"/>
        <v>2037</v>
      </c>
      <c r="V45" s="19">
        <f t="shared" si="11"/>
        <v>2038</v>
      </c>
      <c r="W45" s="19">
        <f t="shared" si="11"/>
        <v>2039</v>
      </c>
      <c r="X45" s="19">
        <f t="shared" si="11"/>
        <v>2040</v>
      </c>
      <c r="Y45" s="19">
        <f t="shared" si="11"/>
        <v>2041</v>
      </c>
      <c r="Z45" s="19">
        <f t="shared" si="11"/>
        <v>2042</v>
      </c>
    </row>
    <row r="46" spans="2:26" outlineLevel="1" x14ac:dyDescent="0.25">
      <c r="B46" s="1"/>
      <c r="C46" s="329" t="s">
        <v>22</v>
      </c>
      <c r="D46" s="329"/>
      <c r="E46" s="329"/>
      <c r="F46" s="94" t="s">
        <v>40</v>
      </c>
      <c r="G46" s="43">
        <v>0</v>
      </c>
      <c r="H46" s="43">
        <v>0</v>
      </c>
      <c r="I46" s="43">
        <v>0</v>
      </c>
      <c r="J46" s="43">
        <v>0</v>
      </c>
      <c r="K46" s="43">
        <v>0</v>
      </c>
      <c r="L46" s="43">
        <v>0</v>
      </c>
      <c r="M46" s="43">
        <v>0</v>
      </c>
      <c r="N46" s="43">
        <v>0</v>
      </c>
      <c r="O46" s="43">
        <v>0</v>
      </c>
      <c r="P46" s="43">
        <v>0</v>
      </c>
      <c r="Q46" s="43">
        <v>0</v>
      </c>
      <c r="R46" s="43">
        <v>0</v>
      </c>
      <c r="S46" s="43">
        <v>0</v>
      </c>
      <c r="T46" s="43">
        <v>0</v>
      </c>
      <c r="U46" s="43">
        <v>0</v>
      </c>
      <c r="V46" s="43">
        <v>0</v>
      </c>
      <c r="W46" s="43">
        <v>0</v>
      </c>
      <c r="X46" s="43">
        <v>0</v>
      </c>
      <c r="Y46" s="43">
        <v>0</v>
      </c>
      <c r="Z46" s="43">
        <v>0</v>
      </c>
    </row>
    <row r="47" spans="2:26" outlineLevel="1" x14ac:dyDescent="0.25">
      <c r="B47" s="1"/>
      <c r="C47" s="329" t="s">
        <v>23</v>
      </c>
      <c r="D47" s="329"/>
      <c r="E47" s="329"/>
      <c r="F47" s="94" t="s">
        <v>41</v>
      </c>
      <c r="G47" s="43">
        <v>0</v>
      </c>
      <c r="H47" s="43">
        <v>0</v>
      </c>
      <c r="I47" s="43">
        <v>0</v>
      </c>
      <c r="J47" s="43">
        <v>0</v>
      </c>
      <c r="K47" s="43">
        <v>0</v>
      </c>
      <c r="L47" s="43">
        <v>0</v>
      </c>
      <c r="M47" s="43">
        <v>0</v>
      </c>
      <c r="N47" s="43">
        <v>0</v>
      </c>
      <c r="O47" s="43">
        <v>0</v>
      </c>
      <c r="P47" s="43">
        <v>0</v>
      </c>
      <c r="Q47" s="43">
        <v>0</v>
      </c>
      <c r="R47" s="43">
        <v>0</v>
      </c>
      <c r="S47" s="43">
        <v>0</v>
      </c>
      <c r="T47" s="43">
        <v>0</v>
      </c>
      <c r="U47" s="43">
        <v>0</v>
      </c>
      <c r="V47" s="43">
        <v>0</v>
      </c>
      <c r="W47" s="43">
        <v>0</v>
      </c>
      <c r="X47" s="43">
        <v>0</v>
      </c>
      <c r="Y47" s="43">
        <v>0</v>
      </c>
      <c r="Z47" s="43">
        <v>0</v>
      </c>
    </row>
    <row r="48" spans="2:26" outlineLevel="1" x14ac:dyDescent="0.25">
      <c r="B48" s="1"/>
      <c r="C48" s="336" t="s">
        <v>24</v>
      </c>
      <c r="D48" s="337"/>
      <c r="E48" s="338"/>
      <c r="F48" s="78" t="s">
        <v>45</v>
      </c>
      <c r="G48" s="43">
        <v>0</v>
      </c>
      <c r="H48" s="43">
        <v>0</v>
      </c>
      <c r="I48" s="43">
        <v>0</v>
      </c>
      <c r="J48" s="43">
        <v>0</v>
      </c>
      <c r="K48" s="43">
        <v>0</v>
      </c>
      <c r="L48" s="43">
        <v>0</v>
      </c>
      <c r="M48" s="43">
        <v>0</v>
      </c>
      <c r="N48" s="43">
        <v>0</v>
      </c>
      <c r="O48" s="43">
        <v>0</v>
      </c>
      <c r="P48" s="43">
        <v>0</v>
      </c>
      <c r="Q48" s="43">
        <v>0</v>
      </c>
      <c r="R48" s="43">
        <v>0</v>
      </c>
      <c r="S48" s="43">
        <v>0</v>
      </c>
      <c r="T48" s="43">
        <v>0</v>
      </c>
      <c r="U48" s="43">
        <v>0</v>
      </c>
      <c r="V48" s="43">
        <v>0</v>
      </c>
      <c r="W48" s="43">
        <v>0</v>
      </c>
      <c r="X48" s="43">
        <v>0</v>
      </c>
      <c r="Y48" s="43">
        <v>0</v>
      </c>
      <c r="Z48" s="43">
        <v>0</v>
      </c>
    </row>
    <row r="49" spans="2:26" outlineLevel="1" x14ac:dyDescent="0.25">
      <c r="B49" s="1"/>
      <c r="C49" s="336"/>
      <c r="D49" s="337"/>
      <c r="E49" s="338"/>
      <c r="F49" s="96"/>
      <c r="G49" s="43">
        <v>0</v>
      </c>
      <c r="H49" s="43">
        <v>0</v>
      </c>
      <c r="I49" s="43">
        <v>0</v>
      </c>
      <c r="J49" s="43">
        <v>0</v>
      </c>
      <c r="K49" s="43">
        <v>0</v>
      </c>
      <c r="L49" s="43">
        <v>0</v>
      </c>
      <c r="M49" s="43">
        <v>0</v>
      </c>
      <c r="N49" s="43">
        <v>0</v>
      </c>
      <c r="O49" s="43">
        <v>0</v>
      </c>
      <c r="P49" s="43">
        <v>0</v>
      </c>
      <c r="Q49" s="43">
        <v>0</v>
      </c>
      <c r="R49" s="43">
        <v>0</v>
      </c>
      <c r="S49" s="43">
        <v>0</v>
      </c>
      <c r="T49" s="43">
        <v>0</v>
      </c>
      <c r="U49" s="43">
        <v>0</v>
      </c>
      <c r="V49" s="43">
        <v>0</v>
      </c>
      <c r="W49" s="43">
        <v>0</v>
      </c>
      <c r="X49" s="43">
        <v>0</v>
      </c>
      <c r="Y49" s="43">
        <v>0</v>
      </c>
      <c r="Z49" s="43">
        <v>0</v>
      </c>
    </row>
    <row r="50" spans="2:26" outlineLevel="1" x14ac:dyDescent="0.25">
      <c r="B50" s="1"/>
      <c r="C50" s="336"/>
      <c r="D50" s="337"/>
      <c r="E50" s="338"/>
      <c r="F50" s="96"/>
      <c r="G50" s="43">
        <v>0</v>
      </c>
      <c r="H50" s="43">
        <v>0</v>
      </c>
      <c r="I50" s="43">
        <v>0</v>
      </c>
      <c r="J50" s="43">
        <v>0</v>
      </c>
      <c r="K50" s="43">
        <v>0</v>
      </c>
      <c r="L50" s="43">
        <v>0</v>
      </c>
      <c r="M50" s="43">
        <v>0</v>
      </c>
      <c r="N50" s="43">
        <v>0</v>
      </c>
      <c r="O50" s="43">
        <v>0</v>
      </c>
      <c r="P50" s="43">
        <v>0</v>
      </c>
      <c r="Q50" s="43">
        <v>0</v>
      </c>
      <c r="R50" s="43">
        <v>0</v>
      </c>
      <c r="S50" s="43">
        <v>0</v>
      </c>
      <c r="T50" s="43">
        <v>0</v>
      </c>
      <c r="U50" s="43">
        <v>0</v>
      </c>
      <c r="V50" s="43">
        <v>0</v>
      </c>
      <c r="W50" s="43">
        <v>0</v>
      </c>
      <c r="X50" s="43">
        <v>0</v>
      </c>
      <c r="Y50" s="43">
        <v>0</v>
      </c>
      <c r="Z50" s="43">
        <v>0</v>
      </c>
    </row>
    <row r="51" spans="2:26" outlineLevel="1" x14ac:dyDescent="0.25">
      <c r="B51" s="1"/>
      <c r="C51" s="336"/>
      <c r="D51" s="337"/>
      <c r="E51" s="338"/>
      <c r="F51" s="96"/>
      <c r="G51" s="43">
        <v>0</v>
      </c>
      <c r="H51" s="43">
        <v>0</v>
      </c>
      <c r="I51" s="43">
        <v>0</v>
      </c>
      <c r="J51" s="43">
        <v>0</v>
      </c>
      <c r="K51" s="43">
        <v>0</v>
      </c>
      <c r="L51" s="43">
        <v>0</v>
      </c>
      <c r="M51" s="43">
        <v>0</v>
      </c>
      <c r="N51" s="43">
        <v>0</v>
      </c>
      <c r="O51" s="43">
        <v>0</v>
      </c>
      <c r="P51" s="43">
        <v>0</v>
      </c>
      <c r="Q51" s="43">
        <v>0</v>
      </c>
      <c r="R51" s="43">
        <v>0</v>
      </c>
      <c r="S51" s="43">
        <v>0</v>
      </c>
      <c r="T51" s="43">
        <v>0</v>
      </c>
      <c r="U51" s="43">
        <v>0</v>
      </c>
      <c r="V51" s="43">
        <v>0</v>
      </c>
      <c r="W51" s="43">
        <v>0</v>
      </c>
      <c r="X51" s="43">
        <v>0</v>
      </c>
      <c r="Y51" s="43">
        <v>0</v>
      </c>
      <c r="Z51" s="43">
        <v>0</v>
      </c>
    </row>
    <row r="52" spans="2:26" outlineLevel="1" x14ac:dyDescent="0.25">
      <c r="B52" s="1"/>
      <c r="C52" s="336"/>
      <c r="D52" s="337"/>
      <c r="E52" s="338"/>
      <c r="F52" s="96"/>
      <c r="G52" s="43">
        <v>0</v>
      </c>
      <c r="H52" s="43">
        <v>0</v>
      </c>
      <c r="I52" s="43">
        <v>0</v>
      </c>
      <c r="J52" s="43">
        <v>0</v>
      </c>
      <c r="K52" s="43">
        <v>0</v>
      </c>
      <c r="L52" s="43">
        <v>0</v>
      </c>
      <c r="M52" s="43">
        <v>0</v>
      </c>
      <c r="N52" s="43">
        <v>0</v>
      </c>
      <c r="O52" s="43">
        <v>0</v>
      </c>
      <c r="P52" s="43">
        <v>0</v>
      </c>
      <c r="Q52" s="43">
        <v>0</v>
      </c>
      <c r="R52" s="43">
        <v>0</v>
      </c>
      <c r="S52" s="43">
        <v>0</v>
      </c>
      <c r="T52" s="43">
        <v>0</v>
      </c>
      <c r="U52" s="43">
        <v>0</v>
      </c>
      <c r="V52" s="43">
        <v>0</v>
      </c>
      <c r="W52" s="43">
        <v>0</v>
      </c>
      <c r="X52" s="43">
        <v>0</v>
      </c>
      <c r="Y52" s="43">
        <v>0</v>
      </c>
      <c r="Z52" s="43">
        <v>0</v>
      </c>
    </row>
    <row r="53" spans="2:26" x14ac:dyDescent="0.25">
      <c r="B53" s="1"/>
      <c r="C53" s="72" t="s">
        <v>143</v>
      </c>
      <c r="D53" s="73"/>
      <c r="E53" s="73"/>
      <c r="F53" s="73"/>
      <c r="G53" s="79">
        <f>SUM(G46:G52)</f>
        <v>0</v>
      </c>
      <c r="H53" s="79">
        <f>SUM(H46:H52)</f>
        <v>0</v>
      </c>
      <c r="I53" s="79">
        <f t="shared" ref="I53:Z53" si="12">SUM(I46:I52)</f>
        <v>0</v>
      </c>
      <c r="J53" s="79">
        <f t="shared" si="12"/>
        <v>0</v>
      </c>
      <c r="K53" s="79">
        <f t="shared" si="12"/>
        <v>0</v>
      </c>
      <c r="L53" s="79">
        <f t="shared" si="12"/>
        <v>0</v>
      </c>
      <c r="M53" s="79">
        <f t="shared" si="12"/>
        <v>0</v>
      </c>
      <c r="N53" s="79">
        <f t="shared" si="12"/>
        <v>0</v>
      </c>
      <c r="O53" s="79">
        <f t="shared" si="12"/>
        <v>0</v>
      </c>
      <c r="P53" s="79">
        <f t="shared" si="12"/>
        <v>0</v>
      </c>
      <c r="Q53" s="79">
        <f t="shared" si="12"/>
        <v>0</v>
      </c>
      <c r="R53" s="79">
        <f t="shared" si="12"/>
        <v>0</v>
      </c>
      <c r="S53" s="79">
        <f t="shared" si="12"/>
        <v>0</v>
      </c>
      <c r="T53" s="79">
        <f t="shared" si="12"/>
        <v>0</v>
      </c>
      <c r="U53" s="79">
        <f t="shared" si="12"/>
        <v>0</v>
      </c>
      <c r="V53" s="79">
        <f t="shared" si="12"/>
        <v>0</v>
      </c>
      <c r="W53" s="79">
        <f t="shared" si="12"/>
        <v>0</v>
      </c>
      <c r="X53" s="79">
        <f t="shared" si="12"/>
        <v>0</v>
      </c>
      <c r="Y53" s="79">
        <f t="shared" si="12"/>
        <v>0</v>
      </c>
      <c r="Z53" s="79">
        <f t="shared" si="12"/>
        <v>0</v>
      </c>
    </row>
    <row r="54" spans="2:26" ht="9" customHeight="1" x14ac:dyDescent="0.25">
      <c r="B54" s="1"/>
      <c r="C54" s="15"/>
      <c r="D54" s="15"/>
      <c r="E54" s="15"/>
      <c r="F54" s="15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2:26" ht="12" x14ac:dyDescent="0.3">
      <c r="B55" s="249" t="s">
        <v>82</v>
      </c>
      <c r="C55" s="15"/>
      <c r="D55" s="15"/>
      <c r="E55" s="15"/>
      <c r="F55" s="15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2:26" ht="23.15" hidden="1" customHeight="1" outlineLevel="1" x14ac:dyDescent="0.25">
      <c r="B56" s="1"/>
      <c r="C56" s="347" t="s">
        <v>121</v>
      </c>
      <c r="D56" s="347"/>
      <c r="E56" s="347"/>
      <c r="F56" s="108" t="s">
        <v>42</v>
      </c>
      <c r="G56" s="19">
        <v>2023</v>
      </c>
      <c r="H56" s="19">
        <f t="shared" ref="H56:Z56" si="13">G56+1</f>
        <v>2024</v>
      </c>
      <c r="I56" s="19">
        <f t="shared" si="13"/>
        <v>2025</v>
      </c>
      <c r="J56" s="19">
        <f t="shared" si="13"/>
        <v>2026</v>
      </c>
      <c r="K56" s="19">
        <f t="shared" si="13"/>
        <v>2027</v>
      </c>
      <c r="L56" s="19">
        <f t="shared" si="13"/>
        <v>2028</v>
      </c>
      <c r="M56" s="19">
        <f t="shared" si="13"/>
        <v>2029</v>
      </c>
      <c r="N56" s="19">
        <f t="shared" si="13"/>
        <v>2030</v>
      </c>
      <c r="O56" s="19">
        <f t="shared" si="13"/>
        <v>2031</v>
      </c>
      <c r="P56" s="19">
        <f t="shared" si="13"/>
        <v>2032</v>
      </c>
      <c r="Q56" s="19">
        <f t="shared" si="13"/>
        <v>2033</v>
      </c>
      <c r="R56" s="19">
        <f t="shared" si="13"/>
        <v>2034</v>
      </c>
      <c r="S56" s="19">
        <f t="shared" si="13"/>
        <v>2035</v>
      </c>
      <c r="T56" s="19">
        <f t="shared" si="13"/>
        <v>2036</v>
      </c>
      <c r="U56" s="19">
        <f t="shared" si="13"/>
        <v>2037</v>
      </c>
      <c r="V56" s="19">
        <f t="shared" si="13"/>
        <v>2038</v>
      </c>
      <c r="W56" s="19">
        <f t="shared" si="13"/>
        <v>2039</v>
      </c>
      <c r="X56" s="19">
        <f t="shared" si="13"/>
        <v>2040</v>
      </c>
      <c r="Y56" s="19">
        <f t="shared" si="13"/>
        <v>2041</v>
      </c>
      <c r="Z56" s="19">
        <f t="shared" si="13"/>
        <v>2042</v>
      </c>
    </row>
    <row r="57" spans="2:26" hidden="1" outlineLevel="1" x14ac:dyDescent="0.25">
      <c r="B57" s="1"/>
      <c r="C57" s="312" t="s">
        <v>32</v>
      </c>
      <c r="D57" s="313"/>
      <c r="E57" s="78" t="s">
        <v>43</v>
      </c>
      <c r="F57" s="106" t="s">
        <v>40</v>
      </c>
      <c r="G57" s="75">
        <v>0</v>
      </c>
      <c r="H57" s="75">
        <v>0</v>
      </c>
      <c r="I57" s="75">
        <v>0</v>
      </c>
      <c r="J57" s="75">
        <v>0</v>
      </c>
      <c r="K57" s="75">
        <v>0</v>
      </c>
      <c r="L57" s="75">
        <v>0</v>
      </c>
      <c r="M57" s="75">
        <v>0</v>
      </c>
      <c r="N57" s="75">
        <v>0</v>
      </c>
      <c r="O57" s="75">
        <v>0</v>
      </c>
      <c r="P57" s="75">
        <v>0</v>
      </c>
      <c r="Q57" s="75">
        <v>0</v>
      </c>
      <c r="R57" s="75">
        <v>0</v>
      </c>
      <c r="S57" s="75">
        <v>0</v>
      </c>
      <c r="T57" s="75">
        <v>0</v>
      </c>
      <c r="U57" s="75">
        <v>0</v>
      </c>
      <c r="V57" s="75">
        <v>0</v>
      </c>
      <c r="W57" s="75">
        <v>0</v>
      </c>
      <c r="X57" s="75">
        <v>0</v>
      </c>
      <c r="Y57" s="75">
        <v>0</v>
      </c>
      <c r="Z57" s="75">
        <v>0</v>
      </c>
    </row>
    <row r="58" spans="2:26" hidden="1" outlineLevel="1" x14ac:dyDescent="0.25">
      <c r="B58" s="1"/>
      <c r="C58" s="312" t="s">
        <v>32</v>
      </c>
      <c r="D58" s="313"/>
      <c r="E58" s="78" t="s">
        <v>43</v>
      </c>
      <c r="F58" s="106" t="s">
        <v>41</v>
      </c>
      <c r="G58" s="75">
        <v>0</v>
      </c>
      <c r="H58" s="75">
        <v>0</v>
      </c>
      <c r="I58" s="75">
        <v>0</v>
      </c>
      <c r="J58" s="75">
        <v>0</v>
      </c>
      <c r="K58" s="75">
        <v>0</v>
      </c>
      <c r="L58" s="75">
        <v>0</v>
      </c>
      <c r="M58" s="75">
        <v>0</v>
      </c>
      <c r="N58" s="75">
        <v>0</v>
      </c>
      <c r="O58" s="75">
        <v>0</v>
      </c>
      <c r="P58" s="75">
        <v>0</v>
      </c>
      <c r="Q58" s="75">
        <v>0</v>
      </c>
      <c r="R58" s="75">
        <v>0</v>
      </c>
      <c r="S58" s="75">
        <v>0</v>
      </c>
      <c r="T58" s="75">
        <v>0</v>
      </c>
      <c r="U58" s="75">
        <v>0</v>
      </c>
      <c r="V58" s="75">
        <v>0</v>
      </c>
      <c r="W58" s="75">
        <v>0</v>
      </c>
      <c r="X58" s="75">
        <v>0</v>
      </c>
      <c r="Y58" s="75">
        <v>0</v>
      </c>
      <c r="Z58" s="75">
        <v>0</v>
      </c>
    </row>
    <row r="59" spans="2:26" hidden="1" outlineLevel="1" x14ac:dyDescent="0.25">
      <c r="B59" s="1"/>
      <c r="C59" s="312" t="s">
        <v>32</v>
      </c>
      <c r="D59" s="313"/>
      <c r="E59" s="78" t="s">
        <v>43</v>
      </c>
      <c r="F59" s="78" t="s">
        <v>45</v>
      </c>
      <c r="G59" s="75">
        <v>0</v>
      </c>
      <c r="H59" s="75">
        <v>0</v>
      </c>
      <c r="I59" s="75">
        <v>0</v>
      </c>
      <c r="J59" s="75">
        <v>0</v>
      </c>
      <c r="K59" s="75">
        <v>0</v>
      </c>
      <c r="L59" s="75">
        <v>0</v>
      </c>
      <c r="M59" s="75">
        <v>0</v>
      </c>
      <c r="N59" s="75">
        <v>0</v>
      </c>
      <c r="O59" s="75">
        <v>0</v>
      </c>
      <c r="P59" s="75">
        <v>0</v>
      </c>
      <c r="Q59" s="75">
        <v>0</v>
      </c>
      <c r="R59" s="75">
        <v>0</v>
      </c>
      <c r="S59" s="75">
        <v>0</v>
      </c>
      <c r="T59" s="75">
        <v>0</v>
      </c>
      <c r="U59" s="75">
        <v>0</v>
      </c>
      <c r="V59" s="75">
        <v>0</v>
      </c>
      <c r="W59" s="75">
        <v>0</v>
      </c>
      <c r="X59" s="75">
        <v>0</v>
      </c>
      <c r="Y59" s="75">
        <v>0</v>
      </c>
      <c r="Z59" s="75">
        <v>0</v>
      </c>
    </row>
    <row r="60" spans="2:26" hidden="1" outlineLevel="1" x14ac:dyDescent="0.25">
      <c r="B60" s="1"/>
      <c r="C60" s="312" t="s">
        <v>32</v>
      </c>
      <c r="D60" s="313"/>
      <c r="E60" s="78" t="s">
        <v>43</v>
      </c>
      <c r="F60" s="175"/>
      <c r="G60" s="75">
        <v>0</v>
      </c>
      <c r="H60" s="75">
        <v>0</v>
      </c>
      <c r="I60" s="75">
        <v>0</v>
      </c>
      <c r="J60" s="75">
        <v>0</v>
      </c>
      <c r="K60" s="75">
        <v>0</v>
      </c>
      <c r="L60" s="75">
        <v>0</v>
      </c>
      <c r="M60" s="75">
        <v>0</v>
      </c>
      <c r="N60" s="75">
        <v>0</v>
      </c>
      <c r="O60" s="75">
        <v>0</v>
      </c>
      <c r="P60" s="75">
        <v>0</v>
      </c>
      <c r="Q60" s="75">
        <v>0</v>
      </c>
      <c r="R60" s="75">
        <v>0</v>
      </c>
      <c r="S60" s="75">
        <v>0</v>
      </c>
      <c r="T60" s="75">
        <v>0</v>
      </c>
      <c r="U60" s="75">
        <v>0</v>
      </c>
      <c r="V60" s="75">
        <v>0</v>
      </c>
      <c r="W60" s="75">
        <v>0</v>
      </c>
      <c r="X60" s="75">
        <v>0</v>
      </c>
      <c r="Y60" s="75">
        <v>0</v>
      </c>
      <c r="Z60" s="75">
        <v>0</v>
      </c>
    </row>
    <row r="61" spans="2:26" hidden="1" outlineLevel="1" x14ac:dyDescent="0.25">
      <c r="B61" s="1"/>
      <c r="C61" s="312" t="s">
        <v>32</v>
      </c>
      <c r="D61" s="313"/>
      <c r="E61" s="78" t="s">
        <v>43</v>
      </c>
      <c r="F61" s="78"/>
      <c r="G61" s="75">
        <v>0</v>
      </c>
      <c r="H61" s="75">
        <v>0</v>
      </c>
      <c r="I61" s="75">
        <v>0</v>
      </c>
      <c r="J61" s="75">
        <v>0</v>
      </c>
      <c r="K61" s="75">
        <v>0</v>
      </c>
      <c r="L61" s="75">
        <v>0</v>
      </c>
      <c r="M61" s="75">
        <v>0</v>
      </c>
      <c r="N61" s="75">
        <v>0</v>
      </c>
      <c r="O61" s="75">
        <v>0</v>
      </c>
      <c r="P61" s="75">
        <v>0</v>
      </c>
      <c r="Q61" s="75">
        <v>0</v>
      </c>
      <c r="R61" s="75">
        <v>0</v>
      </c>
      <c r="S61" s="75">
        <v>0</v>
      </c>
      <c r="T61" s="75">
        <v>0</v>
      </c>
      <c r="U61" s="75">
        <v>0</v>
      </c>
      <c r="V61" s="75">
        <v>0</v>
      </c>
      <c r="W61" s="75">
        <v>0</v>
      </c>
      <c r="X61" s="75">
        <v>0</v>
      </c>
      <c r="Y61" s="75">
        <v>0</v>
      </c>
      <c r="Z61" s="75">
        <v>0</v>
      </c>
    </row>
    <row r="62" spans="2:26" s="8" customFormat="1" collapsed="1" x14ac:dyDescent="0.25">
      <c r="C62" s="131" t="s">
        <v>122</v>
      </c>
      <c r="D62" s="143"/>
      <c r="E62" s="144"/>
      <c r="F62" s="115"/>
      <c r="G62" s="74">
        <f t="shared" ref="G62:Z62" si="14">SUM(G57:G61)</f>
        <v>0</v>
      </c>
      <c r="H62" s="74">
        <f t="shared" si="14"/>
        <v>0</v>
      </c>
      <c r="I62" s="74">
        <f t="shared" si="14"/>
        <v>0</v>
      </c>
      <c r="J62" s="74">
        <f t="shared" si="14"/>
        <v>0</v>
      </c>
      <c r="K62" s="74">
        <f t="shared" si="14"/>
        <v>0</v>
      </c>
      <c r="L62" s="74">
        <f t="shared" si="14"/>
        <v>0</v>
      </c>
      <c r="M62" s="74">
        <f t="shared" si="14"/>
        <v>0</v>
      </c>
      <c r="N62" s="74">
        <f t="shared" si="14"/>
        <v>0</v>
      </c>
      <c r="O62" s="74">
        <f t="shared" si="14"/>
        <v>0</v>
      </c>
      <c r="P62" s="74">
        <f t="shared" si="14"/>
        <v>0</v>
      </c>
      <c r="Q62" s="74">
        <f t="shared" si="14"/>
        <v>0</v>
      </c>
      <c r="R62" s="74">
        <f t="shared" si="14"/>
        <v>0</v>
      </c>
      <c r="S62" s="74">
        <f t="shared" si="14"/>
        <v>0</v>
      </c>
      <c r="T62" s="74">
        <f t="shared" si="14"/>
        <v>0</v>
      </c>
      <c r="U62" s="74">
        <f t="shared" si="14"/>
        <v>0</v>
      </c>
      <c r="V62" s="74">
        <f t="shared" si="14"/>
        <v>0</v>
      </c>
      <c r="W62" s="74">
        <f t="shared" si="14"/>
        <v>0</v>
      </c>
      <c r="X62" s="74">
        <f t="shared" si="14"/>
        <v>0</v>
      </c>
      <c r="Y62" s="74">
        <f t="shared" si="14"/>
        <v>0</v>
      </c>
      <c r="Z62" s="74">
        <f t="shared" si="14"/>
        <v>0</v>
      </c>
    </row>
    <row r="63" spans="2:26" s="8" customFormat="1" ht="22.5" hidden="1" customHeight="1" outlineLevel="1" x14ac:dyDescent="0.25">
      <c r="C63" s="328" t="s">
        <v>59</v>
      </c>
      <c r="D63" s="328"/>
      <c r="E63" s="328"/>
      <c r="F63" s="108" t="s">
        <v>42</v>
      </c>
      <c r="G63" s="19">
        <v>2023</v>
      </c>
      <c r="H63" s="19">
        <f t="shared" ref="H63:Z63" si="15">G63+1</f>
        <v>2024</v>
      </c>
      <c r="I63" s="19">
        <f t="shared" si="15"/>
        <v>2025</v>
      </c>
      <c r="J63" s="19">
        <f t="shared" si="15"/>
        <v>2026</v>
      </c>
      <c r="K63" s="19">
        <f t="shared" si="15"/>
        <v>2027</v>
      </c>
      <c r="L63" s="19">
        <f t="shared" si="15"/>
        <v>2028</v>
      </c>
      <c r="M63" s="19">
        <f t="shared" si="15"/>
        <v>2029</v>
      </c>
      <c r="N63" s="19">
        <f t="shared" si="15"/>
        <v>2030</v>
      </c>
      <c r="O63" s="19">
        <f t="shared" si="15"/>
        <v>2031</v>
      </c>
      <c r="P63" s="19">
        <f t="shared" si="15"/>
        <v>2032</v>
      </c>
      <c r="Q63" s="19">
        <f t="shared" si="15"/>
        <v>2033</v>
      </c>
      <c r="R63" s="19">
        <f t="shared" si="15"/>
        <v>2034</v>
      </c>
      <c r="S63" s="19">
        <f t="shared" si="15"/>
        <v>2035</v>
      </c>
      <c r="T63" s="19">
        <f t="shared" si="15"/>
        <v>2036</v>
      </c>
      <c r="U63" s="19">
        <f t="shared" si="15"/>
        <v>2037</v>
      </c>
      <c r="V63" s="19">
        <f t="shared" si="15"/>
        <v>2038</v>
      </c>
      <c r="W63" s="19">
        <f t="shared" si="15"/>
        <v>2039</v>
      </c>
      <c r="X63" s="19">
        <f t="shared" si="15"/>
        <v>2040</v>
      </c>
      <c r="Y63" s="19">
        <f t="shared" si="15"/>
        <v>2041</v>
      </c>
      <c r="Z63" s="19">
        <f t="shared" si="15"/>
        <v>2042</v>
      </c>
    </row>
    <row r="64" spans="2:26" hidden="1" outlineLevel="1" x14ac:dyDescent="0.25">
      <c r="B64" s="1"/>
      <c r="C64" s="312" t="s">
        <v>33</v>
      </c>
      <c r="D64" s="313"/>
      <c r="E64" s="78" t="s">
        <v>47</v>
      </c>
      <c r="F64" s="78" t="s">
        <v>45</v>
      </c>
      <c r="G64" s="75">
        <v>0</v>
      </c>
      <c r="H64" s="75">
        <v>0</v>
      </c>
      <c r="I64" s="75">
        <v>0</v>
      </c>
      <c r="J64" s="75">
        <v>0</v>
      </c>
      <c r="K64" s="75">
        <v>0</v>
      </c>
      <c r="L64" s="75">
        <v>0</v>
      </c>
      <c r="M64" s="75">
        <v>0</v>
      </c>
      <c r="N64" s="75">
        <v>0</v>
      </c>
      <c r="O64" s="75">
        <v>0</v>
      </c>
      <c r="P64" s="75">
        <v>0</v>
      </c>
      <c r="Q64" s="75">
        <v>0</v>
      </c>
      <c r="R64" s="75">
        <v>0</v>
      </c>
      <c r="S64" s="75">
        <v>0</v>
      </c>
      <c r="T64" s="75">
        <v>0</v>
      </c>
      <c r="U64" s="75">
        <v>0</v>
      </c>
      <c r="V64" s="75">
        <v>0</v>
      </c>
      <c r="W64" s="75">
        <v>0</v>
      </c>
      <c r="X64" s="75">
        <v>0</v>
      </c>
      <c r="Y64" s="75">
        <v>0</v>
      </c>
      <c r="Z64" s="75">
        <v>0</v>
      </c>
    </row>
    <row r="65" spans="2:26" hidden="1" outlineLevel="1" x14ac:dyDescent="0.25">
      <c r="B65" s="1"/>
      <c r="C65" s="312" t="s">
        <v>33</v>
      </c>
      <c r="D65" s="313"/>
      <c r="E65" s="78" t="s">
        <v>47</v>
      </c>
      <c r="F65" s="78" t="s">
        <v>41</v>
      </c>
      <c r="G65" s="75">
        <v>0</v>
      </c>
      <c r="H65" s="75">
        <v>0</v>
      </c>
      <c r="I65" s="75">
        <v>0</v>
      </c>
      <c r="J65" s="75">
        <v>0</v>
      </c>
      <c r="K65" s="75">
        <v>0</v>
      </c>
      <c r="L65" s="75">
        <v>0</v>
      </c>
      <c r="M65" s="75">
        <v>0</v>
      </c>
      <c r="N65" s="75">
        <v>0</v>
      </c>
      <c r="O65" s="75">
        <v>0</v>
      </c>
      <c r="P65" s="75">
        <v>0</v>
      </c>
      <c r="Q65" s="75">
        <v>0</v>
      </c>
      <c r="R65" s="75">
        <v>0</v>
      </c>
      <c r="S65" s="75">
        <v>0</v>
      </c>
      <c r="T65" s="75">
        <v>0</v>
      </c>
      <c r="U65" s="75">
        <v>0</v>
      </c>
      <c r="V65" s="75">
        <v>0</v>
      </c>
      <c r="W65" s="75">
        <v>0</v>
      </c>
      <c r="X65" s="75">
        <v>0</v>
      </c>
      <c r="Y65" s="75">
        <v>0</v>
      </c>
      <c r="Z65" s="75">
        <v>0</v>
      </c>
    </row>
    <row r="66" spans="2:26" hidden="1" outlineLevel="1" x14ac:dyDescent="0.25">
      <c r="B66" s="1"/>
      <c r="C66" s="312" t="s">
        <v>33</v>
      </c>
      <c r="D66" s="313"/>
      <c r="E66" s="78" t="s">
        <v>47</v>
      </c>
      <c r="F66" s="78" t="s">
        <v>45</v>
      </c>
      <c r="G66" s="75">
        <v>0</v>
      </c>
      <c r="H66" s="75">
        <v>0</v>
      </c>
      <c r="I66" s="75">
        <v>0</v>
      </c>
      <c r="J66" s="75">
        <v>0</v>
      </c>
      <c r="K66" s="75">
        <v>0</v>
      </c>
      <c r="L66" s="75">
        <v>0</v>
      </c>
      <c r="M66" s="75">
        <v>0</v>
      </c>
      <c r="N66" s="75">
        <v>0</v>
      </c>
      <c r="O66" s="75">
        <v>0</v>
      </c>
      <c r="P66" s="75">
        <v>0</v>
      </c>
      <c r="Q66" s="75">
        <v>0</v>
      </c>
      <c r="R66" s="75">
        <v>0</v>
      </c>
      <c r="S66" s="75">
        <v>0</v>
      </c>
      <c r="T66" s="75">
        <v>0</v>
      </c>
      <c r="U66" s="75">
        <v>0</v>
      </c>
      <c r="V66" s="75">
        <v>0</v>
      </c>
      <c r="W66" s="75">
        <v>0</v>
      </c>
      <c r="X66" s="75">
        <v>0</v>
      </c>
      <c r="Y66" s="75">
        <v>0</v>
      </c>
      <c r="Z66" s="75">
        <v>0</v>
      </c>
    </row>
    <row r="67" spans="2:26" hidden="1" outlineLevel="1" x14ac:dyDescent="0.25">
      <c r="B67" s="1"/>
      <c r="C67" s="312" t="s">
        <v>136</v>
      </c>
      <c r="D67" s="327"/>
      <c r="E67" s="78" t="s">
        <v>137</v>
      </c>
      <c r="F67" s="78" t="s">
        <v>41</v>
      </c>
      <c r="G67" s="75">
        <v>0</v>
      </c>
      <c r="H67" s="75">
        <v>0</v>
      </c>
      <c r="I67" s="75">
        <v>0</v>
      </c>
      <c r="J67" s="75">
        <v>0</v>
      </c>
      <c r="K67" s="75">
        <v>0</v>
      </c>
      <c r="L67" s="75">
        <v>0</v>
      </c>
      <c r="M67" s="75">
        <v>0</v>
      </c>
      <c r="N67" s="75">
        <v>0</v>
      </c>
      <c r="O67" s="75">
        <v>0</v>
      </c>
      <c r="P67" s="75">
        <v>0</v>
      </c>
      <c r="Q67" s="75">
        <v>0</v>
      </c>
      <c r="R67" s="75">
        <v>0</v>
      </c>
      <c r="S67" s="75">
        <v>0</v>
      </c>
      <c r="T67" s="75">
        <v>0</v>
      </c>
      <c r="U67" s="75">
        <v>0</v>
      </c>
      <c r="V67" s="75">
        <v>0</v>
      </c>
      <c r="W67" s="75">
        <v>0</v>
      </c>
      <c r="X67" s="75">
        <v>0</v>
      </c>
      <c r="Y67" s="75">
        <v>0</v>
      </c>
      <c r="Z67" s="75">
        <v>0</v>
      </c>
    </row>
    <row r="68" spans="2:26" hidden="1" outlineLevel="1" x14ac:dyDescent="0.25">
      <c r="B68" s="1"/>
      <c r="C68" s="312" t="s">
        <v>136</v>
      </c>
      <c r="D68" s="327"/>
      <c r="E68" s="78" t="s">
        <v>137</v>
      </c>
      <c r="F68" s="78"/>
      <c r="G68" s="75">
        <v>0</v>
      </c>
      <c r="H68" s="75">
        <v>0</v>
      </c>
      <c r="I68" s="75">
        <v>0</v>
      </c>
      <c r="J68" s="75">
        <v>0</v>
      </c>
      <c r="K68" s="75">
        <v>0</v>
      </c>
      <c r="L68" s="75">
        <v>0</v>
      </c>
      <c r="M68" s="75">
        <v>0</v>
      </c>
      <c r="N68" s="75">
        <v>0</v>
      </c>
      <c r="O68" s="75">
        <v>0</v>
      </c>
      <c r="P68" s="75">
        <v>0</v>
      </c>
      <c r="Q68" s="75">
        <v>0</v>
      </c>
      <c r="R68" s="75">
        <v>0</v>
      </c>
      <c r="S68" s="75">
        <v>0</v>
      </c>
      <c r="T68" s="75">
        <v>0</v>
      </c>
      <c r="U68" s="75">
        <v>0</v>
      </c>
      <c r="V68" s="75">
        <v>0</v>
      </c>
      <c r="W68" s="75">
        <v>0</v>
      </c>
      <c r="X68" s="75">
        <v>0</v>
      </c>
      <c r="Y68" s="75">
        <v>0</v>
      </c>
      <c r="Z68" s="75">
        <v>0</v>
      </c>
    </row>
    <row r="69" spans="2:26" hidden="1" outlineLevel="1" x14ac:dyDescent="0.25">
      <c r="B69" s="1"/>
      <c r="C69" s="312" t="s">
        <v>136</v>
      </c>
      <c r="D69" s="327"/>
      <c r="E69" s="78" t="s">
        <v>137</v>
      </c>
      <c r="F69" s="78"/>
      <c r="G69" s="75">
        <v>0</v>
      </c>
      <c r="H69" s="75">
        <v>0</v>
      </c>
      <c r="I69" s="75">
        <v>0</v>
      </c>
      <c r="J69" s="75">
        <v>0</v>
      </c>
      <c r="K69" s="75">
        <v>0</v>
      </c>
      <c r="L69" s="75">
        <v>0</v>
      </c>
      <c r="M69" s="75">
        <v>0</v>
      </c>
      <c r="N69" s="75">
        <v>0</v>
      </c>
      <c r="O69" s="75">
        <v>0</v>
      </c>
      <c r="P69" s="75">
        <v>0</v>
      </c>
      <c r="Q69" s="75">
        <v>0</v>
      </c>
      <c r="R69" s="75">
        <v>0</v>
      </c>
      <c r="S69" s="75">
        <v>0</v>
      </c>
      <c r="T69" s="75">
        <v>0</v>
      </c>
      <c r="U69" s="75">
        <v>0</v>
      </c>
      <c r="V69" s="75">
        <v>0</v>
      </c>
      <c r="W69" s="75">
        <v>0</v>
      </c>
      <c r="X69" s="75">
        <v>0</v>
      </c>
      <c r="Y69" s="75">
        <v>0</v>
      </c>
      <c r="Z69" s="75">
        <v>0</v>
      </c>
    </row>
    <row r="70" spans="2:26" hidden="1" outlineLevel="1" x14ac:dyDescent="0.25">
      <c r="B70" s="1"/>
      <c r="C70" s="312" t="s">
        <v>34</v>
      </c>
      <c r="D70" s="313"/>
      <c r="E70" s="78" t="s">
        <v>44</v>
      </c>
      <c r="F70" s="78"/>
      <c r="G70" s="75">
        <v>0</v>
      </c>
      <c r="H70" s="75">
        <v>0</v>
      </c>
      <c r="I70" s="75">
        <v>0</v>
      </c>
      <c r="J70" s="75">
        <v>0</v>
      </c>
      <c r="K70" s="75">
        <v>0</v>
      </c>
      <c r="L70" s="75">
        <v>0</v>
      </c>
      <c r="M70" s="75">
        <v>0</v>
      </c>
      <c r="N70" s="75">
        <v>0</v>
      </c>
      <c r="O70" s="75">
        <v>0</v>
      </c>
      <c r="P70" s="75">
        <v>0</v>
      </c>
      <c r="Q70" s="75">
        <v>0</v>
      </c>
      <c r="R70" s="75">
        <v>0</v>
      </c>
      <c r="S70" s="75">
        <v>0</v>
      </c>
      <c r="T70" s="75">
        <v>0</v>
      </c>
      <c r="U70" s="75">
        <v>0</v>
      </c>
      <c r="V70" s="75">
        <v>0</v>
      </c>
      <c r="W70" s="75">
        <v>0</v>
      </c>
      <c r="X70" s="75">
        <v>0</v>
      </c>
      <c r="Y70" s="75">
        <v>0</v>
      </c>
      <c r="Z70" s="75">
        <v>0</v>
      </c>
    </row>
    <row r="71" spans="2:26" hidden="1" outlineLevel="1" x14ac:dyDescent="0.25">
      <c r="B71" s="1"/>
      <c r="C71" s="312" t="s">
        <v>34</v>
      </c>
      <c r="D71" s="313"/>
      <c r="E71" s="78" t="s">
        <v>44</v>
      </c>
      <c r="F71" s="78"/>
      <c r="G71" s="75">
        <v>0</v>
      </c>
      <c r="H71" s="75">
        <v>0</v>
      </c>
      <c r="I71" s="75">
        <v>0</v>
      </c>
      <c r="J71" s="75">
        <v>0</v>
      </c>
      <c r="K71" s="75">
        <v>0</v>
      </c>
      <c r="L71" s="75">
        <v>0</v>
      </c>
      <c r="M71" s="75">
        <v>0</v>
      </c>
      <c r="N71" s="75">
        <v>0</v>
      </c>
      <c r="O71" s="75">
        <v>0</v>
      </c>
      <c r="P71" s="75">
        <v>0</v>
      </c>
      <c r="Q71" s="75">
        <v>0</v>
      </c>
      <c r="R71" s="75">
        <v>0</v>
      </c>
      <c r="S71" s="75">
        <v>0</v>
      </c>
      <c r="T71" s="75">
        <v>0</v>
      </c>
      <c r="U71" s="75">
        <v>0</v>
      </c>
      <c r="V71" s="75">
        <v>0</v>
      </c>
      <c r="W71" s="75">
        <v>0</v>
      </c>
      <c r="X71" s="75">
        <v>0</v>
      </c>
      <c r="Y71" s="75">
        <v>0</v>
      </c>
      <c r="Z71" s="75">
        <v>0</v>
      </c>
    </row>
    <row r="72" spans="2:26" hidden="1" outlineLevel="1" x14ac:dyDescent="0.25">
      <c r="B72" s="1"/>
      <c r="C72" s="312" t="s">
        <v>34</v>
      </c>
      <c r="D72" s="313"/>
      <c r="E72" s="78" t="s">
        <v>44</v>
      </c>
      <c r="F72" s="78"/>
      <c r="G72" s="75">
        <v>0</v>
      </c>
      <c r="H72" s="75">
        <v>0</v>
      </c>
      <c r="I72" s="75">
        <v>0</v>
      </c>
      <c r="J72" s="75">
        <v>0</v>
      </c>
      <c r="K72" s="75">
        <v>0</v>
      </c>
      <c r="L72" s="75">
        <v>0</v>
      </c>
      <c r="M72" s="75">
        <v>0</v>
      </c>
      <c r="N72" s="75">
        <v>0</v>
      </c>
      <c r="O72" s="75">
        <v>0</v>
      </c>
      <c r="P72" s="75">
        <v>0</v>
      </c>
      <c r="Q72" s="75">
        <v>0</v>
      </c>
      <c r="R72" s="75">
        <v>0</v>
      </c>
      <c r="S72" s="75">
        <v>0</v>
      </c>
      <c r="T72" s="75">
        <v>0</v>
      </c>
      <c r="U72" s="75">
        <v>0</v>
      </c>
      <c r="V72" s="75">
        <v>0</v>
      </c>
      <c r="W72" s="75">
        <v>0</v>
      </c>
      <c r="X72" s="75">
        <v>0</v>
      </c>
      <c r="Y72" s="75">
        <v>0</v>
      </c>
      <c r="Z72" s="75">
        <v>0</v>
      </c>
    </row>
    <row r="73" spans="2:26" s="8" customFormat="1" ht="23.15" hidden="1" customHeight="1" outlineLevel="1" x14ac:dyDescent="0.25">
      <c r="C73" s="335" t="s">
        <v>60</v>
      </c>
      <c r="D73" s="335"/>
      <c r="E73" s="335"/>
      <c r="F73" s="108" t="s">
        <v>42</v>
      </c>
      <c r="G73" s="19">
        <v>2023</v>
      </c>
      <c r="H73" s="19">
        <f t="shared" ref="H73:Z73" si="16">G73+1</f>
        <v>2024</v>
      </c>
      <c r="I73" s="19">
        <f t="shared" si="16"/>
        <v>2025</v>
      </c>
      <c r="J73" s="19">
        <f t="shared" si="16"/>
        <v>2026</v>
      </c>
      <c r="K73" s="19">
        <f t="shared" si="16"/>
        <v>2027</v>
      </c>
      <c r="L73" s="19">
        <f t="shared" si="16"/>
        <v>2028</v>
      </c>
      <c r="M73" s="19">
        <f t="shared" si="16"/>
        <v>2029</v>
      </c>
      <c r="N73" s="19">
        <f t="shared" si="16"/>
        <v>2030</v>
      </c>
      <c r="O73" s="19">
        <f t="shared" si="16"/>
        <v>2031</v>
      </c>
      <c r="P73" s="19">
        <f t="shared" si="16"/>
        <v>2032</v>
      </c>
      <c r="Q73" s="19">
        <f t="shared" si="16"/>
        <v>2033</v>
      </c>
      <c r="R73" s="19">
        <f t="shared" si="16"/>
        <v>2034</v>
      </c>
      <c r="S73" s="19">
        <f t="shared" si="16"/>
        <v>2035</v>
      </c>
      <c r="T73" s="19">
        <f t="shared" si="16"/>
        <v>2036</v>
      </c>
      <c r="U73" s="19">
        <f t="shared" si="16"/>
        <v>2037</v>
      </c>
      <c r="V73" s="19">
        <f t="shared" si="16"/>
        <v>2038</v>
      </c>
      <c r="W73" s="19">
        <f t="shared" si="16"/>
        <v>2039</v>
      </c>
      <c r="X73" s="19">
        <f t="shared" si="16"/>
        <v>2040</v>
      </c>
      <c r="Y73" s="19">
        <f t="shared" si="16"/>
        <v>2041</v>
      </c>
      <c r="Z73" s="19">
        <f t="shared" si="16"/>
        <v>2042</v>
      </c>
    </row>
    <row r="74" spans="2:26" s="8" customFormat="1" hidden="1" outlineLevel="1" x14ac:dyDescent="0.25">
      <c r="C74" s="312" t="s">
        <v>55</v>
      </c>
      <c r="D74" s="313"/>
      <c r="E74" s="78" t="s">
        <v>57</v>
      </c>
      <c r="F74" s="78" t="s">
        <v>45</v>
      </c>
      <c r="G74" s="75">
        <v>0</v>
      </c>
      <c r="H74" s="75">
        <v>0</v>
      </c>
      <c r="I74" s="75">
        <v>0</v>
      </c>
      <c r="J74" s="75">
        <v>0</v>
      </c>
      <c r="K74" s="75">
        <v>0</v>
      </c>
      <c r="L74" s="75">
        <v>0</v>
      </c>
      <c r="M74" s="75">
        <v>0</v>
      </c>
      <c r="N74" s="75">
        <v>0</v>
      </c>
      <c r="O74" s="75">
        <v>0</v>
      </c>
      <c r="P74" s="75">
        <v>0</v>
      </c>
      <c r="Q74" s="75">
        <v>0</v>
      </c>
      <c r="R74" s="75">
        <v>0</v>
      </c>
      <c r="S74" s="75">
        <v>0</v>
      </c>
      <c r="T74" s="75">
        <v>0</v>
      </c>
      <c r="U74" s="75">
        <v>0</v>
      </c>
      <c r="V74" s="75">
        <v>0</v>
      </c>
      <c r="W74" s="75">
        <v>0</v>
      </c>
      <c r="X74" s="75">
        <v>0</v>
      </c>
      <c r="Y74" s="75">
        <v>0</v>
      </c>
      <c r="Z74" s="75">
        <v>0</v>
      </c>
    </row>
    <row r="75" spans="2:26" s="8" customFormat="1" hidden="1" outlineLevel="1" x14ac:dyDescent="0.25">
      <c r="C75" s="312" t="s">
        <v>56</v>
      </c>
      <c r="D75" s="313"/>
      <c r="E75" s="78" t="s">
        <v>58</v>
      </c>
      <c r="F75" s="78" t="s">
        <v>41</v>
      </c>
      <c r="G75" s="75">
        <v>0</v>
      </c>
      <c r="H75" s="75">
        <v>0</v>
      </c>
      <c r="I75" s="75">
        <v>0</v>
      </c>
      <c r="J75" s="75">
        <v>0</v>
      </c>
      <c r="K75" s="75">
        <v>0</v>
      </c>
      <c r="L75" s="75">
        <v>0</v>
      </c>
      <c r="M75" s="75">
        <v>0</v>
      </c>
      <c r="N75" s="75">
        <v>0</v>
      </c>
      <c r="O75" s="75">
        <v>0</v>
      </c>
      <c r="P75" s="75">
        <v>0</v>
      </c>
      <c r="Q75" s="75">
        <v>0</v>
      </c>
      <c r="R75" s="75">
        <v>0</v>
      </c>
      <c r="S75" s="75">
        <v>0</v>
      </c>
      <c r="T75" s="75">
        <v>0</v>
      </c>
      <c r="U75" s="75">
        <v>0</v>
      </c>
      <c r="V75" s="75">
        <v>0</v>
      </c>
      <c r="W75" s="75">
        <v>0</v>
      </c>
      <c r="X75" s="75">
        <v>0</v>
      </c>
      <c r="Y75" s="75">
        <v>0</v>
      </c>
      <c r="Z75" s="75">
        <v>0</v>
      </c>
    </row>
    <row r="76" spans="2:26" s="8" customFormat="1" collapsed="1" x14ac:dyDescent="0.25">
      <c r="C76" s="110" t="s">
        <v>144</v>
      </c>
      <c r="D76" s="73"/>
      <c r="E76" s="115"/>
      <c r="F76" s="115"/>
      <c r="G76" s="74">
        <f>G53+G62</f>
        <v>0</v>
      </c>
      <c r="H76" s="74">
        <f>H53+H62</f>
        <v>0</v>
      </c>
      <c r="I76" s="74">
        <f>I53+I62</f>
        <v>0</v>
      </c>
      <c r="J76" s="74">
        <f>J53+J62</f>
        <v>0</v>
      </c>
      <c r="K76" s="74">
        <f t="shared" ref="K76:Z76" si="17">K53+K62</f>
        <v>0</v>
      </c>
      <c r="L76" s="74">
        <f t="shared" si="17"/>
        <v>0</v>
      </c>
      <c r="M76" s="74">
        <f t="shared" si="17"/>
        <v>0</v>
      </c>
      <c r="N76" s="74">
        <f t="shared" si="17"/>
        <v>0</v>
      </c>
      <c r="O76" s="74">
        <f t="shared" si="17"/>
        <v>0</v>
      </c>
      <c r="P76" s="74">
        <f t="shared" si="17"/>
        <v>0</v>
      </c>
      <c r="Q76" s="74">
        <f t="shared" si="17"/>
        <v>0</v>
      </c>
      <c r="R76" s="74">
        <f t="shared" si="17"/>
        <v>0</v>
      </c>
      <c r="S76" s="74">
        <f t="shared" si="17"/>
        <v>0</v>
      </c>
      <c r="T76" s="74">
        <f t="shared" si="17"/>
        <v>0</v>
      </c>
      <c r="U76" s="74">
        <f t="shared" si="17"/>
        <v>0</v>
      </c>
      <c r="V76" s="74">
        <f t="shared" si="17"/>
        <v>0</v>
      </c>
      <c r="W76" s="74">
        <f t="shared" si="17"/>
        <v>0</v>
      </c>
      <c r="X76" s="74">
        <f t="shared" si="17"/>
        <v>0</v>
      </c>
      <c r="Y76" s="74">
        <f t="shared" si="17"/>
        <v>0</v>
      </c>
      <c r="Z76" s="74">
        <f t="shared" si="17"/>
        <v>0</v>
      </c>
    </row>
    <row r="77" spans="2:26" x14ac:dyDescent="0.25">
      <c r="B77" s="1"/>
      <c r="C77" s="116" t="s">
        <v>62</v>
      </c>
      <c r="D77" s="73"/>
      <c r="E77" s="73"/>
      <c r="F77" s="73"/>
      <c r="G77" s="74">
        <f t="shared" ref="G77:Z77" si="18">SUM(G64:G66)</f>
        <v>0</v>
      </c>
      <c r="H77" s="74">
        <f t="shared" si="18"/>
        <v>0</v>
      </c>
      <c r="I77" s="74">
        <f t="shared" si="18"/>
        <v>0</v>
      </c>
      <c r="J77" s="74">
        <f t="shared" si="18"/>
        <v>0</v>
      </c>
      <c r="K77" s="74">
        <f t="shared" si="18"/>
        <v>0</v>
      </c>
      <c r="L77" s="74">
        <f t="shared" si="18"/>
        <v>0</v>
      </c>
      <c r="M77" s="74">
        <f t="shared" si="18"/>
        <v>0</v>
      </c>
      <c r="N77" s="74">
        <f t="shared" si="18"/>
        <v>0</v>
      </c>
      <c r="O77" s="74">
        <f t="shared" si="18"/>
        <v>0</v>
      </c>
      <c r="P77" s="74">
        <f t="shared" si="18"/>
        <v>0</v>
      </c>
      <c r="Q77" s="74">
        <f t="shared" si="18"/>
        <v>0</v>
      </c>
      <c r="R77" s="74">
        <f t="shared" si="18"/>
        <v>0</v>
      </c>
      <c r="S77" s="74">
        <f t="shared" si="18"/>
        <v>0</v>
      </c>
      <c r="T77" s="74">
        <f t="shared" si="18"/>
        <v>0</v>
      </c>
      <c r="U77" s="74">
        <f t="shared" si="18"/>
        <v>0</v>
      </c>
      <c r="V77" s="74">
        <f t="shared" si="18"/>
        <v>0</v>
      </c>
      <c r="W77" s="74">
        <f t="shared" si="18"/>
        <v>0</v>
      </c>
      <c r="X77" s="74">
        <f t="shared" si="18"/>
        <v>0</v>
      </c>
      <c r="Y77" s="74">
        <f t="shared" si="18"/>
        <v>0</v>
      </c>
      <c r="Z77" s="74">
        <f t="shared" si="18"/>
        <v>0</v>
      </c>
    </row>
    <row r="78" spans="2:26" x14ac:dyDescent="0.25">
      <c r="B78" s="1"/>
      <c r="C78" s="116" t="s">
        <v>145</v>
      </c>
      <c r="D78" s="73"/>
      <c r="E78" s="73"/>
      <c r="F78" s="73"/>
      <c r="G78" s="74">
        <f>SUM(G67:G69)</f>
        <v>0</v>
      </c>
      <c r="H78" s="74">
        <f>SUM(H67:H69)</f>
        <v>0</v>
      </c>
      <c r="I78" s="74">
        <f>SUM(I67:I69)</f>
        <v>0</v>
      </c>
      <c r="J78" s="74">
        <f t="shared" ref="J78:Z78" si="19">SUM(J67:J69)</f>
        <v>0</v>
      </c>
      <c r="K78" s="74">
        <f t="shared" si="19"/>
        <v>0</v>
      </c>
      <c r="L78" s="74">
        <f t="shared" si="19"/>
        <v>0</v>
      </c>
      <c r="M78" s="74">
        <f t="shared" si="19"/>
        <v>0</v>
      </c>
      <c r="N78" s="74">
        <f t="shared" si="19"/>
        <v>0</v>
      </c>
      <c r="O78" s="74">
        <f t="shared" si="19"/>
        <v>0</v>
      </c>
      <c r="P78" s="74">
        <f t="shared" si="19"/>
        <v>0</v>
      </c>
      <c r="Q78" s="74">
        <f t="shared" si="19"/>
        <v>0</v>
      </c>
      <c r="R78" s="74">
        <f t="shared" si="19"/>
        <v>0</v>
      </c>
      <c r="S78" s="74">
        <f t="shared" si="19"/>
        <v>0</v>
      </c>
      <c r="T78" s="74">
        <f t="shared" si="19"/>
        <v>0</v>
      </c>
      <c r="U78" s="74">
        <f t="shared" si="19"/>
        <v>0</v>
      </c>
      <c r="V78" s="74">
        <f t="shared" si="19"/>
        <v>0</v>
      </c>
      <c r="W78" s="74">
        <f t="shared" si="19"/>
        <v>0</v>
      </c>
      <c r="X78" s="74">
        <f t="shared" si="19"/>
        <v>0</v>
      </c>
      <c r="Y78" s="74">
        <f t="shared" si="19"/>
        <v>0</v>
      </c>
      <c r="Z78" s="74">
        <f t="shared" si="19"/>
        <v>0</v>
      </c>
    </row>
    <row r="79" spans="2:26" x14ac:dyDescent="0.25">
      <c r="B79" s="1"/>
      <c r="C79" s="110" t="s">
        <v>61</v>
      </c>
      <c r="D79" s="73"/>
      <c r="E79" s="73"/>
      <c r="F79" s="73"/>
      <c r="G79" s="74">
        <f>SUM(G70:G72)</f>
        <v>0</v>
      </c>
      <c r="H79" s="74">
        <f>SUM(H70:H72)</f>
        <v>0</v>
      </c>
      <c r="I79" s="74">
        <f>SUM(I70:I72)</f>
        <v>0</v>
      </c>
      <c r="J79" s="74">
        <f>SUM(J70:J72)</f>
        <v>0</v>
      </c>
      <c r="K79" s="74">
        <f t="shared" ref="K79:Z79" si="20">SUM(K70:K72)</f>
        <v>0</v>
      </c>
      <c r="L79" s="74">
        <f t="shared" si="20"/>
        <v>0</v>
      </c>
      <c r="M79" s="74">
        <f t="shared" si="20"/>
        <v>0</v>
      </c>
      <c r="N79" s="74">
        <f t="shared" si="20"/>
        <v>0</v>
      </c>
      <c r="O79" s="74">
        <f t="shared" si="20"/>
        <v>0</v>
      </c>
      <c r="P79" s="74">
        <f t="shared" si="20"/>
        <v>0</v>
      </c>
      <c r="Q79" s="74">
        <f t="shared" si="20"/>
        <v>0</v>
      </c>
      <c r="R79" s="74">
        <f t="shared" si="20"/>
        <v>0</v>
      </c>
      <c r="S79" s="74">
        <f t="shared" si="20"/>
        <v>0</v>
      </c>
      <c r="T79" s="74">
        <f t="shared" si="20"/>
        <v>0</v>
      </c>
      <c r="U79" s="74">
        <f t="shared" si="20"/>
        <v>0</v>
      </c>
      <c r="V79" s="74">
        <f t="shared" si="20"/>
        <v>0</v>
      </c>
      <c r="W79" s="74">
        <f t="shared" si="20"/>
        <v>0</v>
      </c>
      <c r="X79" s="74">
        <f t="shared" si="20"/>
        <v>0</v>
      </c>
      <c r="Y79" s="74">
        <f t="shared" si="20"/>
        <v>0</v>
      </c>
      <c r="Z79" s="74">
        <f t="shared" si="20"/>
        <v>0</v>
      </c>
    </row>
    <row r="80" spans="2:26" s="8" customFormat="1" x14ac:dyDescent="0.25">
      <c r="C80" s="116" t="s">
        <v>63</v>
      </c>
      <c r="D80" s="73"/>
      <c r="E80" s="73"/>
      <c r="F80" s="73"/>
      <c r="G80" s="74">
        <f>SUM(G76:G79)</f>
        <v>0</v>
      </c>
      <c r="H80" s="74">
        <f>SUM(H76:H79)</f>
        <v>0</v>
      </c>
      <c r="I80" s="74">
        <f>SUM(I76:I79)</f>
        <v>0</v>
      </c>
      <c r="J80" s="74">
        <f>SUM(J76:J79)</f>
        <v>0</v>
      </c>
      <c r="K80" s="74">
        <f>SUM(K76:K79)</f>
        <v>0</v>
      </c>
      <c r="L80" s="74">
        <f t="shared" ref="L80:Z80" si="21">SUM(L76:L79)</f>
        <v>0</v>
      </c>
      <c r="M80" s="74">
        <f t="shared" si="21"/>
        <v>0</v>
      </c>
      <c r="N80" s="74">
        <f t="shared" si="21"/>
        <v>0</v>
      </c>
      <c r="O80" s="74">
        <f t="shared" si="21"/>
        <v>0</v>
      </c>
      <c r="P80" s="74">
        <f t="shared" si="21"/>
        <v>0</v>
      </c>
      <c r="Q80" s="74">
        <f t="shared" si="21"/>
        <v>0</v>
      </c>
      <c r="R80" s="74">
        <f t="shared" si="21"/>
        <v>0</v>
      </c>
      <c r="S80" s="74">
        <f t="shared" si="21"/>
        <v>0</v>
      </c>
      <c r="T80" s="74">
        <f t="shared" si="21"/>
        <v>0</v>
      </c>
      <c r="U80" s="74">
        <f t="shared" si="21"/>
        <v>0</v>
      </c>
      <c r="V80" s="74">
        <f t="shared" si="21"/>
        <v>0</v>
      </c>
      <c r="W80" s="74">
        <f t="shared" si="21"/>
        <v>0</v>
      </c>
      <c r="X80" s="74">
        <f t="shared" si="21"/>
        <v>0</v>
      </c>
      <c r="Y80" s="74">
        <f t="shared" si="21"/>
        <v>0</v>
      </c>
      <c r="Z80" s="74">
        <f t="shared" si="21"/>
        <v>0</v>
      </c>
    </row>
    <row r="81" spans="2:26" s="8" customFormat="1" x14ac:dyDescent="0.25">
      <c r="C81" s="110" t="s">
        <v>64</v>
      </c>
      <c r="D81" s="73"/>
      <c r="E81" s="73"/>
      <c r="F81" s="73"/>
      <c r="G81" s="74">
        <f t="shared" ref="G81:Z81" si="22">SUM(G74:G75)</f>
        <v>0</v>
      </c>
      <c r="H81" s="74">
        <f t="shared" si="22"/>
        <v>0</v>
      </c>
      <c r="I81" s="74">
        <f t="shared" si="22"/>
        <v>0</v>
      </c>
      <c r="J81" s="74">
        <f t="shared" si="22"/>
        <v>0</v>
      </c>
      <c r="K81" s="74">
        <f t="shared" si="22"/>
        <v>0</v>
      </c>
      <c r="L81" s="74">
        <f t="shared" si="22"/>
        <v>0</v>
      </c>
      <c r="M81" s="74">
        <f t="shared" si="22"/>
        <v>0</v>
      </c>
      <c r="N81" s="74">
        <f t="shared" si="22"/>
        <v>0</v>
      </c>
      <c r="O81" s="74">
        <f t="shared" si="22"/>
        <v>0</v>
      </c>
      <c r="P81" s="74">
        <f t="shared" si="22"/>
        <v>0</v>
      </c>
      <c r="Q81" s="74">
        <f t="shared" si="22"/>
        <v>0</v>
      </c>
      <c r="R81" s="74">
        <f t="shared" si="22"/>
        <v>0</v>
      </c>
      <c r="S81" s="74">
        <f t="shared" si="22"/>
        <v>0</v>
      </c>
      <c r="T81" s="74">
        <f t="shared" si="22"/>
        <v>0</v>
      </c>
      <c r="U81" s="74">
        <f t="shared" si="22"/>
        <v>0</v>
      </c>
      <c r="V81" s="74">
        <f t="shared" si="22"/>
        <v>0</v>
      </c>
      <c r="W81" s="74">
        <f t="shared" si="22"/>
        <v>0</v>
      </c>
      <c r="X81" s="74">
        <f t="shared" si="22"/>
        <v>0</v>
      </c>
      <c r="Y81" s="74">
        <f t="shared" si="22"/>
        <v>0</v>
      </c>
      <c r="Z81" s="74">
        <f t="shared" si="22"/>
        <v>0</v>
      </c>
    </row>
    <row r="82" spans="2:26" s="8" customFormat="1" ht="7.5" customHeight="1" x14ac:dyDescent="0.25">
      <c r="C82" s="107"/>
      <c r="D82" s="113"/>
      <c r="E82" s="113"/>
      <c r="F82" s="113"/>
      <c r="G82" s="16"/>
      <c r="H82" s="16"/>
      <c r="I82" s="16"/>
      <c r="J82" s="16"/>
      <c r="K82" s="16"/>
      <c r="L82" s="16"/>
      <c r="M82" s="16"/>
      <c r="N82" s="16"/>
      <c r="O82" s="16"/>
      <c r="P82" s="16"/>
      <c r="Q82" s="16"/>
      <c r="R82" s="16"/>
      <c r="S82" s="16"/>
      <c r="T82" s="16"/>
      <c r="U82" s="16"/>
      <c r="V82" s="16"/>
      <c r="W82" s="16"/>
      <c r="X82" s="16"/>
      <c r="Y82" s="16"/>
      <c r="Z82" s="16"/>
    </row>
    <row r="83" spans="2:26" s="8" customFormat="1" ht="12" x14ac:dyDescent="0.3">
      <c r="B83" s="249" t="s">
        <v>168</v>
      </c>
      <c r="C83" s="107"/>
      <c r="D83" s="113"/>
      <c r="E83" s="113"/>
      <c r="F83" s="113"/>
      <c r="G83" s="16"/>
      <c r="H83" s="16"/>
      <c r="I83" s="16"/>
      <c r="J83" s="16"/>
      <c r="K83" s="16"/>
      <c r="L83" s="16"/>
      <c r="M83" s="16"/>
      <c r="N83" s="16"/>
      <c r="O83" s="16"/>
      <c r="P83" s="16"/>
      <c r="Q83" s="16"/>
      <c r="R83" s="16"/>
      <c r="S83" s="16"/>
      <c r="T83" s="16"/>
      <c r="U83" s="16"/>
      <c r="V83" s="16"/>
      <c r="W83" s="16"/>
      <c r="X83" s="16"/>
      <c r="Y83" s="16"/>
      <c r="Z83" s="16"/>
    </row>
    <row r="84" spans="2:26" x14ac:dyDescent="0.25">
      <c r="C84" s="12" t="s">
        <v>149</v>
      </c>
      <c r="D84" s="12"/>
      <c r="E84" s="12"/>
      <c r="F84" s="12"/>
      <c r="G84" s="19">
        <v>2023</v>
      </c>
      <c r="H84" s="19">
        <f t="shared" ref="H84:Z84" si="23">G84+1</f>
        <v>2024</v>
      </c>
      <c r="I84" s="19">
        <f t="shared" si="23"/>
        <v>2025</v>
      </c>
      <c r="J84" s="19">
        <f t="shared" si="23"/>
        <v>2026</v>
      </c>
      <c r="K84" s="19">
        <f t="shared" si="23"/>
        <v>2027</v>
      </c>
      <c r="L84" s="19">
        <f t="shared" si="23"/>
        <v>2028</v>
      </c>
      <c r="M84" s="19">
        <f t="shared" si="23"/>
        <v>2029</v>
      </c>
      <c r="N84" s="19">
        <f t="shared" si="23"/>
        <v>2030</v>
      </c>
      <c r="O84" s="19">
        <f t="shared" si="23"/>
        <v>2031</v>
      </c>
      <c r="P84" s="19">
        <f t="shared" si="23"/>
        <v>2032</v>
      </c>
      <c r="Q84" s="19">
        <f t="shared" si="23"/>
        <v>2033</v>
      </c>
      <c r="R84" s="19">
        <f t="shared" si="23"/>
        <v>2034</v>
      </c>
      <c r="S84" s="19">
        <f t="shared" si="23"/>
        <v>2035</v>
      </c>
      <c r="T84" s="19">
        <f t="shared" si="23"/>
        <v>2036</v>
      </c>
      <c r="U84" s="19">
        <f t="shared" si="23"/>
        <v>2037</v>
      </c>
      <c r="V84" s="19">
        <f t="shared" si="23"/>
        <v>2038</v>
      </c>
      <c r="W84" s="19">
        <f t="shared" si="23"/>
        <v>2039</v>
      </c>
      <c r="X84" s="19">
        <f t="shared" si="23"/>
        <v>2040</v>
      </c>
      <c r="Y84" s="19">
        <f t="shared" si="23"/>
        <v>2041</v>
      </c>
      <c r="Z84" s="19">
        <f t="shared" si="23"/>
        <v>2042</v>
      </c>
    </row>
    <row r="85" spans="2:26" x14ac:dyDescent="0.25">
      <c r="B85" s="9"/>
      <c r="C85" s="317" t="s">
        <v>11</v>
      </c>
      <c r="D85" s="317"/>
      <c r="E85" s="318"/>
      <c r="F85" s="117"/>
      <c r="G85" s="20">
        <f t="shared" ref="G85:Z85" si="24">G19+G53</f>
        <v>0</v>
      </c>
      <c r="H85" s="20">
        <f t="shared" si="24"/>
        <v>0</v>
      </c>
      <c r="I85" s="20">
        <f t="shared" si="24"/>
        <v>0</v>
      </c>
      <c r="J85" s="20">
        <f t="shared" si="24"/>
        <v>0</v>
      </c>
      <c r="K85" s="20">
        <f t="shared" si="24"/>
        <v>0</v>
      </c>
      <c r="L85" s="20">
        <f t="shared" si="24"/>
        <v>0</v>
      </c>
      <c r="M85" s="20">
        <f t="shared" si="24"/>
        <v>0</v>
      </c>
      <c r="N85" s="20">
        <f t="shared" si="24"/>
        <v>0</v>
      </c>
      <c r="O85" s="20">
        <f t="shared" si="24"/>
        <v>0</v>
      </c>
      <c r="P85" s="20">
        <f t="shared" si="24"/>
        <v>0</v>
      </c>
      <c r="Q85" s="20">
        <f t="shared" si="24"/>
        <v>0</v>
      </c>
      <c r="R85" s="20">
        <f t="shared" si="24"/>
        <v>0</v>
      </c>
      <c r="S85" s="20">
        <f t="shared" si="24"/>
        <v>0</v>
      </c>
      <c r="T85" s="20">
        <f t="shared" si="24"/>
        <v>0</v>
      </c>
      <c r="U85" s="20">
        <f t="shared" si="24"/>
        <v>0</v>
      </c>
      <c r="V85" s="20">
        <f t="shared" si="24"/>
        <v>0</v>
      </c>
      <c r="W85" s="20">
        <f t="shared" si="24"/>
        <v>0</v>
      </c>
      <c r="X85" s="20">
        <f t="shared" si="24"/>
        <v>0</v>
      </c>
      <c r="Y85" s="20">
        <f t="shared" si="24"/>
        <v>0</v>
      </c>
      <c r="Z85" s="20">
        <f t="shared" si="24"/>
        <v>0</v>
      </c>
    </row>
    <row r="86" spans="2:26" x14ac:dyDescent="0.25">
      <c r="B86" s="1"/>
      <c r="C86" s="315" t="s">
        <v>65</v>
      </c>
      <c r="D86" s="315"/>
      <c r="E86" s="316"/>
      <c r="F86" s="105"/>
      <c r="G86" s="59">
        <f>G85</f>
        <v>0</v>
      </c>
      <c r="H86" s="59">
        <f>G86+H85</f>
        <v>0</v>
      </c>
      <c r="I86" s="59">
        <f>H86+I85</f>
        <v>0</v>
      </c>
      <c r="J86" s="59">
        <f t="shared" ref="J86:R86" si="25">I86+J85</f>
        <v>0</v>
      </c>
      <c r="K86" s="59">
        <f t="shared" si="25"/>
        <v>0</v>
      </c>
      <c r="L86" s="59">
        <f t="shared" si="25"/>
        <v>0</v>
      </c>
      <c r="M86" s="59">
        <f t="shared" si="25"/>
        <v>0</v>
      </c>
      <c r="N86" s="59">
        <f t="shared" si="25"/>
        <v>0</v>
      </c>
      <c r="O86" s="59">
        <f t="shared" si="25"/>
        <v>0</v>
      </c>
      <c r="P86" s="59">
        <f t="shared" si="25"/>
        <v>0</v>
      </c>
      <c r="Q86" s="59">
        <f t="shared" si="25"/>
        <v>0</v>
      </c>
      <c r="R86" s="59">
        <f t="shared" si="25"/>
        <v>0</v>
      </c>
      <c r="S86" s="59">
        <f t="shared" ref="S86:Z86" si="26">R86+S85</f>
        <v>0</v>
      </c>
      <c r="T86" s="59">
        <f t="shared" si="26"/>
        <v>0</v>
      </c>
      <c r="U86" s="59">
        <f t="shared" si="26"/>
        <v>0</v>
      </c>
      <c r="V86" s="59">
        <f t="shared" si="26"/>
        <v>0</v>
      </c>
      <c r="W86" s="59">
        <f t="shared" si="26"/>
        <v>0</v>
      </c>
      <c r="X86" s="59">
        <f t="shared" si="26"/>
        <v>0</v>
      </c>
      <c r="Y86" s="59">
        <f t="shared" si="26"/>
        <v>0</v>
      </c>
      <c r="Z86" s="59">
        <f t="shared" si="26"/>
        <v>0</v>
      </c>
    </row>
    <row r="87" spans="2:26" s="8" customFormat="1" hidden="1" outlineLevel="1" x14ac:dyDescent="0.25">
      <c r="C87" s="107" t="s">
        <v>148</v>
      </c>
      <c r="D87" s="107"/>
      <c r="E87" s="107"/>
      <c r="F87" s="107"/>
      <c r="G87" s="19">
        <v>2023</v>
      </c>
      <c r="H87" s="19">
        <f t="shared" ref="H87:Z87" si="27">G87+1</f>
        <v>2024</v>
      </c>
      <c r="I87" s="19">
        <f t="shared" si="27"/>
        <v>2025</v>
      </c>
      <c r="J87" s="19">
        <f t="shared" si="27"/>
        <v>2026</v>
      </c>
      <c r="K87" s="19">
        <f t="shared" si="27"/>
        <v>2027</v>
      </c>
      <c r="L87" s="19">
        <f t="shared" si="27"/>
        <v>2028</v>
      </c>
      <c r="M87" s="19">
        <f t="shared" si="27"/>
        <v>2029</v>
      </c>
      <c r="N87" s="19">
        <f t="shared" si="27"/>
        <v>2030</v>
      </c>
      <c r="O87" s="19">
        <f t="shared" si="27"/>
        <v>2031</v>
      </c>
      <c r="P87" s="19">
        <f t="shared" si="27"/>
        <v>2032</v>
      </c>
      <c r="Q87" s="19">
        <f t="shared" si="27"/>
        <v>2033</v>
      </c>
      <c r="R87" s="19">
        <f t="shared" si="27"/>
        <v>2034</v>
      </c>
      <c r="S87" s="19">
        <f t="shared" si="27"/>
        <v>2035</v>
      </c>
      <c r="T87" s="19">
        <f t="shared" si="27"/>
        <v>2036</v>
      </c>
      <c r="U87" s="19">
        <f t="shared" si="27"/>
        <v>2037</v>
      </c>
      <c r="V87" s="19">
        <f t="shared" si="27"/>
        <v>2038</v>
      </c>
      <c r="W87" s="19">
        <f t="shared" si="27"/>
        <v>2039</v>
      </c>
      <c r="X87" s="19">
        <f t="shared" si="27"/>
        <v>2040</v>
      </c>
      <c r="Y87" s="19">
        <f t="shared" si="27"/>
        <v>2041</v>
      </c>
      <c r="Z87" s="19">
        <f t="shared" si="27"/>
        <v>2042</v>
      </c>
    </row>
    <row r="88" spans="2:26" s="8" customFormat="1" hidden="1" outlineLevel="1" x14ac:dyDescent="0.25">
      <c r="C88" s="100" t="s">
        <v>11</v>
      </c>
      <c r="D88" s="118"/>
      <c r="E88" s="118"/>
      <c r="F88" s="119"/>
      <c r="G88" s="58">
        <f>G76+G39</f>
        <v>0</v>
      </c>
      <c r="H88" s="58">
        <f>H76+H39</f>
        <v>0</v>
      </c>
      <c r="I88" s="58">
        <f>I76+I39</f>
        <v>0</v>
      </c>
      <c r="J88" s="58">
        <f>J76+J39</f>
        <v>0</v>
      </c>
      <c r="K88" s="58">
        <f t="shared" ref="K88:Z88" si="28">K76+K39</f>
        <v>0</v>
      </c>
      <c r="L88" s="58">
        <f t="shared" si="28"/>
        <v>0</v>
      </c>
      <c r="M88" s="58">
        <f t="shared" si="28"/>
        <v>0</v>
      </c>
      <c r="N88" s="58">
        <f t="shared" si="28"/>
        <v>0</v>
      </c>
      <c r="O88" s="58">
        <f t="shared" si="28"/>
        <v>0</v>
      </c>
      <c r="P88" s="58">
        <f t="shared" si="28"/>
        <v>0</v>
      </c>
      <c r="Q88" s="58">
        <f t="shared" si="28"/>
        <v>0</v>
      </c>
      <c r="R88" s="58">
        <f t="shared" si="28"/>
        <v>0</v>
      </c>
      <c r="S88" s="58">
        <f t="shared" si="28"/>
        <v>0</v>
      </c>
      <c r="T88" s="58">
        <f t="shared" si="28"/>
        <v>0</v>
      </c>
      <c r="U88" s="58">
        <f t="shared" si="28"/>
        <v>0</v>
      </c>
      <c r="V88" s="58">
        <f t="shared" si="28"/>
        <v>0</v>
      </c>
      <c r="W88" s="58">
        <f t="shared" si="28"/>
        <v>0</v>
      </c>
      <c r="X88" s="58">
        <f t="shared" si="28"/>
        <v>0</v>
      </c>
      <c r="Y88" s="58">
        <f t="shared" si="28"/>
        <v>0</v>
      </c>
      <c r="Z88" s="58">
        <f t="shared" si="28"/>
        <v>0</v>
      </c>
    </row>
    <row r="89" spans="2:26" s="8" customFormat="1" hidden="1" outlineLevel="1" x14ac:dyDescent="0.25">
      <c r="C89" s="103" t="s">
        <v>81</v>
      </c>
      <c r="D89" s="104"/>
      <c r="E89" s="104"/>
      <c r="F89" s="105"/>
      <c r="G89" s="59">
        <f>G88</f>
        <v>0</v>
      </c>
      <c r="H89" s="59">
        <f t="shared" ref="H89:Z89" si="29">G89+H88</f>
        <v>0</v>
      </c>
      <c r="I89" s="59">
        <f t="shared" si="29"/>
        <v>0</v>
      </c>
      <c r="J89" s="59">
        <f t="shared" si="29"/>
        <v>0</v>
      </c>
      <c r="K89" s="59">
        <f t="shared" si="29"/>
        <v>0</v>
      </c>
      <c r="L89" s="59">
        <f t="shared" si="29"/>
        <v>0</v>
      </c>
      <c r="M89" s="59">
        <f t="shared" si="29"/>
        <v>0</v>
      </c>
      <c r="N89" s="59">
        <f t="shared" si="29"/>
        <v>0</v>
      </c>
      <c r="O89" s="59">
        <f t="shared" si="29"/>
        <v>0</v>
      </c>
      <c r="P89" s="59">
        <f t="shared" si="29"/>
        <v>0</v>
      </c>
      <c r="Q89" s="59">
        <f t="shared" si="29"/>
        <v>0</v>
      </c>
      <c r="R89" s="59">
        <f t="shared" si="29"/>
        <v>0</v>
      </c>
      <c r="S89" s="59">
        <f t="shared" si="29"/>
        <v>0</v>
      </c>
      <c r="T89" s="59">
        <f t="shared" si="29"/>
        <v>0</v>
      </c>
      <c r="U89" s="59">
        <f t="shared" si="29"/>
        <v>0</v>
      </c>
      <c r="V89" s="59">
        <f t="shared" si="29"/>
        <v>0</v>
      </c>
      <c r="W89" s="59">
        <f t="shared" si="29"/>
        <v>0</v>
      </c>
      <c r="X89" s="59">
        <f t="shared" si="29"/>
        <v>0</v>
      </c>
      <c r="Y89" s="59">
        <f t="shared" si="29"/>
        <v>0</v>
      </c>
      <c r="Z89" s="59">
        <f t="shared" si="29"/>
        <v>0</v>
      </c>
    </row>
    <row r="90" spans="2:26" s="8" customFormat="1" hidden="1" outlineLevel="1" x14ac:dyDescent="0.25">
      <c r="C90" s="107" t="s">
        <v>66</v>
      </c>
      <c r="D90" s="113"/>
      <c r="E90" s="113"/>
      <c r="F90" s="113"/>
      <c r="G90" s="19">
        <v>2023</v>
      </c>
      <c r="H90" s="19">
        <f t="shared" ref="H90:Z90" si="30">G90+1</f>
        <v>2024</v>
      </c>
      <c r="I90" s="19">
        <f t="shared" si="30"/>
        <v>2025</v>
      </c>
      <c r="J90" s="19">
        <f t="shared" si="30"/>
        <v>2026</v>
      </c>
      <c r="K90" s="19">
        <f t="shared" si="30"/>
        <v>2027</v>
      </c>
      <c r="L90" s="19">
        <f t="shared" si="30"/>
        <v>2028</v>
      </c>
      <c r="M90" s="19">
        <f t="shared" si="30"/>
        <v>2029</v>
      </c>
      <c r="N90" s="19">
        <f t="shared" si="30"/>
        <v>2030</v>
      </c>
      <c r="O90" s="19">
        <f t="shared" si="30"/>
        <v>2031</v>
      </c>
      <c r="P90" s="19">
        <f t="shared" si="30"/>
        <v>2032</v>
      </c>
      <c r="Q90" s="19">
        <f t="shared" si="30"/>
        <v>2033</v>
      </c>
      <c r="R90" s="19">
        <f t="shared" si="30"/>
        <v>2034</v>
      </c>
      <c r="S90" s="19">
        <f t="shared" si="30"/>
        <v>2035</v>
      </c>
      <c r="T90" s="19">
        <f t="shared" si="30"/>
        <v>2036</v>
      </c>
      <c r="U90" s="19">
        <f t="shared" si="30"/>
        <v>2037</v>
      </c>
      <c r="V90" s="19">
        <f t="shared" si="30"/>
        <v>2038</v>
      </c>
      <c r="W90" s="19">
        <f t="shared" si="30"/>
        <v>2039</v>
      </c>
      <c r="X90" s="19">
        <f t="shared" si="30"/>
        <v>2040</v>
      </c>
      <c r="Y90" s="19">
        <f t="shared" si="30"/>
        <v>2041</v>
      </c>
      <c r="Z90" s="19">
        <f t="shared" si="30"/>
        <v>2042</v>
      </c>
    </row>
    <row r="91" spans="2:26" s="8" customFormat="1" hidden="1" outlineLevel="1" x14ac:dyDescent="0.25">
      <c r="C91" s="100" t="s">
        <v>11</v>
      </c>
      <c r="D91" s="118"/>
      <c r="E91" s="118"/>
      <c r="F91" s="119"/>
      <c r="G91" s="58">
        <f>G77+G40</f>
        <v>0</v>
      </c>
      <c r="H91" s="58">
        <f>H77+H40</f>
        <v>0</v>
      </c>
      <c r="I91" s="58">
        <f>I77+I40</f>
        <v>0</v>
      </c>
      <c r="J91" s="58">
        <f t="shared" ref="J91:Z91" si="31">J77+J40</f>
        <v>0</v>
      </c>
      <c r="K91" s="58">
        <f t="shared" si="31"/>
        <v>0</v>
      </c>
      <c r="L91" s="58">
        <f t="shared" si="31"/>
        <v>0</v>
      </c>
      <c r="M91" s="58">
        <f t="shared" si="31"/>
        <v>0</v>
      </c>
      <c r="N91" s="58">
        <f t="shared" si="31"/>
        <v>0</v>
      </c>
      <c r="O91" s="58">
        <f t="shared" si="31"/>
        <v>0</v>
      </c>
      <c r="P91" s="58">
        <f t="shared" si="31"/>
        <v>0</v>
      </c>
      <c r="Q91" s="58">
        <f t="shared" si="31"/>
        <v>0</v>
      </c>
      <c r="R91" s="58">
        <f t="shared" si="31"/>
        <v>0</v>
      </c>
      <c r="S91" s="58">
        <f t="shared" si="31"/>
        <v>0</v>
      </c>
      <c r="T91" s="58">
        <f t="shared" si="31"/>
        <v>0</v>
      </c>
      <c r="U91" s="58">
        <f t="shared" si="31"/>
        <v>0</v>
      </c>
      <c r="V91" s="58">
        <f t="shared" si="31"/>
        <v>0</v>
      </c>
      <c r="W91" s="58">
        <f t="shared" si="31"/>
        <v>0</v>
      </c>
      <c r="X91" s="58">
        <f t="shared" si="31"/>
        <v>0</v>
      </c>
      <c r="Y91" s="58">
        <f t="shared" si="31"/>
        <v>0</v>
      </c>
      <c r="Z91" s="58">
        <f t="shared" si="31"/>
        <v>0</v>
      </c>
    </row>
    <row r="92" spans="2:26" s="8" customFormat="1" hidden="1" outlineLevel="1" x14ac:dyDescent="0.25">
      <c r="C92" s="103" t="s">
        <v>67</v>
      </c>
      <c r="D92" s="104"/>
      <c r="E92" s="104"/>
      <c r="F92" s="105"/>
      <c r="G92" s="59">
        <f>G91</f>
        <v>0</v>
      </c>
      <c r="H92" s="59">
        <f t="shared" ref="H92:Z92" si="32">G92+H91</f>
        <v>0</v>
      </c>
      <c r="I92" s="59">
        <f t="shared" si="32"/>
        <v>0</v>
      </c>
      <c r="J92" s="59">
        <f t="shared" si="32"/>
        <v>0</v>
      </c>
      <c r="K92" s="59">
        <f t="shared" si="32"/>
        <v>0</v>
      </c>
      <c r="L92" s="59">
        <f t="shared" si="32"/>
        <v>0</v>
      </c>
      <c r="M92" s="59">
        <f t="shared" si="32"/>
        <v>0</v>
      </c>
      <c r="N92" s="59">
        <f t="shared" si="32"/>
        <v>0</v>
      </c>
      <c r="O92" s="59">
        <f t="shared" si="32"/>
        <v>0</v>
      </c>
      <c r="P92" s="59">
        <f t="shared" si="32"/>
        <v>0</v>
      </c>
      <c r="Q92" s="59">
        <f t="shared" si="32"/>
        <v>0</v>
      </c>
      <c r="R92" s="59">
        <f t="shared" si="32"/>
        <v>0</v>
      </c>
      <c r="S92" s="59">
        <f t="shared" si="32"/>
        <v>0</v>
      </c>
      <c r="T92" s="59">
        <f t="shared" si="32"/>
        <v>0</v>
      </c>
      <c r="U92" s="59">
        <f t="shared" si="32"/>
        <v>0</v>
      </c>
      <c r="V92" s="59">
        <f t="shared" si="32"/>
        <v>0</v>
      </c>
      <c r="W92" s="59">
        <f t="shared" si="32"/>
        <v>0</v>
      </c>
      <c r="X92" s="59">
        <f t="shared" si="32"/>
        <v>0</v>
      </c>
      <c r="Y92" s="59">
        <f t="shared" si="32"/>
        <v>0</v>
      </c>
      <c r="Z92" s="59">
        <f t="shared" si="32"/>
        <v>0</v>
      </c>
    </row>
    <row r="93" spans="2:26" s="8" customFormat="1" hidden="1" outlineLevel="1" x14ac:dyDescent="0.25">
      <c r="C93" s="107" t="s">
        <v>146</v>
      </c>
      <c r="D93" s="113"/>
      <c r="E93" s="113"/>
      <c r="F93" s="113"/>
      <c r="G93" s="19">
        <v>2023</v>
      </c>
      <c r="H93" s="19">
        <f t="shared" ref="H93:Z93" si="33">G93+1</f>
        <v>2024</v>
      </c>
      <c r="I93" s="19">
        <f t="shared" si="33"/>
        <v>2025</v>
      </c>
      <c r="J93" s="19">
        <f t="shared" si="33"/>
        <v>2026</v>
      </c>
      <c r="K93" s="19">
        <f t="shared" si="33"/>
        <v>2027</v>
      </c>
      <c r="L93" s="19">
        <f t="shared" si="33"/>
        <v>2028</v>
      </c>
      <c r="M93" s="19">
        <f t="shared" si="33"/>
        <v>2029</v>
      </c>
      <c r="N93" s="19">
        <f t="shared" si="33"/>
        <v>2030</v>
      </c>
      <c r="O93" s="19">
        <f t="shared" si="33"/>
        <v>2031</v>
      </c>
      <c r="P93" s="19">
        <f t="shared" si="33"/>
        <v>2032</v>
      </c>
      <c r="Q93" s="19">
        <f t="shared" si="33"/>
        <v>2033</v>
      </c>
      <c r="R93" s="19">
        <f t="shared" si="33"/>
        <v>2034</v>
      </c>
      <c r="S93" s="19">
        <f t="shared" si="33"/>
        <v>2035</v>
      </c>
      <c r="T93" s="19">
        <f t="shared" si="33"/>
        <v>2036</v>
      </c>
      <c r="U93" s="19">
        <f t="shared" si="33"/>
        <v>2037</v>
      </c>
      <c r="V93" s="19">
        <f t="shared" si="33"/>
        <v>2038</v>
      </c>
      <c r="W93" s="19">
        <f t="shared" si="33"/>
        <v>2039</v>
      </c>
      <c r="X93" s="19">
        <f t="shared" si="33"/>
        <v>2040</v>
      </c>
      <c r="Y93" s="19">
        <f t="shared" si="33"/>
        <v>2041</v>
      </c>
      <c r="Z93" s="19">
        <f t="shared" si="33"/>
        <v>2042</v>
      </c>
    </row>
    <row r="94" spans="2:26" s="8" customFormat="1" hidden="1" outlineLevel="1" x14ac:dyDescent="0.25">
      <c r="C94" s="177" t="s">
        <v>11</v>
      </c>
      <c r="D94" s="118"/>
      <c r="E94" s="118"/>
      <c r="F94" s="118"/>
      <c r="G94" s="58">
        <f>G41+G78</f>
        <v>0</v>
      </c>
      <c r="H94" s="58">
        <f>H41+H78</f>
        <v>0</v>
      </c>
      <c r="I94" s="58">
        <f>I41+I78</f>
        <v>0</v>
      </c>
      <c r="J94" s="58">
        <f t="shared" ref="J94:Z94" si="34">J41+J78</f>
        <v>0</v>
      </c>
      <c r="K94" s="58">
        <f t="shared" si="34"/>
        <v>0</v>
      </c>
      <c r="L94" s="58">
        <f t="shared" si="34"/>
        <v>0</v>
      </c>
      <c r="M94" s="58">
        <f t="shared" si="34"/>
        <v>0</v>
      </c>
      <c r="N94" s="58">
        <f t="shared" si="34"/>
        <v>0</v>
      </c>
      <c r="O94" s="58">
        <f t="shared" si="34"/>
        <v>0</v>
      </c>
      <c r="P94" s="58">
        <f t="shared" si="34"/>
        <v>0</v>
      </c>
      <c r="Q94" s="58">
        <f t="shared" si="34"/>
        <v>0</v>
      </c>
      <c r="R94" s="58">
        <f t="shared" si="34"/>
        <v>0</v>
      </c>
      <c r="S94" s="58">
        <f t="shared" si="34"/>
        <v>0</v>
      </c>
      <c r="T94" s="58">
        <f t="shared" si="34"/>
        <v>0</v>
      </c>
      <c r="U94" s="58">
        <f t="shared" si="34"/>
        <v>0</v>
      </c>
      <c r="V94" s="58">
        <f t="shared" si="34"/>
        <v>0</v>
      </c>
      <c r="W94" s="58">
        <f t="shared" si="34"/>
        <v>0</v>
      </c>
      <c r="X94" s="58">
        <f t="shared" si="34"/>
        <v>0</v>
      </c>
      <c r="Y94" s="58">
        <f t="shared" si="34"/>
        <v>0</v>
      </c>
      <c r="Z94" s="58">
        <f t="shared" si="34"/>
        <v>0</v>
      </c>
    </row>
    <row r="95" spans="2:26" s="8" customFormat="1" hidden="1" outlineLevel="1" x14ac:dyDescent="0.25">
      <c r="C95" s="176" t="s">
        <v>147</v>
      </c>
      <c r="D95" s="178"/>
      <c r="E95" s="178"/>
      <c r="F95" s="178"/>
      <c r="G95" s="59">
        <f>G94</f>
        <v>0</v>
      </c>
      <c r="H95" s="59">
        <f t="shared" ref="H95:Z95" si="35">G95+H94</f>
        <v>0</v>
      </c>
      <c r="I95" s="59">
        <f t="shared" si="35"/>
        <v>0</v>
      </c>
      <c r="J95" s="59">
        <f t="shared" si="35"/>
        <v>0</v>
      </c>
      <c r="K95" s="59">
        <f t="shared" si="35"/>
        <v>0</v>
      </c>
      <c r="L95" s="59">
        <f t="shared" si="35"/>
        <v>0</v>
      </c>
      <c r="M95" s="59">
        <f t="shared" si="35"/>
        <v>0</v>
      </c>
      <c r="N95" s="59">
        <f t="shared" si="35"/>
        <v>0</v>
      </c>
      <c r="O95" s="59">
        <f t="shared" si="35"/>
        <v>0</v>
      </c>
      <c r="P95" s="59">
        <f t="shared" si="35"/>
        <v>0</v>
      </c>
      <c r="Q95" s="59">
        <f t="shared" si="35"/>
        <v>0</v>
      </c>
      <c r="R95" s="59">
        <f t="shared" si="35"/>
        <v>0</v>
      </c>
      <c r="S95" s="59">
        <f t="shared" si="35"/>
        <v>0</v>
      </c>
      <c r="T95" s="59">
        <f t="shared" si="35"/>
        <v>0</v>
      </c>
      <c r="U95" s="59">
        <f t="shared" si="35"/>
        <v>0</v>
      </c>
      <c r="V95" s="59">
        <f t="shared" si="35"/>
        <v>0</v>
      </c>
      <c r="W95" s="59">
        <f t="shared" si="35"/>
        <v>0</v>
      </c>
      <c r="X95" s="59">
        <f t="shared" si="35"/>
        <v>0</v>
      </c>
      <c r="Y95" s="59">
        <f t="shared" si="35"/>
        <v>0</v>
      </c>
      <c r="Z95" s="59">
        <f t="shared" si="35"/>
        <v>0</v>
      </c>
    </row>
    <row r="96" spans="2:26" hidden="1" outlineLevel="1" x14ac:dyDescent="0.25">
      <c r="B96" s="1"/>
      <c r="C96" s="12" t="s">
        <v>35</v>
      </c>
      <c r="D96" s="15"/>
      <c r="E96" s="15"/>
      <c r="F96" s="15"/>
      <c r="G96" s="19">
        <v>2023</v>
      </c>
      <c r="H96" s="19">
        <f t="shared" ref="H96:Z96" si="36">G96+1</f>
        <v>2024</v>
      </c>
      <c r="I96" s="19">
        <f t="shared" si="36"/>
        <v>2025</v>
      </c>
      <c r="J96" s="19">
        <f t="shared" si="36"/>
        <v>2026</v>
      </c>
      <c r="K96" s="19">
        <f t="shared" si="36"/>
        <v>2027</v>
      </c>
      <c r="L96" s="19">
        <f t="shared" si="36"/>
        <v>2028</v>
      </c>
      <c r="M96" s="19">
        <f t="shared" si="36"/>
        <v>2029</v>
      </c>
      <c r="N96" s="19">
        <f t="shared" si="36"/>
        <v>2030</v>
      </c>
      <c r="O96" s="19">
        <f t="shared" si="36"/>
        <v>2031</v>
      </c>
      <c r="P96" s="19">
        <f t="shared" si="36"/>
        <v>2032</v>
      </c>
      <c r="Q96" s="19">
        <f t="shared" si="36"/>
        <v>2033</v>
      </c>
      <c r="R96" s="19">
        <f t="shared" si="36"/>
        <v>2034</v>
      </c>
      <c r="S96" s="19">
        <f t="shared" si="36"/>
        <v>2035</v>
      </c>
      <c r="T96" s="19">
        <f t="shared" si="36"/>
        <v>2036</v>
      </c>
      <c r="U96" s="19">
        <f t="shared" si="36"/>
        <v>2037</v>
      </c>
      <c r="V96" s="19">
        <f t="shared" si="36"/>
        <v>2038</v>
      </c>
      <c r="W96" s="19">
        <f t="shared" si="36"/>
        <v>2039</v>
      </c>
      <c r="X96" s="19">
        <f t="shared" si="36"/>
        <v>2040</v>
      </c>
      <c r="Y96" s="19">
        <f t="shared" si="36"/>
        <v>2041</v>
      </c>
      <c r="Z96" s="19">
        <f t="shared" si="36"/>
        <v>2042</v>
      </c>
    </row>
    <row r="97" spans="2:26" hidden="1" outlineLevel="1" x14ac:dyDescent="0.25">
      <c r="B97" s="8"/>
      <c r="C97" s="317" t="s">
        <v>11</v>
      </c>
      <c r="D97" s="317"/>
      <c r="E97" s="318"/>
      <c r="F97" s="117"/>
      <c r="G97" s="20">
        <f>G79+G42</f>
        <v>0</v>
      </c>
      <c r="H97" s="20">
        <f t="shared" ref="H97:Z97" si="37">H79+H42</f>
        <v>0</v>
      </c>
      <c r="I97" s="20">
        <f t="shared" si="37"/>
        <v>0</v>
      </c>
      <c r="J97" s="20">
        <f t="shared" si="37"/>
        <v>0</v>
      </c>
      <c r="K97" s="20">
        <f t="shared" si="37"/>
        <v>0</v>
      </c>
      <c r="L97" s="20">
        <f t="shared" si="37"/>
        <v>0</v>
      </c>
      <c r="M97" s="20">
        <f t="shared" si="37"/>
        <v>0</v>
      </c>
      <c r="N97" s="20">
        <f t="shared" si="37"/>
        <v>0</v>
      </c>
      <c r="O97" s="20">
        <f t="shared" si="37"/>
        <v>0</v>
      </c>
      <c r="P97" s="20">
        <f t="shared" si="37"/>
        <v>0</v>
      </c>
      <c r="Q97" s="20">
        <f t="shared" si="37"/>
        <v>0</v>
      </c>
      <c r="R97" s="20">
        <f t="shared" si="37"/>
        <v>0</v>
      </c>
      <c r="S97" s="20">
        <f t="shared" si="37"/>
        <v>0</v>
      </c>
      <c r="T97" s="20">
        <f t="shared" si="37"/>
        <v>0</v>
      </c>
      <c r="U97" s="20">
        <f t="shared" si="37"/>
        <v>0</v>
      </c>
      <c r="V97" s="20">
        <f t="shared" si="37"/>
        <v>0</v>
      </c>
      <c r="W97" s="20">
        <f t="shared" si="37"/>
        <v>0</v>
      </c>
      <c r="X97" s="20">
        <f t="shared" si="37"/>
        <v>0</v>
      </c>
      <c r="Y97" s="20">
        <f t="shared" si="37"/>
        <v>0</v>
      </c>
      <c r="Z97" s="20">
        <f t="shared" si="37"/>
        <v>0</v>
      </c>
    </row>
    <row r="98" spans="2:26" hidden="1" outlineLevel="1" x14ac:dyDescent="0.25">
      <c r="B98" s="1"/>
      <c r="C98" s="315" t="s">
        <v>36</v>
      </c>
      <c r="D98" s="315"/>
      <c r="E98" s="316"/>
      <c r="F98" s="105"/>
      <c r="G98" s="59">
        <f>G97</f>
        <v>0</v>
      </c>
      <c r="H98" s="59">
        <f t="shared" ref="H98:Z98" si="38">G98+H97</f>
        <v>0</v>
      </c>
      <c r="I98" s="59">
        <f t="shared" si="38"/>
        <v>0</v>
      </c>
      <c r="J98" s="59">
        <f t="shared" si="38"/>
        <v>0</v>
      </c>
      <c r="K98" s="59">
        <f t="shared" si="38"/>
        <v>0</v>
      </c>
      <c r="L98" s="59">
        <f t="shared" si="38"/>
        <v>0</v>
      </c>
      <c r="M98" s="59">
        <f t="shared" si="38"/>
        <v>0</v>
      </c>
      <c r="N98" s="59">
        <f t="shared" si="38"/>
        <v>0</v>
      </c>
      <c r="O98" s="59">
        <f t="shared" si="38"/>
        <v>0</v>
      </c>
      <c r="P98" s="59">
        <f t="shared" si="38"/>
        <v>0</v>
      </c>
      <c r="Q98" s="59">
        <f t="shared" si="38"/>
        <v>0</v>
      </c>
      <c r="R98" s="59">
        <f t="shared" si="38"/>
        <v>0</v>
      </c>
      <c r="S98" s="59">
        <f t="shared" si="38"/>
        <v>0</v>
      </c>
      <c r="T98" s="59">
        <f t="shared" si="38"/>
        <v>0</v>
      </c>
      <c r="U98" s="59">
        <f t="shared" si="38"/>
        <v>0</v>
      </c>
      <c r="V98" s="59">
        <f t="shared" si="38"/>
        <v>0</v>
      </c>
      <c r="W98" s="59">
        <f t="shared" si="38"/>
        <v>0</v>
      </c>
      <c r="X98" s="59">
        <f t="shared" si="38"/>
        <v>0</v>
      </c>
      <c r="Y98" s="59">
        <f t="shared" si="38"/>
        <v>0</v>
      </c>
      <c r="Z98" s="59">
        <f t="shared" si="38"/>
        <v>0</v>
      </c>
    </row>
    <row r="99" spans="2:26" hidden="1" outlineLevel="1" x14ac:dyDescent="0.25">
      <c r="B99" s="1"/>
      <c r="C99" s="68" t="s">
        <v>68</v>
      </c>
      <c r="D99" s="15"/>
      <c r="E99" s="15"/>
      <c r="F99" s="15"/>
      <c r="G99" s="19">
        <v>2023</v>
      </c>
      <c r="H99" s="19">
        <f t="shared" ref="H99:Z99" si="39">G99+1</f>
        <v>2024</v>
      </c>
      <c r="I99" s="19">
        <f t="shared" si="39"/>
        <v>2025</v>
      </c>
      <c r="J99" s="19">
        <f t="shared" si="39"/>
        <v>2026</v>
      </c>
      <c r="K99" s="19">
        <f t="shared" si="39"/>
        <v>2027</v>
      </c>
      <c r="L99" s="19">
        <f t="shared" si="39"/>
        <v>2028</v>
      </c>
      <c r="M99" s="19">
        <f t="shared" si="39"/>
        <v>2029</v>
      </c>
      <c r="N99" s="19">
        <f t="shared" si="39"/>
        <v>2030</v>
      </c>
      <c r="O99" s="19">
        <f t="shared" si="39"/>
        <v>2031</v>
      </c>
      <c r="P99" s="19">
        <f t="shared" si="39"/>
        <v>2032</v>
      </c>
      <c r="Q99" s="19">
        <f t="shared" si="39"/>
        <v>2033</v>
      </c>
      <c r="R99" s="19">
        <f t="shared" si="39"/>
        <v>2034</v>
      </c>
      <c r="S99" s="19">
        <f t="shared" si="39"/>
        <v>2035</v>
      </c>
      <c r="T99" s="19">
        <f t="shared" si="39"/>
        <v>2036</v>
      </c>
      <c r="U99" s="19">
        <f t="shared" si="39"/>
        <v>2037</v>
      </c>
      <c r="V99" s="19">
        <f t="shared" si="39"/>
        <v>2038</v>
      </c>
      <c r="W99" s="19">
        <f t="shared" si="39"/>
        <v>2039</v>
      </c>
      <c r="X99" s="19">
        <f t="shared" si="39"/>
        <v>2040</v>
      </c>
      <c r="Y99" s="19">
        <f t="shared" si="39"/>
        <v>2041</v>
      </c>
      <c r="Z99" s="19">
        <f t="shared" si="39"/>
        <v>2042</v>
      </c>
    </row>
    <row r="100" spans="2:26" hidden="1" outlineLevel="1" x14ac:dyDescent="0.25">
      <c r="B100" s="8"/>
      <c r="C100" s="122" t="s">
        <v>69</v>
      </c>
      <c r="D100" s="122"/>
      <c r="E100" s="123"/>
      <c r="F100" s="117"/>
      <c r="G100" s="20">
        <f t="shared" ref="G100:Z100" si="40">G80+G43</f>
        <v>0</v>
      </c>
      <c r="H100" s="20">
        <f t="shared" si="40"/>
        <v>0</v>
      </c>
      <c r="I100" s="20">
        <f t="shared" si="40"/>
        <v>0</v>
      </c>
      <c r="J100" s="20">
        <f t="shared" si="40"/>
        <v>0</v>
      </c>
      <c r="K100" s="20">
        <f t="shared" si="40"/>
        <v>0</v>
      </c>
      <c r="L100" s="20">
        <f t="shared" si="40"/>
        <v>0</v>
      </c>
      <c r="M100" s="20">
        <f t="shared" si="40"/>
        <v>0</v>
      </c>
      <c r="N100" s="20">
        <f t="shared" si="40"/>
        <v>0</v>
      </c>
      <c r="O100" s="20">
        <f t="shared" si="40"/>
        <v>0</v>
      </c>
      <c r="P100" s="20">
        <f t="shared" si="40"/>
        <v>0</v>
      </c>
      <c r="Q100" s="20">
        <f t="shared" si="40"/>
        <v>0</v>
      </c>
      <c r="R100" s="20">
        <f t="shared" si="40"/>
        <v>0</v>
      </c>
      <c r="S100" s="20">
        <f t="shared" si="40"/>
        <v>0</v>
      </c>
      <c r="T100" s="20">
        <f t="shared" si="40"/>
        <v>0</v>
      </c>
      <c r="U100" s="20">
        <f t="shared" si="40"/>
        <v>0</v>
      </c>
      <c r="V100" s="20">
        <f t="shared" si="40"/>
        <v>0</v>
      </c>
      <c r="W100" s="20">
        <f t="shared" si="40"/>
        <v>0</v>
      </c>
      <c r="X100" s="20">
        <f t="shared" si="40"/>
        <v>0</v>
      </c>
      <c r="Y100" s="20">
        <f t="shared" si="40"/>
        <v>0</v>
      </c>
      <c r="Z100" s="20">
        <f t="shared" si="40"/>
        <v>0</v>
      </c>
    </row>
    <row r="101" spans="2:26" hidden="1" outlineLevel="1" x14ac:dyDescent="0.25">
      <c r="B101" s="1"/>
      <c r="C101" s="120" t="s">
        <v>70</v>
      </c>
      <c r="D101" s="120"/>
      <c r="E101" s="121"/>
      <c r="F101" s="105"/>
      <c r="G101" s="59">
        <f>G100</f>
        <v>0</v>
      </c>
      <c r="H101" s="59">
        <f t="shared" ref="H101:Z101" si="41">G101+H100</f>
        <v>0</v>
      </c>
      <c r="I101" s="59">
        <f t="shared" si="41"/>
        <v>0</v>
      </c>
      <c r="J101" s="59">
        <f t="shared" si="41"/>
        <v>0</v>
      </c>
      <c r="K101" s="59">
        <f t="shared" si="41"/>
        <v>0</v>
      </c>
      <c r="L101" s="59">
        <f t="shared" si="41"/>
        <v>0</v>
      </c>
      <c r="M101" s="59">
        <f t="shared" si="41"/>
        <v>0</v>
      </c>
      <c r="N101" s="59">
        <f t="shared" si="41"/>
        <v>0</v>
      </c>
      <c r="O101" s="59">
        <f t="shared" si="41"/>
        <v>0</v>
      </c>
      <c r="P101" s="59">
        <f t="shared" si="41"/>
        <v>0</v>
      </c>
      <c r="Q101" s="59">
        <f t="shared" si="41"/>
        <v>0</v>
      </c>
      <c r="R101" s="59">
        <f t="shared" si="41"/>
        <v>0</v>
      </c>
      <c r="S101" s="59">
        <f t="shared" si="41"/>
        <v>0</v>
      </c>
      <c r="T101" s="59">
        <f t="shared" si="41"/>
        <v>0</v>
      </c>
      <c r="U101" s="59">
        <f t="shared" si="41"/>
        <v>0</v>
      </c>
      <c r="V101" s="59">
        <f t="shared" si="41"/>
        <v>0</v>
      </c>
      <c r="W101" s="59">
        <f t="shared" si="41"/>
        <v>0</v>
      </c>
      <c r="X101" s="59">
        <f t="shared" si="41"/>
        <v>0</v>
      </c>
      <c r="Y101" s="59">
        <f t="shared" si="41"/>
        <v>0</v>
      </c>
      <c r="Z101" s="59">
        <f t="shared" si="41"/>
        <v>0</v>
      </c>
    </row>
    <row r="102" spans="2:26" hidden="1" outlineLevel="1" x14ac:dyDescent="0.25">
      <c r="B102" s="1"/>
      <c r="C102" s="68" t="s">
        <v>71</v>
      </c>
      <c r="D102" s="15"/>
      <c r="E102" s="15"/>
      <c r="F102" s="15"/>
      <c r="G102" s="19">
        <v>2023</v>
      </c>
      <c r="H102" s="19">
        <f t="shared" ref="H102:Z102" si="42">G102+1</f>
        <v>2024</v>
      </c>
      <c r="I102" s="19">
        <f t="shared" si="42"/>
        <v>2025</v>
      </c>
      <c r="J102" s="19">
        <f t="shared" si="42"/>
        <v>2026</v>
      </c>
      <c r="K102" s="19">
        <f t="shared" si="42"/>
        <v>2027</v>
      </c>
      <c r="L102" s="19">
        <f t="shared" si="42"/>
        <v>2028</v>
      </c>
      <c r="M102" s="19">
        <f t="shared" si="42"/>
        <v>2029</v>
      </c>
      <c r="N102" s="19">
        <f t="shared" si="42"/>
        <v>2030</v>
      </c>
      <c r="O102" s="19">
        <f t="shared" si="42"/>
        <v>2031</v>
      </c>
      <c r="P102" s="19">
        <f t="shared" si="42"/>
        <v>2032</v>
      </c>
      <c r="Q102" s="19">
        <f t="shared" si="42"/>
        <v>2033</v>
      </c>
      <c r="R102" s="19">
        <f t="shared" si="42"/>
        <v>2034</v>
      </c>
      <c r="S102" s="19">
        <f t="shared" si="42"/>
        <v>2035</v>
      </c>
      <c r="T102" s="19">
        <f t="shared" si="42"/>
        <v>2036</v>
      </c>
      <c r="U102" s="19">
        <f t="shared" si="42"/>
        <v>2037</v>
      </c>
      <c r="V102" s="19">
        <f t="shared" si="42"/>
        <v>2038</v>
      </c>
      <c r="W102" s="19">
        <f t="shared" si="42"/>
        <v>2039</v>
      </c>
      <c r="X102" s="19">
        <f t="shared" si="42"/>
        <v>2040</v>
      </c>
      <c r="Y102" s="19">
        <f t="shared" si="42"/>
        <v>2041</v>
      </c>
      <c r="Z102" s="19">
        <f t="shared" si="42"/>
        <v>2042</v>
      </c>
    </row>
    <row r="103" spans="2:26" hidden="1" outlineLevel="1" x14ac:dyDescent="0.25">
      <c r="B103" s="1"/>
      <c r="C103" s="100" t="s">
        <v>11</v>
      </c>
      <c r="D103" s="101"/>
      <c r="E103" s="101"/>
      <c r="F103" s="102"/>
      <c r="G103" s="20">
        <f t="shared" ref="G103:Z103" si="43">G81</f>
        <v>0</v>
      </c>
      <c r="H103" s="20">
        <f t="shared" si="43"/>
        <v>0</v>
      </c>
      <c r="I103" s="20">
        <f t="shared" si="43"/>
        <v>0</v>
      </c>
      <c r="J103" s="20">
        <f t="shared" si="43"/>
        <v>0</v>
      </c>
      <c r="K103" s="20">
        <f t="shared" si="43"/>
        <v>0</v>
      </c>
      <c r="L103" s="20">
        <f t="shared" si="43"/>
        <v>0</v>
      </c>
      <c r="M103" s="20">
        <f t="shared" si="43"/>
        <v>0</v>
      </c>
      <c r="N103" s="20">
        <f t="shared" si="43"/>
        <v>0</v>
      </c>
      <c r="O103" s="20">
        <f t="shared" si="43"/>
        <v>0</v>
      </c>
      <c r="P103" s="20">
        <f t="shared" si="43"/>
        <v>0</v>
      </c>
      <c r="Q103" s="20">
        <f t="shared" si="43"/>
        <v>0</v>
      </c>
      <c r="R103" s="20">
        <f t="shared" si="43"/>
        <v>0</v>
      </c>
      <c r="S103" s="20">
        <f t="shared" si="43"/>
        <v>0</v>
      </c>
      <c r="T103" s="20">
        <f t="shared" si="43"/>
        <v>0</v>
      </c>
      <c r="U103" s="20">
        <f t="shared" si="43"/>
        <v>0</v>
      </c>
      <c r="V103" s="20">
        <f t="shared" si="43"/>
        <v>0</v>
      </c>
      <c r="W103" s="20">
        <f t="shared" si="43"/>
        <v>0</v>
      </c>
      <c r="X103" s="20">
        <f t="shared" si="43"/>
        <v>0</v>
      </c>
      <c r="Y103" s="20">
        <f t="shared" si="43"/>
        <v>0</v>
      </c>
      <c r="Z103" s="20">
        <f t="shared" si="43"/>
        <v>0</v>
      </c>
    </row>
    <row r="104" spans="2:26" hidden="1" outlineLevel="1" x14ac:dyDescent="0.25">
      <c r="B104" s="1"/>
      <c r="C104" s="103" t="s">
        <v>72</v>
      </c>
      <c r="D104" s="125"/>
      <c r="E104" s="125"/>
      <c r="F104" s="126"/>
      <c r="G104" s="59">
        <f>G103</f>
        <v>0</v>
      </c>
      <c r="H104" s="59">
        <f t="shared" ref="H104:Z104" si="44">G104+H103</f>
        <v>0</v>
      </c>
      <c r="I104" s="59">
        <f t="shared" si="44"/>
        <v>0</v>
      </c>
      <c r="J104" s="59">
        <f t="shared" si="44"/>
        <v>0</v>
      </c>
      <c r="K104" s="59">
        <f t="shared" si="44"/>
        <v>0</v>
      </c>
      <c r="L104" s="59">
        <f t="shared" si="44"/>
        <v>0</v>
      </c>
      <c r="M104" s="59">
        <f t="shared" si="44"/>
        <v>0</v>
      </c>
      <c r="N104" s="59">
        <f t="shared" si="44"/>
        <v>0</v>
      </c>
      <c r="O104" s="59">
        <f t="shared" si="44"/>
        <v>0</v>
      </c>
      <c r="P104" s="59">
        <f t="shared" si="44"/>
        <v>0</v>
      </c>
      <c r="Q104" s="59">
        <f t="shared" si="44"/>
        <v>0</v>
      </c>
      <c r="R104" s="59">
        <f t="shared" si="44"/>
        <v>0</v>
      </c>
      <c r="S104" s="59">
        <f t="shared" si="44"/>
        <v>0</v>
      </c>
      <c r="T104" s="59">
        <f t="shared" si="44"/>
        <v>0</v>
      </c>
      <c r="U104" s="59">
        <f t="shared" si="44"/>
        <v>0</v>
      </c>
      <c r="V104" s="59">
        <f t="shared" si="44"/>
        <v>0</v>
      </c>
      <c r="W104" s="59">
        <f t="shared" si="44"/>
        <v>0</v>
      </c>
      <c r="X104" s="59">
        <f t="shared" si="44"/>
        <v>0</v>
      </c>
      <c r="Y104" s="59">
        <f t="shared" si="44"/>
        <v>0</v>
      </c>
      <c r="Z104" s="59">
        <f t="shared" si="44"/>
        <v>0</v>
      </c>
    </row>
    <row r="105" spans="2:26" collapsed="1" x14ac:dyDescent="0.25">
      <c r="B105" s="1"/>
      <c r="C105" s="15"/>
      <c r="D105" s="15"/>
      <c r="E105" s="15"/>
      <c r="F105" s="15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2:26" s="8" customFormat="1" x14ac:dyDescent="0.25">
      <c r="C106" s="81" t="s">
        <v>257</v>
      </c>
      <c r="D106" s="81"/>
      <c r="E106" s="81"/>
      <c r="F106" s="81"/>
      <c r="G106" s="80"/>
      <c r="H106" s="16"/>
      <c r="I106" s="16"/>
      <c r="J106" s="16"/>
      <c r="K106" s="16"/>
      <c r="L106" s="16"/>
      <c r="M106" s="16"/>
      <c r="N106" s="16"/>
      <c r="O106" s="16"/>
      <c r="P106" s="16"/>
      <c r="Q106" s="16"/>
      <c r="R106" s="16"/>
      <c r="S106" s="16"/>
      <c r="T106" s="16"/>
      <c r="U106" s="16"/>
      <c r="V106" s="16"/>
      <c r="W106" s="16"/>
      <c r="X106" s="16"/>
      <c r="Y106" s="16"/>
      <c r="Z106" s="16"/>
    </row>
    <row r="107" spans="2:26" ht="12" x14ac:dyDescent="0.25">
      <c r="C107" s="333" t="s">
        <v>184</v>
      </c>
      <c r="D107" s="333"/>
      <c r="E107" s="333"/>
      <c r="F107" s="108" t="s">
        <v>42</v>
      </c>
      <c r="G107" s="19">
        <v>2023</v>
      </c>
      <c r="H107" s="19">
        <f t="shared" ref="H107:Z107" si="45">G107+1</f>
        <v>2024</v>
      </c>
      <c r="I107" s="19">
        <f t="shared" si="45"/>
        <v>2025</v>
      </c>
      <c r="J107" s="19">
        <f t="shared" si="45"/>
        <v>2026</v>
      </c>
      <c r="K107" s="19">
        <f t="shared" si="45"/>
        <v>2027</v>
      </c>
      <c r="L107" s="19">
        <f t="shared" si="45"/>
        <v>2028</v>
      </c>
      <c r="M107" s="19">
        <f t="shared" si="45"/>
        <v>2029</v>
      </c>
      <c r="N107" s="19">
        <f t="shared" si="45"/>
        <v>2030</v>
      </c>
      <c r="O107" s="19">
        <f t="shared" si="45"/>
        <v>2031</v>
      </c>
      <c r="P107" s="19">
        <f t="shared" si="45"/>
        <v>2032</v>
      </c>
      <c r="Q107" s="19">
        <f t="shared" si="45"/>
        <v>2033</v>
      </c>
      <c r="R107" s="19">
        <f t="shared" si="45"/>
        <v>2034</v>
      </c>
      <c r="S107" s="19">
        <f t="shared" si="45"/>
        <v>2035</v>
      </c>
      <c r="T107" s="19">
        <f t="shared" si="45"/>
        <v>2036</v>
      </c>
      <c r="U107" s="19">
        <f t="shared" si="45"/>
        <v>2037</v>
      </c>
      <c r="V107" s="19">
        <f t="shared" si="45"/>
        <v>2038</v>
      </c>
      <c r="W107" s="19">
        <f t="shared" si="45"/>
        <v>2039</v>
      </c>
      <c r="X107" s="19">
        <f t="shared" si="45"/>
        <v>2040</v>
      </c>
      <c r="Y107" s="19">
        <f t="shared" si="45"/>
        <v>2041</v>
      </c>
      <c r="Z107" s="19">
        <f t="shared" si="45"/>
        <v>2042</v>
      </c>
    </row>
    <row r="108" spans="2:26" ht="13" outlineLevel="1" x14ac:dyDescent="0.3">
      <c r="B108" s="17"/>
      <c r="C108" s="330" t="s">
        <v>185</v>
      </c>
      <c r="D108" s="331"/>
      <c r="E108" s="332"/>
      <c r="F108" s="78" t="s">
        <v>183</v>
      </c>
      <c r="G108" s="43">
        <v>0</v>
      </c>
      <c r="H108" s="43">
        <v>0</v>
      </c>
      <c r="I108" s="43">
        <v>0</v>
      </c>
      <c r="J108" s="43">
        <v>0</v>
      </c>
      <c r="K108" s="43">
        <v>0</v>
      </c>
      <c r="L108" s="43">
        <v>0</v>
      </c>
      <c r="M108" s="43">
        <v>0</v>
      </c>
      <c r="N108" s="43">
        <v>0</v>
      </c>
      <c r="O108" s="43">
        <v>0</v>
      </c>
      <c r="P108" s="43">
        <v>0</v>
      </c>
      <c r="Q108" s="43">
        <v>0</v>
      </c>
      <c r="R108" s="43">
        <v>0</v>
      </c>
      <c r="S108" s="43">
        <v>0</v>
      </c>
      <c r="T108" s="43">
        <v>0</v>
      </c>
      <c r="U108" s="43">
        <v>0</v>
      </c>
      <c r="V108" s="43">
        <v>0</v>
      </c>
      <c r="W108" s="43">
        <v>0</v>
      </c>
      <c r="X108" s="43">
        <v>0</v>
      </c>
      <c r="Y108" s="43">
        <v>0</v>
      </c>
      <c r="Z108" s="43">
        <v>0</v>
      </c>
    </row>
    <row r="109" spans="2:26" ht="13" outlineLevel="1" x14ac:dyDescent="0.3">
      <c r="B109" s="17"/>
      <c r="C109" s="330" t="s">
        <v>186</v>
      </c>
      <c r="D109" s="331"/>
      <c r="E109" s="332"/>
      <c r="F109" s="78" t="s">
        <v>41</v>
      </c>
      <c r="G109" s="43">
        <v>0</v>
      </c>
      <c r="H109" s="43">
        <v>0</v>
      </c>
      <c r="I109" s="43">
        <v>0</v>
      </c>
      <c r="J109" s="43">
        <v>0</v>
      </c>
      <c r="K109" s="43">
        <v>0</v>
      </c>
      <c r="L109" s="43">
        <v>0</v>
      </c>
      <c r="M109" s="43">
        <v>0</v>
      </c>
      <c r="N109" s="43">
        <v>0</v>
      </c>
      <c r="O109" s="43">
        <v>0</v>
      </c>
      <c r="P109" s="43">
        <v>0</v>
      </c>
      <c r="Q109" s="43">
        <v>0</v>
      </c>
      <c r="R109" s="43">
        <v>0</v>
      </c>
      <c r="S109" s="43">
        <v>0</v>
      </c>
      <c r="T109" s="43">
        <v>0</v>
      </c>
      <c r="U109" s="43">
        <v>0</v>
      </c>
      <c r="V109" s="43">
        <v>0</v>
      </c>
      <c r="W109" s="43">
        <v>0</v>
      </c>
      <c r="X109" s="43">
        <v>0</v>
      </c>
      <c r="Y109" s="43">
        <v>0</v>
      </c>
      <c r="Z109" s="43">
        <v>0</v>
      </c>
    </row>
    <row r="110" spans="2:26" ht="12.5" outlineLevel="1" x14ac:dyDescent="0.25">
      <c r="B110" s="1"/>
      <c r="C110" s="330" t="s">
        <v>187</v>
      </c>
      <c r="D110" s="331"/>
      <c r="E110" s="332"/>
      <c r="F110" s="95"/>
      <c r="G110" s="43">
        <v>0</v>
      </c>
      <c r="H110" s="43">
        <v>0</v>
      </c>
      <c r="I110" s="43">
        <v>0</v>
      </c>
      <c r="J110" s="43">
        <v>0</v>
      </c>
      <c r="K110" s="43">
        <v>0</v>
      </c>
      <c r="L110" s="43">
        <v>0</v>
      </c>
      <c r="M110" s="43">
        <v>0</v>
      </c>
      <c r="N110" s="43">
        <v>0</v>
      </c>
      <c r="O110" s="43">
        <v>0</v>
      </c>
      <c r="P110" s="43">
        <v>0</v>
      </c>
      <c r="Q110" s="43">
        <v>0</v>
      </c>
      <c r="R110" s="43">
        <v>0</v>
      </c>
      <c r="S110" s="43">
        <v>0</v>
      </c>
      <c r="T110" s="43">
        <v>0</v>
      </c>
      <c r="U110" s="43">
        <v>0</v>
      </c>
      <c r="V110" s="43">
        <v>0</v>
      </c>
      <c r="W110" s="43">
        <v>0</v>
      </c>
      <c r="X110" s="43">
        <v>0</v>
      </c>
      <c r="Y110" s="43">
        <v>0</v>
      </c>
      <c r="Z110" s="43">
        <v>0</v>
      </c>
    </row>
    <row r="111" spans="2:26" ht="12.5" outlineLevel="1" x14ac:dyDescent="0.25">
      <c r="B111" s="1"/>
      <c r="C111" s="330" t="s">
        <v>188</v>
      </c>
      <c r="D111" s="331"/>
      <c r="E111" s="332"/>
      <c r="F111" s="95"/>
      <c r="G111" s="43">
        <v>0</v>
      </c>
      <c r="H111" s="43">
        <v>0</v>
      </c>
      <c r="I111" s="43">
        <v>0</v>
      </c>
      <c r="J111" s="43">
        <v>0</v>
      </c>
      <c r="K111" s="43">
        <v>0</v>
      </c>
      <c r="L111" s="43">
        <v>0</v>
      </c>
      <c r="M111" s="43">
        <v>0</v>
      </c>
      <c r="N111" s="43">
        <v>0</v>
      </c>
      <c r="O111" s="43">
        <v>0</v>
      </c>
      <c r="P111" s="43">
        <v>0</v>
      </c>
      <c r="Q111" s="43">
        <v>0</v>
      </c>
      <c r="R111" s="43">
        <v>0</v>
      </c>
      <c r="S111" s="43">
        <v>0</v>
      </c>
      <c r="T111" s="43">
        <v>0</v>
      </c>
      <c r="U111" s="43">
        <v>0</v>
      </c>
      <c r="V111" s="43">
        <v>0</v>
      </c>
      <c r="W111" s="43">
        <v>0</v>
      </c>
      <c r="X111" s="43">
        <v>0</v>
      </c>
      <c r="Y111" s="43">
        <v>0</v>
      </c>
      <c r="Z111" s="43">
        <v>0</v>
      </c>
    </row>
    <row r="112" spans="2:26" ht="12.5" outlineLevel="1" x14ac:dyDescent="0.25">
      <c r="B112" s="1"/>
      <c r="C112" s="330" t="s">
        <v>177</v>
      </c>
      <c r="D112" s="331"/>
      <c r="E112" s="332"/>
      <c r="F112" s="95"/>
      <c r="G112" s="43">
        <v>0</v>
      </c>
      <c r="H112" s="43">
        <v>0</v>
      </c>
      <c r="I112" s="43">
        <v>0</v>
      </c>
      <c r="J112" s="43">
        <v>0</v>
      </c>
      <c r="K112" s="43">
        <v>0</v>
      </c>
      <c r="L112" s="43">
        <v>0</v>
      </c>
      <c r="M112" s="43">
        <v>0</v>
      </c>
      <c r="N112" s="43">
        <v>0</v>
      </c>
      <c r="O112" s="43">
        <v>0</v>
      </c>
      <c r="P112" s="43">
        <v>0</v>
      </c>
      <c r="Q112" s="43">
        <v>0</v>
      </c>
      <c r="R112" s="43">
        <v>0</v>
      </c>
      <c r="S112" s="43">
        <v>0</v>
      </c>
      <c r="T112" s="43">
        <v>0</v>
      </c>
      <c r="U112" s="43">
        <v>0</v>
      </c>
      <c r="V112" s="43">
        <v>0</v>
      </c>
      <c r="W112" s="43">
        <v>0</v>
      </c>
      <c r="X112" s="43">
        <v>0</v>
      </c>
      <c r="Y112" s="43">
        <v>0</v>
      </c>
      <c r="Z112" s="43">
        <v>0</v>
      </c>
    </row>
    <row r="113" spans="2:26" s="69" customFormat="1" ht="12" x14ac:dyDescent="0.3">
      <c r="C113" s="242" t="str">
        <f>C107</f>
        <v>Poistuvat kustannukset eli säästöt</v>
      </c>
      <c r="D113" s="82"/>
      <c r="E113" s="82"/>
      <c r="F113" s="82"/>
      <c r="G113" s="83">
        <f>SUM(G108:G112)</f>
        <v>0</v>
      </c>
      <c r="H113" s="83">
        <f>SUM(H108:H112)</f>
        <v>0</v>
      </c>
      <c r="I113" s="83">
        <f>SUM(I108:I112)</f>
        <v>0</v>
      </c>
      <c r="J113" s="83">
        <f t="shared" ref="J113:Z113" si="46">SUM(J108:J112)</f>
        <v>0</v>
      </c>
      <c r="K113" s="83">
        <f t="shared" si="46"/>
        <v>0</v>
      </c>
      <c r="L113" s="83">
        <f t="shared" si="46"/>
        <v>0</v>
      </c>
      <c r="M113" s="83">
        <f t="shared" si="46"/>
        <v>0</v>
      </c>
      <c r="N113" s="83">
        <f t="shared" si="46"/>
        <v>0</v>
      </c>
      <c r="O113" s="83">
        <f t="shared" si="46"/>
        <v>0</v>
      </c>
      <c r="P113" s="83">
        <f t="shared" si="46"/>
        <v>0</v>
      </c>
      <c r="Q113" s="83">
        <f t="shared" si="46"/>
        <v>0</v>
      </c>
      <c r="R113" s="83">
        <f t="shared" si="46"/>
        <v>0</v>
      </c>
      <c r="S113" s="83">
        <f t="shared" si="46"/>
        <v>0</v>
      </c>
      <c r="T113" s="83">
        <f t="shared" si="46"/>
        <v>0</v>
      </c>
      <c r="U113" s="83">
        <f t="shared" si="46"/>
        <v>0</v>
      </c>
      <c r="V113" s="83">
        <f t="shared" si="46"/>
        <v>0</v>
      </c>
      <c r="W113" s="83">
        <f t="shared" si="46"/>
        <v>0</v>
      </c>
      <c r="X113" s="83">
        <f t="shared" si="46"/>
        <v>0</v>
      </c>
      <c r="Y113" s="83">
        <f t="shared" si="46"/>
        <v>0</v>
      </c>
      <c r="Z113" s="83">
        <f t="shared" si="46"/>
        <v>0</v>
      </c>
    </row>
    <row r="114" spans="2:26" ht="12" x14ac:dyDescent="0.25">
      <c r="C114" s="334" t="s">
        <v>178</v>
      </c>
      <c r="D114" s="334"/>
      <c r="E114" s="334"/>
      <c r="F114" s="108" t="s">
        <v>42</v>
      </c>
      <c r="G114" s="19">
        <v>2023</v>
      </c>
      <c r="H114" s="19">
        <f t="shared" ref="H114:Z114" si="47">G114+1</f>
        <v>2024</v>
      </c>
      <c r="I114" s="19">
        <f t="shared" si="47"/>
        <v>2025</v>
      </c>
      <c r="J114" s="19">
        <f t="shared" si="47"/>
        <v>2026</v>
      </c>
      <c r="K114" s="19">
        <f t="shared" si="47"/>
        <v>2027</v>
      </c>
      <c r="L114" s="19">
        <f t="shared" si="47"/>
        <v>2028</v>
      </c>
      <c r="M114" s="19">
        <f t="shared" si="47"/>
        <v>2029</v>
      </c>
      <c r="N114" s="19">
        <f t="shared" si="47"/>
        <v>2030</v>
      </c>
      <c r="O114" s="19">
        <f t="shared" si="47"/>
        <v>2031</v>
      </c>
      <c r="P114" s="19">
        <f t="shared" si="47"/>
        <v>2032</v>
      </c>
      <c r="Q114" s="19">
        <f t="shared" si="47"/>
        <v>2033</v>
      </c>
      <c r="R114" s="19">
        <f t="shared" si="47"/>
        <v>2034</v>
      </c>
      <c r="S114" s="19">
        <f t="shared" si="47"/>
        <v>2035</v>
      </c>
      <c r="T114" s="19">
        <f t="shared" si="47"/>
        <v>2036</v>
      </c>
      <c r="U114" s="19">
        <f t="shared" si="47"/>
        <v>2037</v>
      </c>
      <c r="V114" s="19">
        <f t="shared" si="47"/>
        <v>2038</v>
      </c>
      <c r="W114" s="19">
        <f t="shared" si="47"/>
        <v>2039</v>
      </c>
      <c r="X114" s="19">
        <f t="shared" si="47"/>
        <v>2040</v>
      </c>
      <c r="Y114" s="19">
        <f t="shared" si="47"/>
        <v>2041</v>
      </c>
      <c r="Z114" s="19">
        <f t="shared" si="47"/>
        <v>2042</v>
      </c>
    </row>
    <row r="115" spans="2:26" outlineLevel="1" x14ac:dyDescent="0.25">
      <c r="B115" s="1"/>
      <c r="C115" s="329" t="s">
        <v>179</v>
      </c>
      <c r="D115" s="329"/>
      <c r="E115" s="329"/>
      <c r="F115" s="78" t="s">
        <v>41</v>
      </c>
      <c r="G115" s="43">
        <v>0</v>
      </c>
      <c r="H115" s="43">
        <v>0</v>
      </c>
      <c r="I115" s="43">
        <v>0</v>
      </c>
      <c r="J115" s="43">
        <v>0</v>
      </c>
      <c r="K115" s="43">
        <v>0</v>
      </c>
      <c r="L115" s="43">
        <v>0</v>
      </c>
      <c r="M115" s="43">
        <v>0</v>
      </c>
      <c r="N115" s="43">
        <v>0</v>
      </c>
      <c r="O115" s="43">
        <v>0</v>
      </c>
      <c r="P115" s="43">
        <v>0</v>
      </c>
      <c r="Q115" s="43">
        <v>0</v>
      </c>
      <c r="R115" s="43">
        <v>0</v>
      </c>
      <c r="S115" s="43">
        <v>0</v>
      </c>
      <c r="T115" s="43">
        <v>0</v>
      </c>
      <c r="U115" s="43">
        <v>0</v>
      </c>
      <c r="V115" s="43">
        <v>0</v>
      </c>
      <c r="W115" s="43">
        <v>0</v>
      </c>
      <c r="X115" s="43">
        <v>0</v>
      </c>
      <c r="Y115" s="43">
        <v>0</v>
      </c>
      <c r="Z115" s="43">
        <v>0</v>
      </c>
    </row>
    <row r="116" spans="2:26" outlineLevel="1" x14ac:dyDescent="0.25">
      <c r="B116" s="1"/>
      <c r="C116" s="329" t="s">
        <v>180</v>
      </c>
      <c r="D116" s="329"/>
      <c r="E116" s="329"/>
      <c r="F116" s="78" t="s">
        <v>181</v>
      </c>
      <c r="G116" s="43">
        <v>0</v>
      </c>
      <c r="H116" s="43">
        <v>0</v>
      </c>
      <c r="I116" s="43">
        <v>0</v>
      </c>
      <c r="J116" s="43">
        <v>0</v>
      </c>
      <c r="K116" s="43">
        <v>0</v>
      </c>
      <c r="L116" s="43">
        <v>0</v>
      </c>
      <c r="M116" s="43">
        <v>0</v>
      </c>
      <c r="N116" s="43">
        <v>0</v>
      </c>
      <c r="O116" s="43">
        <v>0</v>
      </c>
      <c r="P116" s="43">
        <v>0</v>
      </c>
      <c r="Q116" s="43">
        <v>0</v>
      </c>
      <c r="R116" s="43">
        <v>0</v>
      </c>
      <c r="S116" s="43">
        <v>0</v>
      </c>
      <c r="T116" s="43">
        <v>0</v>
      </c>
      <c r="U116" s="43">
        <v>0</v>
      </c>
      <c r="V116" s="43">
        <v>0</v>
      </c>
      <c r="W116" s="43">
        <v>0</v>
      </c>
      <c r="X116" s="43">
        <v>0</v>
      </c>
      <c r="Y116" s="43">
        <v>0</v>
      </c>
      <c r="Z116" s="43">
        <v>0</v>
      </c>
    </row>
    <row r="117" spans="2:26" outlineLevel="1" x14ac:dyDescent="0.25">
      <c r="B117" s="1"/>
      <c r="C117" s="329" t="s">
        <v>182</v>
      </c>
      <c r="D117" s="329"/>
      <c r="E117" s="329"/>
      <c r="F117" s="94"/>
      <c r="G117" s="43">
        <v>0</v>
      </c>
      <c r="H117" s="43">
        <v>0</v>
      </c>
      <c r="I117" s="43">
        <v>0</v>
      </c>
      <c r="J117" s="43">
        <v>0</v>
      </c>
      <c r="K117" s="43">
        <v>0</v>
      </c>
      <c r="L117" s="43">
        <v>0</v>
      </c>
      <c r="M117" s="43">
        <v>0</v>
      </c>
      <c r="N117" s="43">
        <v>0</v>
      </c>
      <c r="O117" s="43">
        <v>0</v>
      </c>
      <c r="P117" s="43">
        <v>0</v>
      </c>
      <c r="Q117" s="43">
        <v>0</v>
      </c>
      <c r="R117" s="43">
        <v>0</v>
      </c>
      <c r="S117" s="43">
        <v>0</v>
      </c>
      <c r="T117" s="43">
        <v>0</v>
      </c>
      <c r="U117" s="43">
        <v>0</v>
      </c>
      <c r="V117" s="43">
        <v>0</v>
      </c>
      <c r="W117" s="43">
        <v>0</v>
      </c>
      <c r="X117" s="43">
        <v>0</v>
      </c>
      <c r="Y117" s="43">
        <v>0</v>
      </c>
      <c r="Z117" s="43">
        <v>0</v>
      </c>
    </row>
    <row r="118" spans="2:26" outlineLevel="1" x14ac:dyDescent="0.25">
      <c r="B118" s="1"/>
      <c r="C118" s="329" t="s">
        <v>182</v>
      </c>
      <c r="D118" s="329"/>
      <c r="E118" s="329"/>
      <c r="F118" s="94"/>
      <c r="G118" s="43">
        <v>0</v>
      </c>
      <c r="H118" s="43">
        <v>0</v>
      </c>
      <c r="I118" s="43">
        <v>0</v>
      </c>
      <c r="J118" s="43">
        <v>0</v>
      </c>
      <c r="K118" s="43">
        <v>0</v>
      </c>
      <c r="L118" s="43">
        <v>0</v>
      </c>
      <c r="M118" s="43">
        <v>0</v>
      </c>
      <c r="N118" s="43">
        <v>0</v>
      </c>
      <c r="O118" s="43">
        <v>0</v>
      </c>
      <c r="P118" s="43">
        <v>0</v>
      </c>
      <c r="Q118" s="43">
        <v>0</v>
      </c>
      <c r="R118" s="43">
        <v>0</v>
      </c>
      <c r="S118" s="43">
        <v>0</v>
      </c>
      <c r="T118" s="43">
        <v>0</v>
      </c>
      <c r="U118" s="43">
        <v>0</v>
      </c>
      <c r="V118" s="43">
        <v>0</v>
      </c>
      <c r="W118" s="43">
        <v>0</v>
      </c>
      <c r="X118" s="43">
        <v>0</v>
      </c>
      <c r="Y118" s="43">
        <v>0</v>
      </c>
      <c r="Z118" s="43">
        <v>0</v>
      </c>
    </row>
    <row r="119" spans="2:26" ht="12" x14ac:dyDescent="0.3">
      <c r="B119" s="1"/>
      <c r="C119" s="243" t="str">
        <f>C114</f>
        <v>Lisätuotot</v>
      </c>
      <c r="D119" s="203"/>
      <c r="E119" s="203"/>
      <c r="F119" s="203"/>
      <c r="G119" s="83">
        <f>SUM(G115:G118)</f>
        <v>0</v>
      </c>
      <c r="H119" s="83">
        <f>SUM(H115:H118)</f>
        <v>0</v>
      </c>
      <c r="I119" s="83">
        <f>SUM(I115:I118)</f>
        <v>0</v>
      </c>
      <c r="J119" s="83">
        <f t="shared" ref="J119:Z119" si="48">SUM(J115:J118)</f>
        <v>0</v>
      </c>
      <c r="K119" s="83">
        <f t="shared" si="48"/>
        <v>0</v>
      </c>
      <c r="L119" s="83">
        <f t="shared" si="48"/>
        <v>0</v>
      </c>
      <c r="M119" s="83">
        <f t="shared" si="48"/>
        <v>0</v>
      </c>
      <c r="N119" s="83">
        <f t="shared" si="48"/>
        <v>0</v>
      </c>
      <c r="O119" s="83">
        <f t="shared" si="48"/>
        <v>0</v>
      </c>
      <c r="P119" s="83">
        <f t="shared" si="48"/>
        <v>0</v>
      </c>
      <c r="Q119" s="83">
        <f t="shared" si="48"/>
        <v>0</v>
      </c>
      <c r="R119" s="83">
        <f t="shared" si="48"/>
        <v>0</v>
      </c>
      <c r="S119" s="83">
        <f t="shared" si="48"/>
        <v>0</v>
      </c>
      <c r="T119" s="83">
        <f t="shared" si="48"/>
        <v>0</v>
      </c>
      <c r="U119" s="83">
        <f t="shared" si="48"/>
        <v>0</v>
      </c>
      <c r="V119" s="83">
        <f t="shared" si="48"/>
        <v>0</v>
      </c>
      <c r="W119" s="83">
        <f t="shared" si="48"/>
        <v>0</v>
      </c>
      <c r="X119" s="83">
        <f t="shared" si="48"/>
        <v>0</v>
      </c>
      <c r="Y119" s="83">
        <f t="shared" si="48"/>
        <v>0</v>
      </c>
      <c r="Z119" s="207">
        <f t="shared" si="48"/>
        <v>0</v>
      </c>
    </row>
    <row r="120" spans="2:26" s="69" customFormat="1" x14ac:dyDescent="0.25">
      <c r="C120" s="70"/>
      <c r="D120" s="70"/>
      <c r="E120" s="70"/>
      <c r="F120" s="70"/>
      <c r="G120" s="71"/>
      <c r="H120" s="71"/>
      <c r="I120" s="71"/>
      <c r="J120" s="71"/>
      <c r="K120" s="71"/>
      <c r="L120" s="71"/>
      <c r="M120" s="71"/>
      <c r="N120" s="71"/>
      <c r="O120" s="71"/>
      <c r="P120" s="71"/>
      <c r="Q120" s="71"/>
      <c r="R120" s="71"/>
      <c r="S120" s="71"/>
      <c r="T120" s="71"/>
      <c r="U120" s="71"/>
      <c r="V120" s="71"/>
      <c r="W120" s="71"/>
      <c r="X120" s="71"/>
      <c r="Y120" s="71"/>
      <c r="Z120" s="71"/>
    </row>
    <row r="121" spans="2:26" s="69" customFormat="1" ht="12" x14ac:dyDescent="0.3">
      <c r="B121" s="249" t="s">
        <v>278</v>
      </c>
      <c r="C121" s="70"/>
      <c r="D121" s="70"/>
      <c r="E121" s="70"/>
      <c r="F121" s="70"/>
      <c r="G121" s="71"/>
      <c r="H121" s="71"/>
      <c r="I121" s="71"/>
      <c r="J121" s="71"/>
      <c r="K121" s="71"/>
      <c r="L121" s="71"/>
      <c r="M121" s="71"/>
      <c r="N121" s="71"/>
      <c r="O121" s="71"/>
      <c r="P121" s="71"/>
      <c r="Q121" s="71"/>
      <c r="R121" s="71"/>
      <c r="S121" s="71"/>
      <c r="T121" s="71"/>
      <c r="U121" s="71"/>
      <c r="V121" s="71"/>
      <c r="W121" s="71"/>
      <c r="X121" s="71"/>
      <c r="Y121" s="71"/>
      <c r="Z121" s="71"/>
    </row>
    <row r="122" spans="2:26" s="69" customFormat="1" x14ac:dyDescent="0.25">
      <c r="C122" s="76" t="s">
        <v>279</v>
      </c>
      <c r="D122" s="70"/>
      <c r="E122" s="70"/>
      <c r="F122" s="108" t="s">
        <v>42</v>
      </c>
      <c r="G122" s="19">
        <v>2023</v>
      </c>
      <c r="H122" s="19">
        <f t="shared" ref="H122:Z122" si="49">G122+1</f>
        <v>2024</v>
      </c>
      <c r="I122" s="19">
        <f t="shared" si="49"/>
        <v>2025</v>
      </c>
      <c r="J122" s="19">
        <f t="shared" si="49"/>
        <v>2026</v>
      </c>
      <c r="K122" s="19">
        <f t="shared" si="49"/>
        <v>2027</v>
      </c>
      <c r="L122" s="19">
        <f t="shared" si="49"/>
        <v>2028</v>
      </c>
      <c r="M122" s="19">
        <f t="shared" si="49"/>
        <v>2029</v>
      </c>
      <c r="N122" s="19">
        <f t="shared" si="49"/>
        <v>2030</v>
      </c>
      <c r="O122" s="19">
        <f t="shared" si="49"/>
        <v>2031</v>
      </c>
      <c r="P122" s="19">
        <f t="shared" si="49"/>
        <v>2032</v>
      </c>
      <c r="Q122" s="19">
        <f t="shared" si="49"/>
        <v>2033</v>
      </c>
      <c r="R122" s="19">
        <f t="shared" si="49"/>
        <v>2034</v>
      </c>
      <c r="S122" s="19">
        <f t="shared" si="49"/>
        <v>2035</v>
      </c>
      <c r="T122" s="19">
        <f t="shared" si="49"/>
        <v>2036</v>
      </c>
      <c r="U122" s="19">
        <f t="shared" si="49"/>
        <v>2037</v>
      </c>
      <c r="V122" s="19">
        <f t="shared" si="49"/>
        <v>2038</v>
      </c>
      <c r="W122" s="19">
        <f t="shared" si="49"/>
        <v>2039</v>
      </c>
      <c r="X122" s="19">
        <f t="shared" si="49"/>
        <v>2040</v>
      </c>
      <c r="Y122" s="19">
        <f t="shared" si="49"/>
        <v>2041</v>
      </c>
      <c r="Z122" s="19">
        <f t="shared" si="49"/>
        <v>2042</v>
      </c>
    </row>
    <row r="123" spans="2:26" s="69" customFormat="1" hidden="1" outlineLevel="1" x14ac:dyDescent="0.25">
      <c r="C123" s="312" t="s">
        <v>32</v>
      </c>
      <c r="D123" s="313"/>
      <c r="E123" s="78" t="s">
        <v>43</v>
      </c>
      <c r="F123" s="78" t="s">
        <v>183</v>
      </c>
      <c r="G123" s="43">
        <v>0</v>
      </c>
      <c r="H123" s="43">
        <v>0</v>
      </c>
      <c r="I123" s="43">
        <v>0</v>
      </c>
      <c r="J123" s="43">
        <v>0</v>
      </c>
      <c r="K123" s="43">
        <v>0</v>
      </c>
      <c r="L123" s="43">
        <v>0</v>
      </c>
      <c r="M123" s="43">
        <v>0</v>
      </c>
      <c r="N123" s="43">
        <v>0</v>
      </c>
      <c r="O123" s="43">
        <v>0</v>
      </c>
      <c r="P123" s="43">
        <v>0</v>
      </c>
      <c r="Q123" s="43">
        <v>0</v>
      </c>
      <c r="R123" s="43">
        <v>0</v>
      </c>
      <c r="S123" s="43">
        <v>0</v>
      </c>
      <c r="T123" s="43">
        <v>0</v>
      </c>
      <c r="U123" s="43">
        <v>0</v>
      </c>
      <c r="V123" s="43">
        <v>0</v>
      </c>
      <c r="W123" s="43">
        <v>0</v>
      </c>
      <c r="X123" s="43">
        <v>0</v>
      </c>
      <c r="Y123" s="43">
        <v>0</v>
      </c>
      <c r="Z123" s="43">
        <v>0</v>
      </c>
    </row>
    <row r="124" spans="2:26" s="69" customFormat="1" hidden="1" outlineLevel="1" x14ac:dyDescent="0.25">
      <c r="C124" s="312" t="s">
        <v>32</v>
      </c>
      <c r="D124" s="313"/>
      <c r="E124" s="78" t="s">
        <v>43</v>
      </c>
      <c r="F124" s="174" t="s">
        <v>41</v>
      </c>
      <c r="G124" s="43">
        <v>0</v>
      </c>
      <c r="H124" s="43">
        <v>0</v>
      </c>
      <c r="I124" s="43">
        <v>0</v>
      </c>
      <c r="J124" s="43">
        <v>0</v>
      </c>
      <c r="K124" s="43">
        <v>0</v>
      </c>
      <c r="L124" s="43">
        <v>0</v>
      </c>
      <c r="M124" s="43">
        <v>0</v>
      </c>
      <c r="N124" s="43">
        <v>0</v>
      </c>
      <c r="O124" s="43">
        <v>0</v>
      </c>
      <c r="P124" s="43">
        <v>0</v>
      </c>
      <c r="Q124" s="43">
        <v>0</v>
      </c>
      <c r="R124" s="43">
        <v>0</v>
      </c>
      <c r="S124" s="43">
        <v>0</v>
      </c>
      <c r="T124" s="43">
        <v>0</v>
      </c>
      <c r="U124" s="43">
        <v>0</v>
      </c>
      <c r="V124" s="43">
        <v>0</v>
      </c>
      <c r="W124" s="43">
        <v>0</v>
      </c>
      <c r="X124" s="43">
        <v>0</v>
      </c>
      <c r="Y124" s="43">
        <v>0</v>
      </c>
      <c r="Z124" s="43">
        <v>0</v>
      </c>
    </row>
    <row r="125" spans="2:26" s="69" customFormat="1" hidden="1" outlineLevel="1" x14ac:dyDescent="0.25">
      <c r="C125" s="312" t="s">
        <v>32</v>
      </c>
      <c r="D125" s="313"/>
      <c r="E125" s="78" t="s">
        <v>43</v>
      </c>
      <c r="F125" s="78"/>
      <c r="G125" s="43">
        <v>0</v>
      </c>
      <c r="H125" s="43">
        <v>0</v>
      </c>
      <c r="I125" s="43">
        <v>0</v>
      </c>
      <c r="J125" s="43">
        <v>0</v>
      </c>
      <c r="K125" s="43">
        <v>0</v>
      </c>
      <c r="L125" s="43">
        <v>0</v>
      </c>
      <c r="M125" s="43">
        <v>0</v>
      </c>
      <c r="N125" s="43">
        <v>0</v>
      </c>
      <c r="O125" s="43">
        <v>0</v>
      </c>
      <c r="P125" s="43">
        <v>0</v>
      </c>
      <c r="Q125" s="43">
        <v>0</v>
      </c>
      <c r="R125" s="43">
        <v>0</v>
      </c>
      <c r="S125" s="43">
        <v>0</v>
      </c>
      <c r="T125" s="43">
        <v>0</v>
      </c>
      <c r="U125" s="43">
        <v>0</v>
      </c>
      <c r="V125" s="43">
        <v>0</v>
      </c>
      <c r="W125" s="43">
        <v>0</v>
      </c>
      <c r="X125" s="43">
        <v>0</v>
      </c>
      <c r="Y125" s="43">
        <v>0</v>
      </c>
      <c r="Z125" s="43">
        <v>0</v>
      </c>
    </row>
    <row r="126" spans="2:26" s="69" customFormat="1" hidden="1" outlineLevel="1" x14ac:dyDescent="0.25">
      <c r="C126" s="312" t="s">
        <v>32</v>
      </c>
      <c r="D126" s="313"/>
      <c r="E126" s="78" t="s">
        <v>43</v>
      </c>
      <c r="F126" s="106"/>
      <c r="G126" s="43">
        <v>0</v>
      </c>
      <c r="H126" s="43">
        <v>0</v>
      </c>
      <c r="I126" s="43">
        <v>0</v>
      </c>
      <c r="J126" s="43">
        <v>0</v>
      </c>
      <c r="K126" s="43">
        <v>0</v>
      </c>
      <c r="L126" s="43">
        <v>0</v>
      </c>
      <c r="M126" s="43">
        <v>0</v>
      </c>
      <c r="N126" s="43">
        <v>0</v>
      </c>
      <c r="O126" s="43">
        <v>0</v>
      </c>
      <c r="P126" s="43">
        <v>0</v>
      </c>
      <c r="Q126" s="43">
        <v>0</v>
      </c>
      <c r="R126" s="43">
        <v>0</v>
      </c>
      <c r="S126" s="43">
        <v>0</v>
      </c>
      <c r="T126" s="43">
        <v>0</v>
      </c>
      <c r="U126" s="43">
        <v>0</v>
      </c>
      <c r="V126" s="43">
        <v>0</v>
      </c>
      <c r="W126" s="43">
        <v>0</v>
      </c>
      <c r="X126" s="43">
        <v>0</v>
      </c>
      <c r="Y126" s="43">
        <v>0</v>
      </c>
      <c r="Z126" s="43">
        <v>0</v>
      </c>
    </row>
    <row r="127" spans="2:26" s="69" customFormat="1" hidden="1" outlineLevel="1" x14ac:dyDescent="0.25">
      <c r="C127" s="312" t="s">
        <v>32</v>
      </c>
      <c r="D127" s="313"/>
      <c r="E127" s="78" t="s">
        <v>43</v>
      </c>
      <c r="F127" s="78"/>
      <c r="G127" s="43">
        <v>0</v>
      </c>
      <c r="H127" s="43">
        <v>0</v>
      </c>
      <c r="I127" s="43">
        <v>0</v>
      </c>
      <c r="J127" s="43">
        <v>0</v>
      </c>
      <c r="K127" s="43">
        <v>0</v>
      </c>
      <c r="L127" s="43">
        <v>0</v>
      </c>
      <c r="M127" s="43">
        <v>0</v>
      </c>
      <c r="N127" s="43">
        <v>0</v>
      </c>
      <c r="O127" s="43">
        <v>0</v>
      </c>
      <c r="P127" s="43">
        <v>0</v>
      </c>
      <c r="Q127" s="43">
        <v>0</v>
      </c>
      <c r="R127" s="43">
        <v>0</v>
      </c>
      <c r="S127" s="43">
        <v>0</v>
      </c>
      <c r="T127" s="43">
        <v>0</v>
      </c>
      <c r="U127" s="43">
        <v>0</v>
      </c>
      <c r="V127" s="43">
        <v>0</v>
      </c>
      <c r="W127" s="43">
        <v>0</v>
      </c>
      <c r="X127" s="43">
        <v>0</v>
      </c>
      <c r="Y127" s="43">
        <v>0</v>
      </c>
      <c r="Z127" s="43">
        <v>0</v>
      </c>
    </row>
    <row r="128" spans="2:26" s="69" customFormat="1" hidden="1" outlineLevel="1" x14ac:dyDescent="0.25">
      <c r="C128" s="240" t="s">
        <v>280</v>
      </c>
      <c r="D128" s="73"/>
      <c r="E128" s="115"/>
      <c r="F128" s="115"/>
      <c r="G128" s="74">
        <f>SUM(G123:G127)</f>
        <v>0</v>
      </c>
      <c r="H128" s="74">
        <f>SUM(H123:H127)</f>
        <v>0</v>
      </c>
      <c r="I128" s="74">
        <f>SUM(I123:I127)</f>
        <v>0</v>
      </c>
      <c r="J128" s="74">
        <f t="shared" ref="J128:Z128" si="50">SUM(J123:J127)</f>
        <v>0</v>
      </c>
      <c r="K128" s="74">
        <f t="shared" si="50"/>
        <v>0</v>
      </c>
      <c r="L128" s="74">
        <f t="shared" si="50"/>
        <v>0</v>
      </c>
      <c r="M128" s="74">
        <f t="shared" si="50"/>
        <v>0</v>
      </c>
      <c r="N128" s="74">
        <f t="shared" si="50"/>
        <v>0</v>
      </c>
      <c r="O128" s="74">
        <f t="shared" si="50"/>
        <v>0</v>
      </c>
      <c r="P128" s="74">
        <f t="shared" si="50"/>
        <v>0</v>
      </c>
      <c r="Q128" s="74">
        <f t="shared" si="50"/>
        <v>0</v>
      </c>
      <c r="R128" s="74">
        <f t="shared" si="50"/>
        <v>0</v>
      </c>
      <c r="S128" s="74">
        <f t="shared" si="50"/>
        <v>0</v>
      </c>
      <c r="T128" s="74">
        <f t="shared" si="50"/>
        <v>0</v>
      </c>
      <c r="U128" s="74">
        <f t="shared" si="50"/>
        <v>0</v>
      </c>
      <c r="V128" s="74">
        <f t="shared" si="50"/>
        <v>0</v>
      </c>
      <c r="W128" s="74">
        <f t="shared" si="50"/>
        <v>0</v>
      </c>
      <c r="X128" s="74">
        <f t="shared" si="50"/>
        <v>0</v>
      </c>
      <c r="Y128" s="74">
        <f t="shared" si="50"/>
        <v>0</v>
      </c>
      <c r="Z128" s="74">
        <f t="shared" si="50"/>
        <v>0</v>
      </c>
    </row>
    <row r="129" spans="2:26" s="69" customFormat="1" collapsed="1" x14ac:dyDescent="0.25">
      <c r="C129" s="76" t="s">
        <v>281</v>
      </c>
      <c r="D129" s="70"/>
      <c r="E129" s="70"/>
      <c r="F129" s="108" t="s">
        <v>42</v>
      </c>
      <c r="G129" s="19">
        <v>2023</v>
      </c>
      <c r="H129" s="19">
        <f t="shared" ref="H129:Z129" si="51">G129+1</f>
        <v>2024</v>
      </c>
      <c r="I129" s="19">
        <f t="shared" si="51"/>
        <v>2025</v>
      </c>
      <c r="J129" s="19">
        <f t="shared" si="51"/>
        <v>2026</v>
      </c>
      <c r="K129" s="19">
        <f t="shared" si="51"/>
        <v>2027</v>
      </c>
      <c r="L129" s="19">
        <f t="shared" si="51"/>
        <v>2028</v>
      </c>
      <c r="M129" s="19">
        <f t="shared" si="51"/>
        <v>2029</v>
      </c>
      <c r="N129" s="19">
        <f t="shared" si="51"/>
        <v>2030</v>
      </c>
      <c r="O129" s="19">
        <f t="shared" si="51"/>
        <v>2031</v>
      </c>
      <c r="P129" s="19">
        <f t="shared" si="51"/>
        <v>2032</v>
      </c>
      <c r="Q129" s="19">
        <f t="shared" si="51"/>
        <v>2033</v>
      </c>
      <c r="R129" s="19">
        <f t="shared" si="51"/>
        <v>2034</v>
      </c>
      <c r="S129" s="19">
        <f t="shared" si="51"/>
        <v>2035</v>
      </c>
      <c r="T129" s="19">
        <f t="shared" si="51"/>
        <v>2036</v>
      </c>
      <c r="U129" s="19">
        <f t="shared" si="51"/>
        <v>2037</v>
      </c>
      <c r="V129" s="19">
        <f t="shared" si="51"/>
        <v>2038</v>
      </c>
      <c r="W129" s="19">
        <f t="shared" si="51"/>
        <v>2039</v>
      </c>
      <c r="X129" s="19">
        <f t="shared" si="51"/>
        <v>2040</v>
      </c>
      <c r="Y129" s="19">
        <f t="shared" si="51"/>
        <v>2041</v>
      </c>
      <c r="Z129" s="19">
        <f t="shared" si="51"/>
        <v>2042</v>
      </c>
    </row>
    <row r="130" spans="2:26" s="69" customFormat="1" hidden="1" outlineLevel="1" x14ac:dyDescent="0.25">
      <c r="C130" s="314" t="s">
        <v>33</v>
      </c>
      <c r="D130" s="314"/>
      <c r="E130" s="78" t="s">
        <v>47</v>
      </c>
      <c r="F130" s="78" t="s">
        <v>183</v>
      </c>
      <c r="G130" s="75">
        <v>0</v>
      </c>
      <c r="H130" s="75">
        <v>0</v>
      </c>
      <c r="I130" s="75">
        <v>0</v>
      </c>
      <c r="J130" s="75">
        <v>0</v>
      </c>
      <c r="K130" s="75">
        <v>0</v>
      </c>
      <c r="L130" s="75">
        <v>0</v>
      </c>
      <c r="M130" s="75">
        <v>0</v>
      </c>
      <c r="N130" s="75">
        <v>0</v>
      </c>
      <c r="O130" s="75">
        <v>0</v>
      </c>
      <c r="P130" s="75">
        <v>0</v>
      </c>
      <c r="Q130" s="75">
        <v>0</v>
      </c>
      <c r="R130" s="75">
        <v>0</v>
      </c>
      <c r="S130" s="75">
        <v>0</v>
      </c>
      <c r="T130" s="75">
        <v>0</v>
      </c>
      <c r="U130" s="75">
        <v>0</v>
      </c>
      <c r="V130" s="75">
        <v>0</v>
      </c>
      <c r="W130" s="75">
        <v>0</v>
      </c>
      <c r="X130" s="75">
        <v>0</v>
      </c>
      <c r="Y130" s="75">
        <v>0</v>
      </c>
      <c r="Z130" s="75">
        <v>0</v>
      </c>
    </row>
    <row r="131" spans="2:26" s="69" customFormat="1" hidden="1" outlineLevel="1" x14ac:dyDescent="0.25">
      <c r="C131" s="314" t="s">
        <v>33</v>
      </c>
      <c r="D131" s="314"/>
      <c r="E131" s="78" t="s">
        <v>47</v>
      </c>
      <c r="F131" s="106" t="s">
        <v>41</v>
      </c>
      <c r="G131" s="75">
        <v>0</v>
      </c>
      <c r="H131" s="75">
        <v>0</v>
      </c>
      <c r="I131" s="75">
        <v>0</v>
      </c>
      <c r="J131" s="75">
        <v>0</v>
      </c>
      <c r="K131" s="75">
        <v>0</v>
      </c>
      <c r="L131" s="75">
        <v>0</v>
      </c>
      <c r="M131" s="75">
        <v>0</v>
      </c>
      <c r="N131" s="75">
        <v>0</v>
      </c>
      <c r="O131" s="75">
        <v>0</v>
      </c>
      <c r="P131" s="75">
        <v>0</v>
      </c>
      <c r="Q131" s="75">
        <v>0</v>
      </c>
      <c r="R131" s="75">
        <v>0</v>
      </c>
      <c r="S131" s="75">
        <v>0</v>
      </c>
      <c r="T131" s="75">
        <v>0</v>
      </c>
      <c r="U131" s="75">
        <v>0</v>
      </c>
      <c r="V131" s="75">
        <v>0</v>
      </c>
      <c r="W131" s="75">
        <v>0</v>
      </c>
      <c r="X131" s="75">
        <v>0</v>
      </c>
      <c r="Y131" s="75">
        <v>0</v>
      </c>
      <c r="Z131" s="75">
        <v>0</v>
      </c>
    </row>
    <row r="132" spans="2:26" s="69" customFormat="1" hidden="1" outlineLevel="1" x14ac:dyDescent="0.25">
      <c r="C132" s="314" t="s">
        <v>33</v>
      </c>
      <c r="D132" s="314"/>
      <c r="E132" s="78" t="s">
        <v>47</v>
      </c>
      <c r="F132" s="175"/>
      <c r="G132" s="75">
        <v>0</v>
      </c>
      <c r="H132" s="75">
        <v>0</v>
      </c>
      <c r="I132" s="75">
        <v>0</v>
      </c>
      <c r="J132" s="75">
        <v>0</v>
      </c>
      <c r="K132" s="75">
        <v>0</v>
      </c>
      <c r="L132" s="75">
        <v>0</v>
      </c>
      <c r="M132" s="75">
        <v>0</v>
      </c>
      <c r="N132" s="75">
        <v>0</v>
      </c>
      <c r="O132" s="75">
        <v>0</v>
      </c>
      <c r="P132" s="75">
        <v>0</v>
      </c>
      <c r="Q132" s="75">
        <v>0</v>
      </c>
      <c r="R132" s="75">
        <v>0</v>
      </c>
      <c r="S132" s="75">
        <v>0</v>
      </c>
      <c r="T132" s="75">
        <v>0</v>
      </c>
      <c r="U132" s="75">
        <v>0</v>
      </c>
      <c r="V132" s="75">
        <v>0</v>
      </c>
      <c r="W132" s="75">
        <v>0</v>
      </c>
      <c r="X132" s="75">
        <v>0</v>
      </c>
      <c r="Y132" s="75">
        <v>0</v>
      </c>
      <c r="Z132" s="75">
        <v>0</v>
      </c>
    </row>
    <row r="133" spans="2:26" s="69" customFormat="1" hidden="1" outlineLevel="1" x14ac:dyDescent="0.25">
      <c r="C133" s="312" t="s">
        <v>136</v>
      </c>
      <c r="D133" s="313"/>
      <c r="E133" s="78" t="s">
        <v>137</v>
      </c>
      <c r="F133" s="175"/>
      <c r="G133" s="75">
        <v>0</v>
      </c>
      <c r="H133" s="75">
        <v>0</v>
      </c>
      <c r="I133" s="75">
        <v>0</v>
      </c>
      <c r="J133" s="75">
        <v>0</v>
      </c>
      <c r="K133" s="75">
        <v>0</v>
      </c>
      <c r="L133" s="75">
        <v>0</v>
      </c>
      <c r="M133" s="75">
        <v>0</v>
      </c>
      <c r="N133" s="75">
        <v>0</v>
      </c>
      <c r="O133" s="75">
        <v>0</v>
      </c>
      <c r="P133" s="75">
        <v>0</v>
      </c>
      <c r="Q133" s="75">
        <v>0</v>
      </c>
      <c r="R133" s="75">
        <v>0</v>
      </c>
      <c r="S133" s="75">
        <v>0</v>
      </c>
      <c r="T133" s="75">
        <v>0</v>
      </c>
      <c r="U133" s="75">
        <v>0</v>
      </c>
      <c r="V133" s="75">
        <v>0</v>
      </c>
      <c r="W133" s="75">
        <v>0</v>
      </c>
      <c r="X133" s="75">
        <v>0</v>
      </c>
      <c r="Y133" s="75">
        <v>0</v>
      </c>
      <c r="Z133" s="75">
        <v>0</v>
      </c>
    </row>
    <row r="134" spans="2:26" s="69" customFormat="1" hidden="1" outlineLevel="1" x14ac:dyDescent="0.25">
      <c r="C134" s="312" t="s">
        <v>136</v>
      </c>
      <c r="D134" s="313"/>
      <c r="E134" s="78" t="s">
        <v>137</v>
      </c>
      <c r="F134" s="175"/>
      <c r="G134" s="75">
        <v>0</v>
      </c>
      <c r="H134" s="75">
        <v>0</v>
      </c>
      <c r="I134" s="75">
        <v>0</v>
      </c>
      <c r="J134" s="75">
        <v>0</v>
      </c>
      <c r="K134" s="75">
        <v>0</v>
      </c>
      <c r="L134" s="75">
        <v>0</v>
      </c>
      <c r="M134" s="75">
        <v>0</v>
      </c>
      <c r="N134" s="75">
        <v>0</v>
      </c>
      <c r="O134" s="75">
        <v>0</v>
      </c>
      <c r="P134" s="75">
        <v>0</v>
      </c>
      <c r="Q134" s="75">
        <v>0</v>
      </c>
      <c r="R134" s="75">
        <v>0</v>
      </c>
      <c r="S134" s="75">
        <v>0</v>
      </c>
      <c r="T134" s="75">
        <v>0</v>
      </c>
      <c r="U134" s="75">
        <v>0</v>
      </c>
      <c r="V134" s="75">
        <v>0</v>
      </c>
      <c r="W134" s="75">
        <v>0</v>
      </c>
      <c r="X134" s="75">
        <v>0</v>
      </c>
      <c r="Y134" s="75">
        <v>0</v>
      </c>
      <c r="Z134" s="75">
        <v>0</v>
      </c>
    </row>
    <row r="135" spans="2:26" s="69" customFormat="1" hidden="1" outlineLevel="1" x14ac:dyDescent="0.25">
      <c r="C135" s="312" t="s">
        <v>136</v>
      </c>
      <c r="D135" s="313"/>
      <c r="E135" s="78" t="s">
        <v>137</v>
      </c>
      <c r="F135" s="175"/>
      <c r="G135" s="75">
        <v>0</v>
      </c>
      <c r="H135" s="75">
        <v>0</v>
      </c>
      <c r="I135" s="75">
        <v>0</v>
      </c>
      <c r="J135" s="75">
        <v>0</v>
      </c>
      <c r="K135" s="75">
        <v>0</v>
      </c>
      <c r="L135" s="75">
        <v>0</v>
      </c>
      <c r="M135" s="75">
        <v>0</v>
      </c>
      <c r="N135" s="75">
        <v>0</v>
      </c>
      <c r="O135" s="75">
        <v>0</v>
      </c>
      <c r="P135" s="75">
        <v>0</v>
      </c>
      <c r="Q135" s="75">
        <v>0</v>
      </c>
      <c r="R135" s="75">
        <v>0</v>
      </c>
      <c r="S135" s="75">
        <v>0</v>
      </c>
      <c r="T135" s="75">
        <v>0</v>
      </c>
      <c r="U135" s="75">
        <v>0</v>
      </c>
      <c r="V135" s="75">
        <v>0</v>
      </c>
      <c r="W135" s="75">
        <v>0</v>
      </c>
      <c r="X135" s="75">
        <v>0</v>
      </c>
      <c r="Y135" s="75">
        <v>0</v>
      </c>
      <c r="Z135" s="75">
        <v>0</v>
      </c>
    </row>
    <row r="136" spans="2:26" s="69" customFormat="1" hidden="1" outlineLevel="1" x14ac:dyDescent="0.25">
      <c r="C136" s="314" t="s">
        <v>34</v>
      </c>
      <c r="D136" s="314"/>
      <c r="E136" s="78" t="s">
        <v>44</v>
      </c>
      <c r="F136" s="78"/>
      <c r="G136" s="75">
        <v>0</v>
      </c>
      <c r="H136" s="75">
        <v>0</v>
      </c>
      <c r="I136" s="75">
        <v>0</v>
      </c>
      <c r="J136" s="75">
        <v>0</v>
      </c>
      <c r="K136" s="75">
        <v>0</v>
      </c>
      <c r="L136" s="75">
        <v>0</v>
      </c>
      <c r="M136" s="75">
        <v>0</v>
      </c>
      <c r="N136" s="75">
        <v>0</v>
      </c>
      <c r="O136" s="75">
        <v>0</v>
      </c>
      <c r="P136" s="75">
        <v>0</v>
      </c>
      <c r="Q136" s="75">
        <v>0</v>
      </c>
      <c r="R136" s="75">
        <v>0</v>
      </c>
      <c r="S136" s="75">
        <v>0</v>
      </c>
      <c r="T136" s="75">
        <v>0</v>
      </c>
      <c r="U136" s="75">
        <v>0</v>
      </c>
      <c r="V136" s="75">
        <v>0</v>
      </c>
      <c r="W136" s="75">
        <v>0</v>
      </c>
      <c r="X136" s="75">
        <v>0</v>
      </c>
      <c r="Y136" s="75">
        <v>0</v>
      </c>
      <c r="Z136" s="75">
        <v>0</v>
      </c>
    </row>
    <row r="137" spans="2:26" s="69" customFormat="1" hidden="1" outlineLevel="1" x14ac:dyDescent="0.25">
      <c r="C137" s="314" t="s">
        <v>34</v>
      </c>
      <c r="D137" s="314"/>
      <c r="E137" s="78" t="s">
        <v>44</v>
      </c>
      <c r="F137" s="78"/>
      <c r="G137" s="75">
        <v>0</v>
      </c>
      <c r="H137" s="75">
        <v>0</v>
      </c>
      <c r="I137" s="75">
        <v>0</v>
      </c>
      <c r="J137" s="75">
        <v>0</v>
      </c>
      <c r="K137" s="75">
        <v>0</v>
      </c>
      <c r="L137" s="75">
        <v>0</v>
      </c>
      <c r="M137" s="75">
        <v>0</v>
      </c>
      <c r="N137" s="75">
        <v>0</v>
      </c>
      <c r="O137" s="75">
        <v>0</v>
      </c>
      <c r="P137" s="75">
        <v>0</v>
      </c>
      <c r="Q137" s="75">
        <v>0</v>
      </c>
      <c r="R137" s="75">
        <v>0</v>
      </c>
      <c r="S137" s="75">
        <v>0</v>
      </c>
      <c r="T137" s="75">
        <v>0</v>
      </c>
      <c r="U137" s="75">
        <v>0</v>
      </c>
      <c r="V137" s="75">
        <v>0</v>
      </c>
      <c r="W137" s="75">
        <v>0</v>
      </c>
      <c r="X137" s="75">
        <v>0</v>
      </c>
      <c r="Y137" s="75">
        <v>0</v>
      </c>
      <c r="Z137" s="75">
        <v>0</v>
      </c>
    </row>
    <row r="138" spans="2:26" s="69" customFormat="1" hidden="1" outlineLevel="1" x14ac:dyDescent="0.25">
      <c r="C138" s="314" t="s">
        <v>34</v>
      </c>
      <c r="D138" s="314"/>
      <c r="E138" s="78" t="s">
        <v>44</v>
      </c>
      <c r="F138" s="106"/>
      <c r="G138" s="75">
        <v>0</v>
      </c>
      <c r="H138" s="75">
        <v>0</v>
      </c>
      <c r="I138" s="75">
        <v>0</v>
      </c>
      <c r="J138" s="75">
        <v>0</v>
      </c>
      <c r="K138" s="75">
        <v>0</v>
      </c>
      <c r="L138" s="75">
        <v>0</v>
      </c>
      <c r="M138" s="75">
        <v>0</v>
      </c>
      <c r="N138" s="75">
        <v>0</v>
      </c>
      <c r="O138" s="75">
        <v>0</v>
      </c>
      <c r="P138" s="75">
        <v>0</v>
      </c>
      <c r="Q138" s="75">
        <v>0</v>
      </c>
      <c r="R138" s="75">
        <v>0</v>
      </c>
      <c r="S138" s="75">
        <v>0</v>
      </c>
      <c r="T138" s="75">
        <v>0</v>
      </c>
      <c r="U138" s="75">
        <v>0</v>
      </c>
      <c r="V138" s="75">
        <v>0</v>
      </c>
      <c r="W138" s="75">
        <v>0</v>
      </c>
      <c r="X138" s="75">
        <v>0</v>
      </c>
      <c r="Y138" s="75">
        <v>0</v>
      </c>
      <c r="Z138" s="75">
        <v>0</v>
      </c>
    </row>
    <row r="139" spans="2:26" s="8" customFormat="1" ht="11.25" customHeight="1" collapsed="1" x14ac:dyDescent="0.25">
      <c r="C139" s="204"/>
      <c r="D139" s="205"/>
      <c r="E139" s="205"/>
      <c r="F139" s="206"/>
      <c r="G139" s="19"/>
      <c r="H139" s="19"/>
      <c r="I139" s="19"/>
      <c r="J139" s="19"/>
      <c r="K139" s="19"/>
      <c r="L139" s="19"/>
      <c r="M139" s="19"/>
      <c r="N139" s="19"/>
      <c r="O139" s="19"/>
      <c r="P139" s="19"/>
      <c r="Q139" s="19"/>
      <c r="R139" s="19"/>
      <c r="S139" s="19"/>
      <c r="T139" s="19"/>
      <c r="U139" s="19"/>
      <c r="V139" s="19"/>
      <c r="W139" s="19"/>
      <c r="X139" s="19"/>
      <c r="Y139" s="19"/>
      <c r="Z139" s="19"/>
    </row>
    <row r="140" spans="2:26" s="8" customFormat="1" ht="12" x14ac:dyDescent="0.3">
      <c r="B140" s="249" t="s">
        <v>214</v>
      </c>
      <c r="C140" s="113"/>
      <c r="D140" s="113"/>
      <c r="E140" s="113"/>
      <c r="F140" s="113"/>
      <c r="G140" s="16"/>
      <c r="H140" s="16"/>
      <c r="I140" s="16"/>
      <c r="J140" s="16"/>
      <c r="K140" s="16"/>
      <c r="L140" s="16"/>
      <c r="M140" s="16"/>
      <c r="N140" s="16"/>
      <c r="O140" s="16"/>
      <c r="P140" s="16"/>
      <c r="Q140" s="16"/>
      <c r="R140" s="16"/>
      <c r="S140" s="16"/>
      <c r="T140" s="16"/>
      <c r="U140" s="16"/>
      <c r="V140" s="16"/>
      <c r="W140" s="16"/>
      <c r="X140" s="16"/>
      <c r="Y140" s="16"/>
      <c r="Z140" s="16"/>
    </row>
    <row r="141" spans="2:26" x14ac:dyDescent="0.25">
      <c r="C141" s="11" t="s">
        <v>282</v>
      </c>
      <c r="D141" s="15"/>
      <c r="E141" s="15"/>
      <c r="F141" s="15"/>
      <c r="G141" s="19">
        <v>2023</v>
      </c>
      <c r="H141" s="19">
        <f t="shared" ref="H141:Z141" si="52">G141+1</f>
        <v>2024</v>
      </c>
      <c r="I141" s="19">
        <f t="shared" si="52"/>
        <v>2025</v>
      </c>
      <c r="J141" s="19">
        <f t="shared" si="52"/>
        <v>2026</v>
      </c>
      <c r="K141" s="19">
        <f t="shared" si="52"/>
        <v>2027</v>
      </c>
      <c r="L141" s="19">
        <f t="shared" si="52"/>
        <v>2028</v>
      </c>
      <c r="M141" s="19">
        <f t="shared" si="52"/>
        <v>2029</v>
      </c>
      <c r="N141" s="19">
        <f t="shared" si="52"/>
        <v>2030</v>
      </c>
      <c r="O141" s="19">
        <f t="shared" si="52"/>
        <v>2031</v>
      </c>
      <c r="P141" s="19">
        <f t="shared" si="52"/>
        <v>2032</v>
      </c>
      <c r="Q141" s="19">
        <f t="shared" si="52"/>
        <v>2033</v>
      </c>
      <c r="R141" s="19">
        <f t="shared" si="52"/>
        <v>2034</v>
      </c>
      <c r="S141" s="19">
        <f t="shared" si="52"/>
        <v>2035</v>
      </c>
      <c r="T141" s="19">
        <f t="shared" si="52"/>
        <v>2036</v>
      </c>
      <c r="U141" s="19">
        <f t="shared" si="52"/>
        <v>2037</v>
      </c>
      <c r="V141" s="19">
        <f t="shared" si="52"/>
        <v>2038</v>
      </c>
      <c r="W141" s="19">
        <f t="shared" si="52"/>
        <v>2039</v>
      </c>
      <c r="X141" s="19">
        <f t="shared" si="52"/>
        <v>2040</v>
      </c>
      <c r="Y141" s="19">
        <f t="shared" si="52"/>
        <v>2041</v>
      </c>
      <c r="Z141" s="19">
        <f t="shared" si="52"/>
        <v>2042</v>
      </c>
    </row>
    <row r="142" spans="2:26" x14ac:dyDescent="0.25">
      <c r="B142" s="1"/>
      <c r="C142" s="317" t="s">
        <v>283</v>
      </c>
      <c r="D142" s="317"/>
      <c r="E142" s="318"/>
      <c r="F142" s="117"/>
      <c r="G142" s="20">
        <f t="shared" ref="G142:Z142" si="53">G119+G113</f>
        <v>0</v>
      </c>
      <c r="H142" s="20">
        <f t="shared" si="53"/>
        <v>0</v>
      </c>
      <c r="I142" s="20">
        <f t="shared" si="53"/>
        <v>0</v>
      </c>
      <c r="J142" s="20">
        <f t="shared" si="53"/>
        <v>0</v>
      </c>
      <c r="K142" s="20">
        <f t="shared" si="53"/>
        <v>0</v>
      </c>
      <c r="L142" s="20">
        <f t="shared" si="53"/>
        <v>0</v>
      </c>
      <c r="M142" s="20">
        <f t="shared" si="53"/>
        <v>0</v>
      </c>
      <c r="N142" s="20">
        <f t="shared" si="53"/>
        <v>0</v>
      </c>
      <c r="O142" s="20">
        <f t="shared" si="53"/>
        <v>0</v>
      </c>
      <c r="P142" s="20">
        <f t="shared" si="53"/>
        <v>0</v>
      </c>
      <c r="Q142" s="20">
        <f t="shared" si="53"/>
        <v>0</v>
      </c>
      <c r="R142" s="20">
        <f t="shared" si="53"/>
        <v>0</v>
      </c>
      <c r="S142" s="20">
        <f t="shared" si="53"/>
        <v>0</v>
      </c>
      <c r="T142" s="20">
        <f t="shared" si="53"/>
        <v>0</v>
      </c>
      <c r="U142" s="20">
        <f t="shared" si="53"/>
        <v>0</v>
      </c>
      <c r="V142" s="20">
        <f t="shared" si="53"/>
        <v>0</v>
      </c>
      <c r="W142" s="20">
        <f t="shared" si="53"/>
        <v>0</v>
      </c>
      <c r="X142" s="20">
        <f t="shared" si="53"/>
        <v>0</v>
      </c>
      <c r="Y142" s="20">
        <f t="shared" si="53"/>
        <v>0</v>
      </c>
      <c r="Z142" s="20">
        <f t="shared" si="53"/>
        <v>0</v>
      </c>
    </row>
    <row r="143" spans="2:26" x14ac:dyDescent="0.25">
      <c r="B143" s="18"/>
      <c r="C143" s="315" t="s">
        <v>284</v>
      </c>
      <c r="D143" s="315"/>
      <c r="E143" s="316"/>
      <c r="F143" s="105"/>
      <c r="G143" s="59">
        <f>G142</f>
        <v>0</v>
      </c>
      <c r="H143" s="59">
        <f>G143+H142</f>
        <v>0</v>
      </c>
      <c r="I143" s="59">
        <f>H143+I142</f>
        <v>0</v>
      </c>
      <c r="J143" s="59">
        <f>I143+J142</f>
        <v>0</v>
      </c>
      <c r="K143" s="59">
        <f t="shared" ref="K143:R143" si="54">J143+K142</f>
        <v>0</v>
      </c>
      <c r="L143" s="59">
        <f t="shared" si="54"/>
        <v>0</v>
      </c>
      <c r="M143" s="59">
        <f t="shared" si="54"/>
        <v>0</v>
      </c>
      <c r="N143" s="59">
        <f t="shared" si="54"/>
        <v>0</v>
      </c>
      <c r="O143" s="59">
        <f t="shared" si="54"/>
        <v>0</v>
      </c>
      <c r="P143" s="59">
        <f t="shared" si="54"/>
        <v>0</v>
      </c>
      <c r="Q143" s="59">
        <f t="shared" si="54"/>
        <v>0</v>
      </c>
      <c r="R143" s="59">
        <f t="shared" si="54"/>
        <v>0</v>
      </c>
      <c r="S143" s="59">
        <f t="shared" ref="S143:Z143" si="55">R143+S142</f>
        <v>0</v>
      </c>
      <c r="T143" s="59">
        <f t="shared" si="55"/>
        <v>0</v>
      </c>
      <c r="U143" s="59">
        <f t="shared" si="55"/>
        <v>0</v>
      </c>
      <c r="V143" s="59">
        <f t="shared" si="55"/>
        <v>0</v>
      </c>
      <c r="W143" s="59">
        <f t="shared" si="55"/>
        <v>0</v>
      </c>
      <c r="X143" s="59">
        <f t="shared" si="55"/>
        <v>0</v>
      </c>
      <c r="Y143" s="59">
        <f t="shared" si="55"/>
        <v>0</v>
      </c>
      <c r="Z143" s="59">
        <f t="shared" si="55"/>
        <v>0</v>
      </c>
    </row>
    <row r="144" spans="2:26" s="8" customFormat="1" hidden="1" outlineLevel="1" x14ac:dyDescent="0.25">
      <c r="B144" s="127"/>
      <c r="C144" s="107" t="s">
        <v>285</v>
      </c>
      <c r="D144" s="113"/>
      <c r="E144" s="113"/>
      <c r="F144" s="113"/>
      <c r="G144" s="19">
        <v>2023</v>
      </c>
      <c r="H144" s="19">
        <f t="shared" ref="H144:Z144" si="56">G144+1</f>
        <v>2024</v>
      </c>
      <c r="I144" s="19">
        <f t="shared" si="56"/>
        <v>2025</v>
      </c>
      <c r="J144" s="19">
        <f t="shared" si="56"/>
        <v>2026</v>
      </c>
      <c r="K144" s="19">
        <f t="shared" si="56"/>
        <v>2027</v>
      </c>
      <c r="L144" s="19">
        <f t="shared" si="56"/>
        <v>2028</v>
      </c>
      <c r="M144" s="19">
        <f t="shared" si="56"/>
        <v>2029</v>
      </c>
      <c r="N144" s="19">
        <f t="shared" si="56"/>
        <v>2030</v>
      </c>
      <c r="O144" s="19">
        <f t="shared" si="56"/>
        <v>2031</v>
      </c>
      <c r="P144" s="19">
        <f t="shared" si="56"/>
        <v>2032</v>
      </c>
      <c r="Q144" s="19">
        <f t="shared" si="56"/>
        <v>2033</v>
      </c>
      <c r="R144" s="19">
        <f t="shared" si="56"/>
        <v>2034</v>
      </c>
      <c r="S144" s="19">
        <f t="shared" si="56"/>
        <v>2035</v>
      </c>
      <c r="T144" s="19">
        <f t="shared" si="56"/>
        <v>2036</v>
      </c>
      <c r="U144" s="19">
        <f t="shared" si="56"/>
        <v>2037</v>
      </c>
      <c r="V144" s="19">
        <f t="shared" si="56"/>
        <v>2038</v>
      </c>
      <c r="W144" s="19">
        <f t="shared" si="56"/>
        <v>2039</v>
      </c>
      <c r="X144" s="19">
        <f t="shared" si="56"/>
        <v>2040</v>
      </c>
      <c r="Y144" s="19">
        <f t="shared" si="56"/>
        <v>2041</v>
      </c>
      <c r="Z144" s="19">
        <f t="shared" si="56"/>
        <v>2042</v>
      </c>
    </row>
    <row r="145" spans="2:26" s="8" customFormat="1" hidden="1" outlineLevel="1" x14ac:dyDescent="0.25">
      <c r="B145" s="127"/>
      <c r="C145" s="317" t="s">
        <v>286</v>
      </c>
      <c r="D145" s="317"/>
      <c r="E145" s="318"/>
      <c r="F145" s="117"/>
      <c r="G145" s="20">
        <f t="shared" ref="G145:Z145" si="57">G128+G142</f>
        <v>0</v>
      </c>
      <c r="H145" s="20">
        <f t="shared" si="57"/>
        <v>0</v>
      </c>
      <c r="I145" s="20">
        <f t="shared" si="57"/>
        <v>0</v>
      </c>
      <c r="J145" s="20">
        <f t="shared" si="57"/>
        <v>0</v>
      </c>
      <c r="K145" s="20">
        <f t="shared" si="57"/>
        <v>0</v>
      </c>
      <c r="L145" s="20">
        <f t="shared" si="57"/>
        <v>0</v>
      </c>
      <c r="M145" s="20">
        <f t="shared" si="57"/>
        <v>0</v>
      </c>
      <c r="N145" s="20">
        <f t="shared" si="57"/>
        <v>0</v>
      </c>
      <c r="O145" s="20">
        <f t="shared" si="57"/>
        <v>0</v>
      </c>
      <c r="P145" s="20">
        <f t="shared" si="57"/>
        <v>0</v>
      </c>
      <c r="Q145" s="20">
        <f t="shared" si="57"/>
        <v>0</v>
      </c>
      <c r="R145" s="20">
        <f t="shared" si="57"/>
        <v>0</v>
      </c>
      <c r="S145" s="20">
        <f t="shared" si="57"/>
        <v>0</v>
      </c>
      <c r="T145" s="20">
        <f t="shared" si="57"/>
        <v>0</v>
      </c>
      <c r="U145" s="20">
        <f t="shared" si="57"/>
        <v>0</v>
      </c>
      <c r="V145" s="20">
        <f t="shared" si="57"/>
        <v>0</v>
      </c>
      <c r="W145" s="20">
        <f t="shared" si="57"/>
        <v>0</v>
      </c>
      <c r="X145" s="20">
        <f t="shared" si="57"/>
        <v>0</v>
      </c>
      <c r="Y145" s="20">
        <f t="shared" si="57"/>
        <v>0</v>
      </c>
      <c r="Z145" s="20">
        <f t="shared" si="57"/>
        <v>0</v>
      </c>
    </row>
    <row r="146" spans="2:26" s="8" customFormat="1" hidden="1" outlineLevel="1" x14ac:dyDescent="0.25">
      <c r="B146" s="127"/>
      <c r="C146" s="120" t="s">
        <v>287</v>
      </c>
      <c r="D146" s="124"/>
      <c r="E146" s="128"/>
      <c r="F146" s="105"/>
      <c r="G146" s="59">
        <f>G145</f>
        <v>0</v>
      </c>
      <c r="H146" s="59">
        <f t="shared" ref="H146:Z146" si="58">G146+H145</f>
        <v>0</v>
      </c>
      <c r="I146" s="59">
        <f t="shared" si="58"/>
        <v>0</v>
      </c>
      <c r="J146" s="59">
        <f t="shared" si="58"/>
        <v>0</v>
      </c>
      <c r="K146" s="59">
        <f t="shared" si="58"/>
        <v>0</v>
      </c>
      <c r="L146" s="59">
        <f t="shared" si="58"/>
        <v>0</v>
      </c>
      <c r="M146" s="59">
        <f t="shared" si="58"/>
        <v>0</v>
      </c>
      <c r="N146" s="59">
        <f t="shared" si="58"/>
        <v>0</v>
      </c>
      <c r="O146" s="59">
        <f t="shared" si="58"/>
        <v>0</v>
      </c>
      <c r="P146" s="59">
        <f t="shared" si="58"/>
        <v>0</v>
      </c>
      <c r="Q146" s="59">
        <f t="shared" si="58"/>
        <v>0</v>
      </c>
      <c r="R146" s="59">
        <f t="shared" si="58"/>
        <v>0</v>
      </c>
      <c r="S146" s="59">
        <f t="shared" si="58"/>
        <v>0</v>
      </c>
      <c r="T146" s="59">
        <f t="shared" si="58"/>
        <v>0</v>
      </c>
      <c r="U146" s="59">
        <f t="shared" si="58"/>
        <v>0</v>
      </c>
      <c r="V146" s="59">
        <f t="shared" si="58"/>
        <v>0</v>
      </c>
      <c r="W146" s="59">
        <f t="shared" si="58"/>
        <v>0</v>
      </c>
      <c r="X146" s="59">
        <f t="shared" si="58"/>
        <v>0</v>
      </c>
      <c r="Y146" s="59">
        <f t="shared" si="58"/>
        <v>0</v>
      </c>
      <c r="Z146" s="59">
        <f t="shared" si="58"/>
        <v>0</v>
      </c>
    </row>
    <row r="147" spans="2:26" s="8" customFormat="1" hidden="1" outlineLevel="1" x14ac:dyDescent="0.25">
      <c r="B147" s="127"/>
      <c r="C147" s="107" t="s">
        <v>288</v>
      </c>
      <c r="D147" s="113"/>
      <c r="E147" s="113"/>
      <c r="F147" s="113"/>
      <c r="G147" s="19">
        <v>2022</v>
      </c>
      <c r="H147" s="19">
        <f t="shared" ref="H147:Z147" si="59">G147+1</f>
        <v>2023</v>
      </c>
      <c r="I147" s="19">
        <f t="shared" si="59"/>
        <v>2024</v>
      </c>
      <c r="J147" s="19">
        <f t="shared" si="59"/>
        <v>2025</v>
      </c>
      <c r="K147" s="19">
        <f t="shared" si="59"/>
        <v>2026</v>
      </c>
      <c r="L147" s="19">
        <f t="shared" si="59"/>
        <v>2027</v>
      </c>
      <c r="M147" s="19">
        <f t="shared" si="59"/>
        <v>2028</v>
      </c>
      <c r="N147" s="19">
        <f t="shared" si="59"/>
        <v>2029</v>
      </c>
      <c r="O147" s="19">
        <f t="shared" si="59"/>
        <v>2030</v>
      </c>
      <c r="P147" s="19">
        <f t="shared" si="59"/>
        <v>2031</v>
      </c>
      <c r="Q147" s="19">
        <f t="shared" si="59"/>
        <v>2032</v>
      </c>
      <c r="R147" s="19">
        <f t="shared" si="59"/>
        <v>2033</v>
      </c>
      <c r="S147" s="19">
        <f t="shared" si="59"/>
        <v>2034</v>
      </c>
      <c r="T147" s="19">
        <f t="shared" si="59"/>
        <v>2035</v>
      </c>
      <c r="U147" s="19">
        <f t="shared" si="59"/>
        <v>2036</v>
      </c>
      <c r="V147" s="19">
        <f t="shared" si="59"/>
        <v>2037</v>
      </c>
      <c r="W147" s="19">
        <f t="shared" si="59"/>
        <v>2038</v>
      </c>
      <c r="X147" s="19">
        <f t="shared" si="59"/>
        <v>2039</v>
      </c>
      <c r="Y147" s="19">
        <f t="shared" si="59"/>
        <v>2040</v>
      </c>
      <c r="Z147" s="19">
        <f t="shared" si="59"/>
        <v>2041</v>
      </c>
    </row>
    <row r="148" spans="2:26" s="8" customFormat="1" hidden="1" outlineLevel="1" x14ac:dyDescent="0.25">
      <c r="B148" s="127"/>
      <c r="C148" s="317" t="s">
        <v>289</v>
      </c>
      <c r="D148" s="317"/>
      <c r="E148" s="318"/>
      <c r="F148" s="117"/>
      <c r="G148" s="20">
        <f t="shared" ref="G148:Z148" si="60">SUM(G130:G132)</f>
        <v>0</v>
      </c>
      <c r="H148" s="20">
        <f t="shared" si="60"/>
        <v>0</v>
      </c>
      <c r="I148" s="20">
        <f t="shared" si="60"/>
        <v>0</v>
      </c>
      <c r="J148" s="20">
        <f t="shared" si="60"/>
        <v>0</v>
      </c>
      <c r="K148" s="20">
        <f t="shared" si="60"/>
        <v>0</v>
      </c>
      <c r="L148" s="20">
        <f t="shared" si="60"/>
        <v>0</v>
      </c>
      <c r="M148" s="20">
        <f t="shared" si="60"/>
        <v>0</v>
      </c>
      <c r="N148" s="20">
        <f t="shared" si="60"/>
        <v>0</v>
      </c>
      <c r="O148" s="20">
        <f t="shared" si="60"/>
        <v>0</v>
      </c>
      <c r="P148" s="20">
        <f t="shared" si="60"/>
        <v>0</v>
      </c>
      <c r="Q148" s="20">
        <f t="shared" si="60"/>
        <v>0</v>
      </c>
      <c r="R148" s="20">
        <f t="shared" si="60"/>
        <v>0</v>
      </c>
      <c r="S148" s="20">
        <f t="shared" si="60"/>
        <v>0</v>
      </c>
      <c r="T148" s="20">
        <f t="shared" si="60"/>
        <v>0</v>
      </c>
      <c r="U148" s="20">
        <f t="shared" si="60"/>
        <v>0</v>
      </c>
      <c r="V148" s="20">
        <f t="shared" si="60"/>
        <v>0</v>
      </c>
      <c r="W148" s="20">
        <f t="shared" si="60"/>
        <v>0</v>
      </c>
      <c r="X148" s="20">
        <f t="shared" si="60"/>
        <v>0</v>
      </c>
      <c r="Y148" s="20">
        <f t="shared" si="60"/>
        <v>0</v>
      </c>
      <c r="Z148" s="20">
        <f t="shared" si="60"/>
        <v>0</v>
      </c>
    </row>
    <row r="149" spans="2:26" s="8" customFormat="1" hidden="1" outlineLevel="1" x14ac:dyDescent="0.25">
      <c r="B149" s="127"/>
      <c r="C149" s="236" t="s">
        <v>290</v>
      </c>
      <c r="D149" s="237"/>
      <c r="E149" s="237"/>
      <c r="F149" s="105"/>
      <c r="G149" s="59">
        <f>G148</f>
        <v>0</v>
      </c>
      <c r="H149" s="59">
        <f t="shared" ref="H149:Z149" si="61">G149+H148</f>
        <v>0</v>
      </c>
      <c r="I149" s="59">
        <f t="shared" si="61"/>
        <v>0</v>
      </c>
      <c r="J149" s="59">
        <f t="shared" si="61"/>
        <v>0</v>
      </c>
      <c r="K149" s="59">
        <f t="shared" si="61"/>
        <v>0</v>
      </c>
      <c r="L149" s="59">
        <f t="shared" si="61"/>
        <v>0</v>
      </c>
      <c r="M149" s="59">
        <f t="shared" si="61"/>
        <v>0</v>
      </c>
      <c r="N149" s="59">
        <f t="shared" si="61"/>
        <v>0</v>
      </c>
      <c r="O149" s="59">
        <f t="shared" si="61"/>
        <v>0</v>
      </c>
      <c r="P149" s="59">
        <f t="shared" si="61"/>
        <v>0</v>
      </c>
      <c r="Q149" s="59">
        <f t="shared" si="61"/>
        <v>0</v>
      </c>
      <c r="R149" s="59">
        <f t="shared" si="61"/>
        <v>0</v>
      </c>
      <c r="S149" s="59">
        <f t="shared" si="61"/>
        <v>0</v>
      </c>
      <c r="T149" s="59">
        <f t="shared" si="61"/>
        <v>0</v>
      </c>
      <c r="U149" s="59">
        <f t="shared" si="61"/>
        <v>0</v>
      </c>
      <c r="V149" s="59">
        <f t="shared" si="61"/>
        <v>0</v>
      </c>
      <c r="W149" s="59">
        <f t="shared" si="61"/>
        <v>0</v>
      </c>
      <c r="X149" s="59">
        <f t="shared" si="61"/>
        <v>0</v>
      </c>
      <c r="Y149" s="59">
        <f t="shared" si="61"/>
        <v>0</v>
      </c>
      <c r="Z149" s="59">
        <f t="shared" si="61"/>
        <v>0</v>
      </c>
    </row>
    <row r="150" spans="2:26" s="8" customFormat="1" hidden="1" outlineLevel="1" x14ac:dyDescent="0.25">
      <c r="B150" s="127"/>
      <c r="C150" s="107" t="s">
        <v>291</v>
      </c>
      <c r="D150" s="113"/>
      <c r="E150" s="113"/>
      <c r="F150" s="113"/>
      <c r="G150" s="19">
        <v>2023</v>
      </c>
      <c r="H150" s="19">
        <f t="shared" ref="H150:Z150" si="62">G150+1</f>
        <v>2024</v>
      </c>
      <c r="I150" s="19">
        <f t="shared" si="62"/>
        <v>2025</v>
      </c>
      <c r="J150" s="19">
        <f t="shared" si="62"/>
        <v>2026</v>
      </c>
      <c r="K150" s="19">
        <f t="shared" si="62"/>
        <v>2027</v>
      </c>
      <c r="L150" s="19">
        <f t="shared" si="62"/>
        <v>2028</v>
      </c>
      <c r="M150" s="19">
        <f t="shared" si="62"/>
        <v>2029</v>
      </c>
      <c r="N150" s="19">
        <f t="shared" si="62"/>
        <v>2030</v>
      </c>
      <c r="O150" s="19">
        <f t="shared" si="62"/>
        <v>2031</v>
      </c>
      <c r="P150" s="19">
        <f t="shared" si="62"/>
        <v>2032</v>
      </c>
      <c r="Q150" s="19">
        <f t="shared" si="62"/>
        <v>2033</v>
      </c>
      <c r="R150" s="19">
        <f t="shared" si="62"/>
        <v>2034</v>
      </c>
      <c r="S150" s="19">
        <f t="shared" si="62"/>
        <v>2035</v>
      </c>
      <c r="T150" s="19">
        <f t="shared" si="62"/>
        <v>2036</v>
      </c>
      <c r="U150" s="19">
        <f t="shared" si="62"/>
        <v>2037</v>
      </c>
      <c r="V150" s="19">
        <f t="shared" si="62"/>
        <v>2038</v>
      </c>
      <c r="W150" s="19">
        <f t="shared" si="62"/>
        <v>2039</v>
      </c>
      <c r="X150" s="19">
        <f t="shared" si="62"/>
        <v>2040</v>
      </c>
      <c r="Y150" s="19">
        <f t="shared" si="62"/>
        <v>2041</v>
      </c>
      <c r="Z150" s="19">
        <f t="shared" si="62"/>
        <v>2042</v>
      </c>
    </row>
    <row r="151" spans="2:26" s="8" customFormat="1" hidden="1" outlineLevel="1" x14ac:dyDescent="0.25">
      <c r="B151" s="127"/>
      <c r="C151" s="317" t="s">
        <v>292</v>
      </c>
      <c r="D151" s="317"/>
      <c r="E151" s="318"/>
      <c r="F151" s="117"/>
      <c r="G151" s="20">
        <f t="shared" ref="G151:Z151" si="63">SUM(G133:G135)</f>
        <v>0</v>
      </c>
      <c r="H151" s="20">
        <f t="shared" si="63"/>
        <v>0</v>
      </c>
      <c r="I151" s="20">
        <f t="shared" si="63"/>
        <v>0</v>
      </c>
      <c r="J151" s="20">
        <f t="shared" si="63"/>
        <v>0</v>
      </c>
      <c r="K151" s="20">
        <f t="shared" si="63"/>
        <v>0</v>
      </c>
      <c r="L151" s="20">
        <f t="shared" si="63"/>
        <v>0</v>
      </c>
      <c r="M151" s="20">
        <f t="shared" si="63"/>
        <v>0</v>
      </c>
      <c r="N151" s="20">
        <f t="shared" si="63"/>
        <v>0</v>
      </c>
      <c r="O151" s="20">
        <f t="shared" si="63"/>
        <v>0</v>
      </c>
      <c r="P151" s="20">
        <f t="shared" si="63"/>
        <v>0</v>
      </c>
      <c r="Q151" s="20">
        <f t="shared" si="63"/>
        <v>0</v>
      </c>
      <c r="R151" s="20">
        <f t="shared" si="63"/>
        <v>0</v>
      </c>
      <c r="S151" s="20">
        <f t="shared" si="63"/>
        <v>0</v>
      </c>
      <c r="T151" s="20">
        <f t="shared" si="63"/>
        <v>0</v>
      </c>
      <c r="U151" s="20">
        <f t="shared" si="63"/>
        <v>0</v>
      </c>
      <c r="V151" s="20">
        <f t="shared" si="63"/>
        <v>0</v>
      </c>
      <c r="W151" s="20">
        <f t="shared" si="63"/>
        <v>0</v>
      </c>
      <c r="X151" s="20">
        <f t="shared" si="63"/>
        <v>0</v>
      </c>
      <c r="Y151" s="20">
        <f t="shared" si="63"/>
        <v>0</v>
      </c>
      <c r="Z151" s="20">
        <f t="shared" si="63"/>
        <v>0</v>
      </c>
    </row>
    <row r="152" spans="2:26" s="8" customFormat="1" hidden="1" outlineLevel="1" x14ac:dyDescent="0.25">
      <c r="B152" s="127"/>
      <c r="C152" s="236" t="s">
        <v>293</v>
      </c>
      <c r="D152" s="236"/>
      <c r="E152" s="236"/>
      <c r="F152" s="105"/>
      <c r="G152" s="59">
        <f>G151</f>
        <v>0</v>
      </c>
      <c r="H152" s="59">
        <f t="shared" ref="H152:Z152" si="64">G152+H151</f>
        <v>0</v>
      </c>
      <c r="I152" s="59">
        <f t="shared" si="64"/>
        <v>0</v>
      </c>
      <c r="J152" s="59">
        <f t="shared" si="64"/>
        <v>0</v>
      </c>
      <c r="K152" s="59">
        <f t="shared" si="64"/>
        <v>0</v>
      </c>
      <c r="L152" s="59">
        <f t="shared" si="64"/>
        <v>0</v>
      </c>
      <c r="M152" s="59">
        <f t="shared" si="64"/>
        <v>0</v>
      </c>
      <c r="N152" s="59">
        <f t="shared" si="64"/>
        <v>0</v>
      </c>
      <c r="O152" s="59">
        <f t="shared" si="64"/>
        <v>0</v>
      </c>
      <c r="P152" s="59">
        <f t="shared" si="64"/>
        <v>0</v>
      </c>
      <c r="Q152" s="59">
        <f t="shared" si="64"/>
        <v>0</v>
      </c>
      <c r="R152" s="59">
        <f t="shared" si="64"/>
        <v>0</v>
      </c>
      <c r="S152" s="59">
        <f t="shared" si="64"/>
        <v>0</v>
      </c>
      <c r="T152" s="59">
        <f t="shared" si="64"/>
        <v>0</v>
      </c>
      <c r="U152" s="59">
        <f t="shared" si="64"/>
        <v>0</v>
      </c>
      <c r="V152" s="59">
        <f t="shared" si="64"/>
        <v>0</v>
      </c>
      <c r="W152" s="59">
        <f t="shared" si="64"/>
        <v>0</v>
      </c>
      <c r="X152" s="59">
        <f t="shared" si="64"/>
        <v>0</v>
      </c>
      <c r="Y152" s="59">
        <f t="shared" si="64"/>
        <v>0</v>
      </c>
      <c r="Z152" s="59">
        <f t="shared" si="64"/>
        <v>0</v>
      </c>
    </row>
    <row r="153" spans="2:26" s="69" customFormat="1" hidden="1" outlineLevel="1" x14ac:dyDescent="0.25">
      <c r="B153" s="85"/>
      <c r="C153" s="11" t="s">
        <v>294</v>
      </c>
      <c r="D153" s="70"/>
      <c r="E153" s="70"/>
      <c r="F153" s="70"/>
      <c r="G153" s="19">
        <v>2023</v>
      </c>
      <c r="H153" s="19">
        <f t="shared" ref="H153:Z153" si="65">G153+1</f>
        <v>2024</v>
      </c>
      <c r="I153" s="19">
        <f t="shared" si="65"/>
        <v>2025</v>
      </c>
      <c r="J153" s="19">
        <f t="shared" si="65"/>
        <v>2026</v>
      </c>
      <c r="K153" s="19">
        <f t="shared" si="65"/>
        <v>2027</v>
      </c>
      <c r="L153" s="19">
        <f t="shared" si="65"/>
        <v>2028</v>
      </c>
      <c r="M153" s="19">
        <f t="shared" si="65"/>
        <v>2029</v>
      </c>
      <c r="N153" s="19">
        <f t="shared" si="65"/>
        <v>2030</v>
      </c>
      <c r="O153" s="19">
        <f t="shared" si="65"/>
        <v>2031</v>
      </c>
      <c r="P153" s="19">
        <f t="shared" si="65"/>
        <v>2032</v>
      </c>
      <c r="Q153" s="19">
        <f t="shared" si="65"/>
        <v>2033</v>
      </c>
      <c r="R153" s="19">
        <f t="shared" si="65"/>
        <v>2034</v>
      </c>
      <c r="S153" s="19">
        <f t="shared" si="65"/>
        <v>2035</v>
      </c>
      <c r="T153" s="19">
        <f t="shared" si="65"/>
        <v>2036</v>
      </c>
      <c r="U153" s="19">
        <f t="shared" si="65"/>
        <v>2037</v>
      </c>
      <c r="V153" s="19">
        <f t="shared" si="65"/>
        <v>2038</v>
      </c>
      <c r="W153" s="19">
        <f t="shared" si="65"/>
        <v>2039</v>
      </c>
      <c r="X153" s="19">
        <f t="shared" si="65"/>
        <v>2040</v>
      </c>
      <c r="Y153" s="19">
        <f t="shared" si="65"/>
        <v>2041</v>
      </c>
      <c r="Z153" s="19">
        <f t="shared" si="65"/>
        <v>2042</v>
      </c>
    </row>
    <row r="154" spans="2:26" s="69" customFormat="1" hidden="1" outlineLevel="1" x14ac:dyDescent="0.25">
      <c r="B154" s="85"/>
      <c r="C154" s="318" t="s">
        <v>295</v>
      </c>
      <c r="D154" s="344"/>
      <c r="E154" s="344"/>
      <c r="F154" s="102"/>
      <c r="G154" s="20">
        <f t="shared" ref="G154:Z154" si="66">SUM(G136:G138)</f>
        <v>0</v>
      </c>
      <c r="H154" s="20">
        <f t="shared" si="66"/>
        <v>0</v>
      </c>
      <c r="I154" s="20">
        <f t="shared" si="66"/>
        <v>0</v>
      </c>
      <c r="J154" s="20">
        <f t="shared" si="66"/>
        <v>0</v>
      </c>
      <c r="K154" s="20">
        <f t="shared" si="66"/>
        <v>0</v>
      </c>
      <c r="L154" s="20">
        <f t="shared" si="66"/>
        <v>0</v>
      </c>
      <c r="M154" s="20">
        <f t="shared" si="66"/>
        <v>0</v>
      </c>
      <c r="N154" s="20">
        <f t="shared" si="66"/>
        <v>0</v>
      </c>
      <c r="O154" s="20">
        <f t="shared" si="66"/>
        <v>0</v>
      </c>
      <c r="P154" s="20">
        <f t="shared" si="66"/>
        <v>0</v>
      </c>
      <c r="Q154" s="20">
        <f t="shared" si="66"/>
        <v>0</v>
      </c>
      <c r="R154" s="20">
        <f t="shared" si="66"/>
        <v>0</v>
      </c>
      <c r="S154" s="20">
        <f t="shared" si="66"/>
        <v>0</v>
      </c>
      <c r="T154" s="20">
        <f t="shared" si="66"/>
        <v>0</v>
      </c>
      <c r="U154" s="20">
        <f t="shared" si="66"/>
        <v>0</v>
      </c>
      <c r="V154" s="20">
        <f t="shared" si="66"/>
        <v>0</v>
      </c>
      <c r="W154" s="20">
        <f t="shared" si="66"/>
        <v>0</v>
      </c>
      <c r="X154" s="20">
        <f t="shared" si="66"/>
        <v>0</v>
      </c>
      <c r="Y154" s="20">
        <f t="shared" si="66"/>
        <v>0</v>
      </c>
      <c r="Z154" s="20">
        <f t="shared" si="66"/>
        <v>0</v>
      </c>
    </row>
    <row r="155" spans="2:26" s="69" customFormat="1" hidden="1" outlineLevel="1" x14ac:dyDescent="0.25">
      <c r="B155" s="85"/>
      <c r="C155" s="316" t="s">
        <v>296</v>
      </c>
      <c r="D155" s="322"/>
      <c r="E155" s="322"/>
      <c r="F155" s="105"/>
      <c r="G155" s="59">
        <f>G154</f>
        <v>0</v>
      </c>
      <c r="H155" s="59">
        <f t="shared" ref="H155:Z155" si="67">G155+H154</f>
        <v>0</v>
      </c>
      <c r="I155" s="59">
        <f t="shared" si="67"/>
        <v>0</v>
      </c>
      <c r="J155" s="59">
        <f t="shared" si="67"/>
        <v>0</v>
      </c>
      <c r="K155" s="59">
        <f t="shared" si="67"/>
        <v>0</v>
      </c>
      <c r="L155" s="59">
        <f t="shared" si="67"/>
        <v>0</v>
      </c>
      <c r="M155" s="59">
        <f t="shared" si="67"/>
        <v>0</v>
      </c>
      <c r="N155" s="59">
        <f t="shared" si="67"/>
        <v>0</v>
      </c>
      <c r="O155" s="59">
        <f t="shared" si="67"/>
        <v>0</v>
      </c>
      <c r="P155" s="59">
        <f t="shared" si="67"/>
        <v>0</v>
      </c>
      <c r="Q155" s="59">
        <f t="shared" si="67"/>
        <v>0</v>
      </c>
      <c r="R155" s="59">
        <f t="shared" si="67"/>
        <v>0</v>
      </c>
      <c r="S155" s="59">
        <f t="shared" si="67"/>
        <v>0</v>
      </c>
      <c r="T155" s="59">
        <f t="shared" si="67"/>
        <v>0</v>
      </c>
      <c r="U155" s="59">
        <f t="shared" si="67"/>
        <v>0</v>
      </c>
      <c r="V155" s="59">
        <f t="shared" si="67"/>
        <v>0</v>
      </c>
      <c r="W155" s="59">
        <f t="shared" si="67"/>
        <v>0</v>
      </c>
      <c r="X155" s="59">
        <f t="shared" si="67"/>
        <v>0</v>
      </c>
      <c r="Y155" s="59">
        <f t="shared" si="67"/>
        <v>0</v>
      </c>
      <c r="Z155" s="59">
        <f t="shared" si="67"/>
        <v>0</v>
      </c>
    </row>
    <row r="156" spans="2:26" s="8" customFormat="1" hidden="1" outlineLevel="1" x14ac:dyDescent="0.25">
      <c r="B156" s="127"/>
      <c r="C156" s="114" t="s">
        <v>297</v>
      </c>
      <c r="D156" s="113"/>
      <c r="E156" s="113"/>
      <c r="F156" s="113"/>
      <c r="G156" s="19">
        <v>2023</v>
      </c>
      <c r="H156" s="19">
        <f t="shared" ref="H156:Z156" si="68">G156+1</f>
        <v>2024</v>
      </c>
      <c r="I156" s="19">
        <f t="shared" si="68"/>
        <v>2025</v>
      </c>
      <c r="J156" s="19">
        <f t="shared" si="68"/>
        <v>2026</v>
      </c>
      <c r="K156" s="19">
        <f t="shared" si="68"/>
        <v>2027</v>
      </c>
      <c r="L156" s="19">
        <f t="shared" si="68"/>
        <v>2028</v>
      </c>
      <c r="M156" s="19">
        <f t="shared" si="68"/>
        <v>2029</v>
      </c>
      <c r="N156" s="19">
        <f t="shared" si="68"/>
        <v>2030</v>
      </c>
      <c r="O156" s="19">
        <f t="shared" si="68"/>
        <v>2031</v>
      </c>
      <c r="P156" s="19">
        <f t="shared" si="68"/>
        <v>2032</v>
      </c>
      <c r="Q156" s="19">
        <f t="shared" si="68"/>
        <v>2033</v>
      </c>
      <c r="R156" s="19">
        <f t="shared" si="68"/>
        <v>2034</v>
      </c>
      <c r="S156" s="19">
        <f t="shared" si="68"/>
        <v>2035</v>
      </c>
      <c r="T156" s="19">
        <f t="shared" si="68"/>
        <v>2036</v>
      </c>
      <c r="U156" s="19">
        <f t="shared" si="68"/>
        <v>2037</v>
      </c>
      <c r="V156" s="19">
        <f t="shared" si="68"/>
        <v>2038</v>
      </c>
      <c r="W156" s="19">
        <f t="shared" si="68"/>
        <v>2039</v>
      </c>
      <c r="X156" s="19">
        <f t="shared" si="68"/>
        <v>2040</v>
      </c>
      <c r="Y156" s="19">
        <f t="shared" si="68"/>
        <v>2041</v>
      </c>
      <c r="Z156" s="19">
        <f t="shared" si="68"/>
        <v>2042</v>
      </c>
    </row>
    <row r="157" spans="2:26" s="8" customFormat="1" hidden="1" outlineLevel="1" x14ac:dyDescent="0.25">
      <c r="B157" s="127"/>
      <c r="C157" s="317" t="s">
        <v>275</v>
      </c>
      <c r="D157" s="317"/>
      <c r="E157" s="318"/>
      <c r="F157" s="117"/>
      <c r="G157" s="20">
        <f t="shared" ref="G157:Z157" si="69">G145+G148+G154+G151</f>
        <v>0</v>
      </c>
      <c r="H157" s="20">
        <f t="shared" si="69"/>
        <v>0</v>
      </c>
      <c r="I157" s="20">
        <f t="shared" si="69"/>
        <v>0</v>
      </c>
      <c r="J157" s="20">
        <f t="shared" si="69"/>
        <v>0</v>
      </c>
      <c r="K157" s="20">
        <f t="shared" si="69"/>
        <v>0</v>
      </c>
      <c r="L157" s="20">
        <f t="shared" si="69"/>
        <v>0</v>
      </c>
      <c r="M157" s="20">
        <f t="shared" si="69"/>
        <v>0</v>
      </c>
      <c r="N157" s="20">
        <f t="shared" si="69"/>
        <v>0</v>
      </c>
      <c r="O157" s="20">
        <f t="shared" si="69"/>
        <v>0</v>
      </c>
      <c r="P157" s="20">
        <f t="shared" si="69"/>
        <v>0</v>
      </c>
      <c r="Q157" s="20">
        <f t="shared" si="69"/>
        <v>0</v>
      </c>
      <c r="R157" s="20">
        <f t="shared" si="69"/>
        <v>0</v>
      </c>
      <c r="S157" s="20">
        <f t="shared" si="69"/>
        <v>0</v>
      </c>
      <c r="T157" s="20">
        <f t="shared" si="69"/>
        <v>0</v>
      </c>
      <c r="U157" s="20">
        <f t="shared" si="69"/>
        <v>0</v>
      </c>
      <c r="V157" s="20">
        <f t="shared" si="69"/>
        <v>0</v>
      </c>
      <c r="W157" s="20">
        <f t="shared" si="69"/>
        <v>0</v>
      </c>
      <c r="X157" s="20">
        <f t="shared" si="69"/>
        <v>0</v>
      </c>
      <c r="Y157" s="20">
        <f t="shared" si="69"/>
        <v>0</v>
      </c>
      <c r="Z157" s="20">
        <f t="shared" si="69"/>
        <v>0</v>
      </c>
    </row>
    <row r="158" spans="2:26" s="8" customFormat="1" hidden="1" outlineLevel="1" x14ac:dyDescent="0.25">
      <c r="B158" s="127"/>
      <c r="C158" s="236" t="s">
        <v>298</v>
      </c>
      <c r="D158" s="237"/>
      <c r="E158" s="237"/>
      <c r="F158" s="105"/>
      <c r="G158" s="59">
        <f>G157</f>
        <v>0</v>
      </c>
      <c r="H158" s="59">
        <f t="shared" ref="H158:Z158" si="70">G158+H157</f>
        <v>0</v>
      </c>
      <c r="I158" s="59">
        <f t="shared" si="70"/>
        <v>0</v>
      </c>
      <c r="J158" s="59">
        <f t="shared" si="70"/>
        <v>0</v>
      </c>
      <c r="K158" s="59">
        <f t="shared" si="70"/>
        <v>0</v>
      </c>
      <c r="L158" s="59">
        <f t="shared" si="70"/>
        <v>0</v>
      </c>
      <c r="M158" s="59">
        <f t="shared" si="70"/>
        <v>0</v>
      </c>
      <c r="N158" s="59">
        <f t="shared" si="70"/>
        <v>0</v>
      </c>
      <c r="O158" s="59">
        <f t="shared" si="70"/>
        <v>0</v>
      </c>
      <c r="P158" s="59">
        <f t="shared" si="70"/>
        <v>0</v>
      </c>
      <c r="Q158" s="59">
        <f t="shared" si="70"/>
        <v>0</v>
      </c>
      <c r="R158" s="59">
        <f t="shared" si="70"/>
        <v>0</v>
      </c>
      <c r="S158" s="59">
        <f t="shared" si="70"/>
        <v>0</v>
      </c>
      <c r="T158" s="59">
        <f t="shared" si="70"/>
        <v>0</v>
      </c>
      <c r="U158" s="59">
        <f t="shared" si="70"/>
        <v>0</v>
      </c>
      <c r="V158" s="59">
        <f t="shared" si="70"/>
        <v>0</v>
      </c>
      <c r="W158" s="59">
        <f t="shared" si="70"/>
        <v>0</v>
      </c>
      <c r="X158" s="59">
        <f t="shared" si="70"/>
        <v>0</v>
      </c>
      <c r="Y158" s="59">
        <f t="shared" si="70"/>
        <v>0</v>
      </c>
      <c r="Z158" s="59">
        <f t="shared" si="70"/>
        <v>0</v>
      </c>
    </row>
    <row r="159" spans="2:26" s="69" customFormat="1" hidden="1" outlineLevel="1" x14ac:dyDescent="0.25">
      <c r="B159" s="85"/>
      <c r="C159" s="107"/>
      <c r="D159" s="70"/>
      <c r="E159" s="70"/>
      <c r="F159" s="70"/>
      <c r="G159" s="19"/>
      <c r="H159" s="19"/>
      <c r="I159" s="19"/>
      <c r="J159" s="19"/>
      <c r="K159" s="19"/>
      <c r="L159" s="19"/>
      <c r="M159" s="19"/>
      <c r="N159" s="19"/>
      <c r="O159" s="19"/>
      <c r="P159" s="19"/>
      <c r="Q159" s="19"/>
      <c r="R159" s="19"/>
      <c r="S159" s="19"/>
      <c r="T159" s="19"/>
      <c r="U159" s="19"/>
      <c r="V159" s="19"/>
      <c r="W159" s="19"/>
      <c r="X159" s="19"/>
      <c r="Y159" s="19"/>
      <c r="Z159" s="19"/>
    </row>
    <row r="160" spans="2:26" s="69" customFormat="1" collapsed="1" x14ac:dyDescent="0.25">
      <c r="B160" s="85"/>
      <c r="C160" s="70"/>
      <c r="D160" s="70"/>
      <c r="E160" s="70"/>
      <c r="F160" s="84"/>
      <c r="G160" s="71"/>
      <c r="H160" s="71"/>
      <c r="I160" s="71"/>
      <c r="J160" s="71"/>
      <c r="K160" s="71"/>
      <c r="L160" s="71"/>
      <c r="M160" s="71"/>
      <c r="N160" s="71"/>
      <c r="O160" s="71"/>
      <c r="P160" s="71"/>
      <c r="Q160" s="71"/>
      <c r="R160" s="71"/>
      <c r="S160" s="71"/>
      <c r="T160" s="71"/>
      <c r="U160" s="71"/>
      <c r="V160" s="71"/>
      <c r="W160" s="71"/>
      <c r="X160" s="71"/>
      <c r="Y160" s="71"/>
      <c r="Z160" s="71"/>
    </row>
    <row r="161" spans="2:26" x14ac:dyDescent="0.25">
      <c r="C161" s="11" t="s">
        <v>299</v>
      </c>
      <c r="D161" s="15"/>
      <c r="E161" s="15"/>
      <c r="F161" s="108" t="s">
        <v>42</v>
      </c>
      <c r="G161" s="19">
        <v>2023</v>
      </c>
      <c r="H161" s="19">
        <f t="shared" ref="H161:Z161" si="71">G161+1</f>
        <v>2024</v>
      </c>
      <c r="I161" s="19">
        <f t="shared" si="71"/>
        <v>2025</v>
      </c>
      <c r="J161" s="19">
        <f t="shared" si="71"/>
        <v>2026</v>
      </c>
      <c r="K161" s="19">
        <f t="shared" si="71"/>
        <v>2027</v>
      </c>
      <c r="L161" s="19">
        <f t="shared" si="71"/>
        <v>2028</v>
      </c>
      <c r="M161" s="19">
        <f t="shared" si="71"/>
        <v>2029</v>
      </c>
      <c r="N161" s="19">
        <f t="shared" si="71"/>
        <v>2030</v>
      </c>
      <c r="O161" s="19">
        <f t="shared" si="71"/>
        <v>2031</v>
      </c>
      <c r="P161" s="19">
        <f t="shared" si="71"/>
        <v>2032</v>
      </c>
      <c r="Q161" s="19">
        <f t="shared" si="71"/>
        <v>2033</v>
      </c>
      <c r="R161" s="19">
        <f t="shared" si="71"/>
        <v>2034</v>
      </c>
      <c r="S161" s="19">
        <f t="shared" si="71"/>
        <v>2035</v>
      </c>
      <c r="T161" s="19">
        <f t="shared" si="71"/>
        <v>2036</v>
      </c>
      <c r="U161" s="19">
        <f t="shared" si="71"/>
        <v>2037</v>
      </c>
      <c r="V161" s="19">
        <f t="shared" si="71"/>
        <v>2038</v>
      </c>
      <c r="W161" s="19">
        <f t="shared" si="71"/>
        <v>2039</v>
      </c>
      <c r="X161" s="19">
        <f t="shared" si="71"/>
        <v>2040</v>
      </c>
      <c r="Y161" s="19">
        <f t="shared" si="71"/>
        <v>2041</v>
      </c>
      <c r="Z161" s="19">
        <f t="shared" si="71"/>
        <v>2042</v>
      </c>
    </row>
    <row r="162" spans="2:26" x14ac:dyDescent="0.25">
      <c r="B162" s="1"/>
      <c r="C162" s="329" t="s">
        <v>300</v>
      </c>
      <c r="D162" s="329"/>
      <c r="E162" s="329"/>
      <c r="F162" s="78" t="s">
        <v>189</v>
      </c>
      <c r="G162" s="43">
        <v>0</v>
      </c>
      <c r="H162" s="43">
        <v>0</v>
      </c>
      <c r="I162" s="43">
        <v>0</v>
      </c>
      <c r="J162" s="43">
        <v>0</v>
      </c>
      <c r="K162" s="43">
        <v>0</v>
      </c>
      <c r="L162" s="43">
        <v>0</v>
      </c>
      <c r="M162" s="43">
        <v>0</v>
      </c>
      <c r="N162" s="43">
        <v>0</v>
      </c>
      <c r="O162" s="43">
        <v>0</v>
      </c>
      <c r="P162" s="43">
        <v>0</v>
      </c>
      <c r="Q162" s="43">
        <v>0</v>
      </c>
      <c r="R162" s="43">
        <v>0</v>
      </c>
      <c r="S162" s="43">
        <v>0</v>
      </c>
      <c r="T162" s="43">
        <v>0</v>
      </c>
      <c r="U162" s="43">
        <v>0</v>
      </c>
      <c r="V162" s="43">
        <v>0</v>
      </c>
      <c r="W162" s="43">
        <v>0</v>
      </c>
      <c r="X162" s="43">
        <v>0</v>
      </c>
      <c r="Y162" s="43">
        <v>0</v>
      </c>
      <c r="Z162" s="43">
        <v>0</v>
      </c>
    </row>
    <row r="163" spans="2:26" x14ac:dyDescent="0.25">
      <c r="B163" s="1"/>
      <c r="C163" s="329" t="s">
        <v>301</v>
      </c>
      <c r="D163" s="329"/>
      <c r="E163" s="329"/>
      <c r="F163" s="78" t="s">
        <v>41</v>
      </c>
      <c r="G163" s="43">
        <v>0</v>
      </c>
      <c r="H163" s="43">
        <v>0</v>
      </c>
      <c r="I163" s="43">
        <v>0</v>
      </c>
      <c r="J163" s="43">
        <v>0</v>
      </c>
      <c r="K163" s="43">
        <v>0</v>
      </c>
      <c r="L163" s="43">
        <v>0</v>
      </c>
      <c r="M163" s="43">
        <v>0</v>
      </c>
      <c r="N163" s="43">
        <v>0</v>
      </c>
      <c r="O163" s="43">
        <v>0</v>
      </c>
      <c r="P163" s="43">
        <v>0</v>
      </c>
      <c r="Q163" s="43">
        <v>0</v>
      </c>
      <c r="R163" s="43">
        <v>0</v>
      </c>
      <c r="S163" s="43">
        <v>0</v>
      </c>
      <c r="T163" s="43">
        <v>0</v>
      </c>
      <c r="U163" s="43">
        <v>0</v>
      </c>
      <c r="V163" s="43">
        <v>0</v>
      </c>
      <c r="W163" s="43">
        <v>0</v>
      </c>
      <c r="X163" s="43">
        <v>0</v>
      </c>
      <c r="Y163" s="43">
        <v>0</v>
      </c>
      <c r="Z163" s="43">
        <v>0</v>
      </c>
    </row>
    <row r="164" spans="2:26" x14ac:dyDescent="0.25">
      <c r="B164" s="1"/>
      <c r="C164" s="329" t="s">
        <v>302</v>
      </c>
      <c r="D164" s="329"/>
      <c r="E164" s="329"/>
      <c r="F164" s="78"/>
      <c r="G164" s="43">
        <v>0</v>
      </c>
      <c r="H164" s="43">
        <v>0</v>
      </c>
      <c r="I164" s="43">
        <v>0</v>
      </c>
      <c r="J164" s="43">
        <v>0</v>
      </c>
      <c r="K164" s="43">
        <v>0</v>
      </c>
      <c r="L164" s="43">
        <v>0</v>
      </c>
      <c r="M164" s="43">
        <v>0</v>
      </c>
      <c r="N164" s="43">
        <v>0</v>
      </c>
      <c r="O164" s="43">
        <v>0</v>
      </c>
      <c r="P164" s="43">
        <v>0</v>
      </c>
      <c r="Q164" s="43">
        <v>0</v>
      </c>
      <c r="R164" s="43">
        <v>0</v>
      </c>
      <c r="S164" s="43">
        <v>0</v>
      </c>
      <c r="T164" s="43">
        <v>0</v>
      </c>
      <c r="U164" s="43">
        <v>0</v>
      </c>
      <c r="V164" s="43">
        <v>0</v>
      </c>
      <c r="W164" s="43">
        <v>0</v>
      </c>
      <c r="X164" s="43">
        <v>0</v>
      </c>
      <c r="Y164" s="43">
        <v>0</v>
      </c>
      <c r="Z164" s="43">
        <v>0</v>
      </c>
    </row>
    <row r="165" spans="2:26" x14ac:dyDescent="0.25">
      <c r="B165" s="1"/>
      <c r="C165" s="329" t="s">
        <v>302</v>
      </c>
      <c r="D165" s="329"/>
      <c r="E165" s="329"/>
      <c r="F165" s="94"/>
      <c r="G165" s="43">
        <v>0</v>
      </c>
      <c r="H165" s="43">
        <v>0</v>
      </c>
      <c r="I165" s="43">
        <v>0</v>
      </c>
      <c r="J165" s="43">
        <v>0</v>
      </c>
      <c r="K165" s="43">
        <v>0</v>
      </c>
      <c r="L165" s="43">
        <v>0</v>
      </c>
      <c r="M165" s="43">
        <v>0</v>
      </c>
      <c r="N165" s="43">
        <v>0</v>
      </c>
      <c r="O165" s="43">
        <v>0</v>
      </c>
      <c r="P165" s="43">
        <v>0</v>
      </c>
      <c r="Q165" s="43">
        <v>0</v>
      </c>
      <c r="R165" s="43">
        <v>0</v>
      </c>
      <c r="S165" s="43">
        <v>0</v>
      </c>
      <c r="T165" s="43">
        <v>0</v>
      </c>
      <c r="U165" s="43">
        <v>0</v>
      </c>
      <c r="V165" s="43">
        <v>0</v>
      </c>
      <c r="W165" s="43">
        <v>0</v>
      </c>
      <c r="X165" s="43">
        <v>0</v>
      </c>
      <c r="Y165" s="43">
        <v>0</v>
      </c>
      <c r="Z165" s="43">
        <v>0</v>
      </c>
    </row>
    <row r="166" spans="2:26" s="69" customFormat="1" x14ac:dyDescent="0.25">
      <c r="C166" s="70"/>
      <c r="D166" s="70"/>
      <c r="E166" s="70"/>
      <c r="F166" s="70"/>
      <c r="G166" s="71"/>
      <c r="H166" s="71"/>
      <c r="I166" s="71"/>
      <c r="J166" s="71"/>
      <c r="K166" s="71"/>
      <c r="L166" s="71"/>
      <c r="M166" s="71"/>
      <c r="N166" s="71"/>
      <c r="O166" s="71"/>
      <c r="P166" s="71"/>
      <c r="Q166" s="71"/>
      <c r="R166" s="71"/>
      <c r="S166" s="71"/>
      <c r="T166" s="71"/>
      <c r="U166" s="71"/>
      <c r="V166" s="71"/>
      <c r="W166" s="71"/>
      <c r="X166" s="71"/>
      <c r="Y166" s="71"/>
      <c r="Z166" s="71"/>
    </row>
    <row r="167" spans="2:26" s="69" customFormat="1" ht="12" x14ac:dyDescent="0.3">
      <c r="B167" s="249" t="s">
        <v>303</v>
      </c>
      <c r="C167" s="70"/>
      <c r="D167" s="70"/>
      <c r="E167" s="70"/>
      <c r="F167" s="70"/>
      <c r="G167" s="71"/>
      <c r="H167" s="71"/>
      <c r="I167" s="71"/>
      <c r="J167" s="71"/>
      <c r="K167" s="71"/>
      <c r="L167" s="71"/>
      <c r="M167" s="71"/>
      <c r="N167" s="71"/>
      <c r="O167" s="71"/>
      <c r="P167" s="71"/>
      <c r="Q167" s="71"/>
      <c r="R167" s="71"/>
      <c r="S167" s="71"/>
      <c r="T167" s="71"/>
      <c r="U167" s="71"/>
      <c r="V167" s="71"/>
      <c r="W167" s="71"/>
      <c r="X167" s="71"/>
      <c r="Y167" s="71"/>
      <c r="Z167" s="71"/>
    </row>
    <row r="168" spans="2:26" s="69" customFormat="1" ht="12" x14ac:dyDescent="0.3">
      <c r="B168" s="112"/>
      <c r="C168" s="76" t="s">
        <v>304</v>
      </c>
      <c r="D168" s="70"/>
      <c r="E168" s="70"/>
      <c r="F168" s="108" t="s">
        <v>42</v>
      </c>
      <c r="G168" s="19">
        <v>2023</v>
      </c>
      <c r="H168" s="19">
        <f t="shared" ref="H168:Z168" si="72">G168+1</f>
        <v>2024</v>
      </c>
      <c r="I168" s="19">
        <f t="shared" si="72"/>
        <v>2025</v>
      </c>
      <c r="J168" s="19">
        <f t="shared" si="72"/>
        <v>2026</v>
      </c>
      <c r="K168" s="19">
        <f t="shared" si="72"/>
        <v>2027</v>
      </c>
      <c r="L168" s="19">
        <f t="shared" si="72"/>
        <v>2028</v>
      </c>
      <c r="M168" s="19">
        <f t="shared" si="72"/>
        <v>2029</v>
      </c>
      <c r="N168" s="19">
        <f t="shared" si="72"/>
        <v>2030</v>
      </c>
      <c r="O168" s="19">
        <f t="shared" si="72"/>
        <v>2031</v>
      </c>
      <c r="P168" s="19">
        <f t="shared" si="72"/>
        <v>2032</v>
      </c>
      <c r="Q168" s="19">
        <f t="shared" si="72"/>
        <v>2033</v>
      </c>
      <c r="R168" s="19">
        <f t="shared" si="72"/>
        <v>2034</v>
      </c>
      <c r="S168" s="19">
        <f t="shared" si="72"/>
        <v>2035</v>
      </c>
      <c r="T168" s="19">
        <f t="shared" si="72"/>
        <v>2036</v>
      </c>
      <c r="U168" s="19">
        <f t="shared" si="72"/>
        <v>2037</v>
      </c>
      <c r="V168" s="19">
        <f t="shared" si="72"/>
        <v>2038</v>
      </c>
      <c r="W168" s="19">
        <f t="shared" si="72"/>
        <v>2039</v>
      </c>
      <c r="X168" s="19">
        <f t="shared" si="72"/>
        <v>2040</v>
      </c>
      <c r="Y168" s="19">
        <f t="shared" si="72"/>
        <v>2041</v>
      </c>
      <c r="Z168" s="19">
        <f t="shared" si="72"/>
        <v>2042</v>
      </c>
    </row>
    <row r="169" spans="2:26" s="69" customFormat="1" ht="12" hidden="1" outlineLevel="1" x14ac:dyDescent="0.3">
      <c r="B169" s="112"/>
      <c r="C169" s="312" t="s">
        <v>32</v>
      </c>
      <c r="D169" s="313"/>
      <c r="E169" s="78" t="s">
        <v>43</v>
      </c>
      <c r="F169" s="78" t="s">
        <v>73</v>
      </c>
      <c r="G169" s="43">
        <v>0</v>
      </c>
      <c r="H169" s="43">
        <v>0</v>
      </c>
      <c r="I169" s="43">
        <v>0</v>
      </c>
      <c r="J169" s="43">
        <v>0</v>
      </c>
      <c r="K169" s="43">
        <v>0</v>
      </c>
      <c r="L169" s="43">
        <v>0</v>
      </c>
      <c r="M169" s="43">
        <v>0</v>
      </c>
      <c r="N169" s="43">
        <v>0</v>
      </c>
      <c r="O169" s="43">
        <v>0</v>
      </c>
      <c r="P169" s="43">
        <v>0</v>
      </c>
      <c r="Q169" s="43">
        <v>0</v>
      </c>
      <c r="R169" s="43">
        <v>0</v>
      </c>
      <c r="S169" s="43">
        <v>0</v>
      </c>
      <c r="T169" s="43">
        <v>0</v>
      </c>
      <c r="U169" s="43">
        <v>0</v>
      </c>
      <c r="V169" s="43">
        <v>0</v>
      </c>
      <c r="W169" s="43">
        <v>0</v>
      </c>
      <c r="X169" s="43">
        <v>0</v>
      </c>
      <c r="Y169" s="43">
        <v>0</v>
      </c>
      <c r="Z169" s="43">
        <v>0</v>
      </c>
    </row>
    <row r="170" spans="2:26" s="69" customFormat="1" ht="12" hidden="1" outlineLevel="1" x14ac:dyDescent="0.3">
      <c r="B170" s="112"/>
      <c r="C170" s="312" t="s">
        <v>32</v>
      </c>
      <c r="D170" s="313"/>
      <c r="E170" s="78" t="s">
        <v>43</v>
      </c>
      <c r="F170" s="78" t="s">
        <v>41</v>
      </c>
      <c r="G170" s="43">
        <v>0</v>
      </c>
      <c r="H170" s="43">
        <v>0</v>
      </c>
      <c r="I170" s="43">
        <v>0</v>
      </c>
      <c r="J170" s="43">
        <v>0</v>
      </c>
      <c r="K170" s="43">
        <v>0</v>
      </c>
      <c r="L170" s="43">
        <v>0</v>
      </c>
      <c r="M170" s="43">
        <v>0</v>
      </c>
      <c r="N170" s="43">
        <v>0</v>
      </c>
      <c r="O170" s="43">
        <v>0</v>
      </c>
      <c r="P170" s="43">
        <v>0</v>
      </c>
      <c r="Q170" s="43">
        <v>0</v>
      </c>
      <c r="R170" s="43">
        <v>0</v>
      </c>
      <c r="S170" s="43">
        <v>0</v>
      </c>
      <c r="T170" s="43">
        <v>0</v>
      </c>
      <c r="U170" s="43">
        <v>0</v>
      </c>
      <c r="V170" s="43">
        <v>0</v>
      </c>
      <c r="W170" s="43">
        <v>0</v>
      </c>
      <c r="X170" s="43">
        <v>0</v>
      </c>
      <c r="Y170" s="43">
        <v>0</v>
      </c>
      <c r="Z170" s="43">
        <v>0</v>
      </c>
    </row>
    <row r="171" spans="2:26" s="69" customFormat="1" ht="12" hidden="1" outlineLevel="1" x14ac:dyDescent="0.3">
      <c r="B171" s="112"/>
      <c r="C171" s="312" t="s">
        <v>32</v>
      </c>
      <c r="D171" s="313"/>
      <c r="E171" s="78" t="s">
        <v>43</v>
      </c>
      <c r="F171" s="78"/>
      <c r="G171" s="43">
        <v>0</v>
      </c>
      <c r="H171" s="43">
        <v>0</v>
      </c>
      <c r="I171" s="43">
        <v>0</v>
      </c>
      <c r="J171" s="43">
        <v>0</v>
      </c>
      <c r="K171" s="43">
        <v>0</v>
      </c>
      <c r="L171" s="43">
        <v>0</v>
      </c>
      <c r="M171" s="43">
        <v>0</v>
      </c>
      <c r="N171" s="43">
        <v>0</v>
      </c>
      <c r="O171" s="43">
        <v>0</v>
      </c>
      <c r="P171" s="43">
        <v>0</v>
      </c>
      <c r="Q171" s="43">
        <v>0</v>
      </c>
      <c r="R171" s="43">
        <v>0</v>
      </c>
      <c r="S171" s="43">
        <v>0</v>
      </c>
      <c r="T171" s="43">
        <v>0</v>
      </c>
      <c r="U171" s="43">
        <v>0</v>
      </c>
      <c r="V171" s="43">
        <v>0</v>
      </c>
      <c r="W171" s="43">
        <v>0</v>
      </c>
      <c r="X171" s="43">
        <v>0</v>
      </c>
      <c r="Y171" s="43">
        <v>0</v>
      </c>
      <c r="Z171" s="43">
        <v>0</v>
      </c>
    </row>
    <row r="172" spans="2:26" s="69" customFormat="1" ht="12" hidden="1" outlineLevel="1" x14ac:dyDescent="0.3">
      <c r="B172" s="112"/>
      <c r="C172" s="312" t="s">
        <v>32</v>
      </c>
      <c r="D172" s="313"/>
      <c r="E172" s="78" t="s">
        <v>43</v>
      </c>
      <c r="F172" s="78"/>
      <c r="G172" s="43">
        <v>0</v>
      </c>
      <c r="H172" s="43">
        <v>0</v>
      </c>
      <c r="I172" s="43">
        <v>0</v>
      </c>
      <c r="J172" s="43">
        <v>0</v>
      </c>
      <c r="K172" s="43">
        <v>0</v>
      </c>
      <c r="L172" s="43">
        <v>0</v>
      </c>
      <c r="M172" s="43">
        <v>0</v>
      </c>
      <c r="N172" s="43">
        <v>0</v>
      </c>
      <c r="O172" s="43">
        <v>0</v>
      </c>
      <c r="P172" s="43">
        <v>0</v>
      </c>
      <c r="Q172" s="43">
        <v>0</v>
      </c>
      <c r="R172" s="43">
        <v>0</v>
      </c>
      <c r="S172" s="43">
        <v>0</v>
      </c>
      <c r="T172" s="43">
        <v>0</v>
      </c>
      <c r="U172" s="43">
        <v>0</v>
      </c>
      <c r="V172" s="43">
        <v>0</v>
      </c>
      <c r="W172" s="43">
        <v>0</v>
      </c>
      <c r="X172" s="43">
        <v>0</v>
      </c>
      <c r="Y172" s="43">
        <v>0</v>
      </c>
      <c r="Z172" s="43">
        <v>0</v>
      </c>
    </row>
    <row r="173" spans="2:26" s="69" customFormat="1" ht="12" hidden="1" outlineLevel="1" x14ac:dyDescent="0.3">
      <c r="B173" s="112"/>
      <c r="C173" s="312" t="s">
        <v>32</v>
      </c>
      <c r="D173" s="313"/>
      <c r="E173" s="78" t="s">
        <v>43</v>
      </c>
      <c r="F173" s="106"/>
      <c r="G173" s="43">
        <v>0</v>
      </c>
      <c r="H173" s="43">
        <v>0</v>
      </c>
      <c r="I173" s="43">
        <v>0</v>
      </c>
      <c r="J173" s="43">
        <v>0</v>
      </c>
      <c r="K173" s="43">
        <v>0</v>
      </c>
      <c r="L173" s="43">
        <v>0</v>
      </c>
      <c r="M173" s="43">
        <v>0</v>
      </c>
      <c r="N173" s="43">
        <v>0</v>
      </c>
      <c r="O173" s="43">
        <v>0</v>
      </c>
      <c r="P173" s="43">
        <v>0</v>
      </c>
      <c r="Q173" s="43">
        <v>0</v>
      </c>
      <c r="R173" s="43">
        <v>0</v>
      </c>
      <c r="S173" s="43">
        <v>0</v>
      </c>
      <c r="T173" s="43">
        <v>0</v>
      </c>
      <c r="U173" s="43">
        <v>0</v>
      </c>
      <c r="V173" s="43">
        <v>0</v>
      </c>
      <c r="W173" s="43">
        <v>0</v>
      </c>
      <c r="X173" s="43">
        <v>0</v>
      </c>
      <c r="Y173" s="43">
        <v>0</v>
      </c>
      <c r="Z173" s="43">
        <v>0</v>
      </c>
    </row>
    <row r="174" spans="2:26" s="69" customFormat="1" ht="12" hidden="1" outlineLevel="1" x14ac:dyDescent="0.3">
      <c r="B174" s="112"/>
      <c r="C174" s="240" t="s">
        <v>305</v>
      </c>
      <c r="D174" s="140"/>
      <c r="E174" s="147"/>
      <c r="F174" s="140"/>
      <c r="G174" s="74">
        <f>SUM(G169:G173)</f>
        <v>0</v>
      </c>
      <c r="H174" s="74">
        <f>SUM(H169:H173)</f>
        <v>0</v>
      </c>
      <c r="I174" s="74">
        <f>SUM(I169:I173)</f>
        <v>0</v>
      </c>
      <c r="J174" s="74">
        <f t="shared" ref="J174:Z174" si="73">SUM(J169:J173)</f>
        <v>0</v>
      </c>
      <c r="K174" s="74">
        <f t="shared" si="73"/>
        <v>0</v>
      </c>
      <c r="L174" s="74">
        <f t="shared" si="73"/>
        <v>0</v>
      </c>
      <c r="M174" s="74">
        <f t="shared" si="73"/>
        <v>0</v>
      </c>
      <c r="N174" s="74">
        <f t="shared" si="73"/>
        <v>0</v>
      </c>
      <c r="O174" s="74">
        <f t="shared" si="73"/>
        <v>0</v>
      </c>
      <c r="P174" s="74">
        <f t="shared" si="73"/>
        <v>0</v>
      </c>
      <c r="Q174" s="74">
        <f t="shared" si="73"/>
        <v>0</v>
      </c>
      <c r="R174" s="74">
        <f t="shared" si="73"/>
        <v>0</v>
      </c>
      <c r="S174" s="74">
        <f t="shared" si="73"/>
        <v>0</v>
      </c>
      <c r="T174" s="74">
        <f t="shared" si="73"/>
        <v>0</v>
      </c>
      <c r="U174" s="74">
        <f t="shared" si="73"/>
        <v>0</v>
      </c>
      <c r="V174" s="74">
        <f t="shared" si="73"/>
        <v>0</v>
      </c>
      <c r="W174" s="74">
        <f t="shared" si="73"/>
        <v>0</v>
      </c>
      <c r="X174" s="74">
        <f t="shared" si="73"/>
        <v>0</v>
      </c>
      <c r="Y174" s="74">
        <f t="shared" si="73"/>
        <v>0</v>
      </c>
      <c r="Z174" s="74">
        <f t="shared" si="73"/>
        <v>0</v>
      </c>
    </row>
    <row r="175" spans="2:26" s="69" customFormat="1" collapsed="1" x14ac:dyDescent="0.25">
      <c r="C175" s="76" t="s">
        <v>306</v>
      </c>
      <c r="D175" s="70"/>
      <c r="E175" s="70"/>
      <c r="F175" s="108" t="s">
        <v>42</v>
      </c>
      <c r="G175" s="19">
        <v>2023</v>
      </c>
      <c r="H175" s="19">
        <f t="shared" ref="H175:Z175" si="74">G175+1</f>
        <v>2024</v>
      </c>
      <c r="I175" s="19">
        <f t="shared" si="74"/>
        <v>2025</v>
      </c>
      <c r="J175" s="19">
        <f t="shared" si="74"/>
        <v>2026</v>
      </c>
      <c r="K175" s="19">
        <f t="shared" si="74"/>
        <v>2027</v>
      </c>
      <c r="L175" s="19">
        <f t="shared" si="74"/>
        <v>2028</v>
      </c>
      <c r="M175" s="19">
        <f t="shared" si="74"/>
        <v>2029</v>
      </c>
      <c r="N175" s="19">
        <f t="shared" si="74"/>
        <v>2030</v>
      </c>
      <c r="O175" s="19">
        <f t="shared" si="74"/>
        <v>2031</v>
      </c>
      <c r="P175" s="19">
        <f t="shared" si="74"/>
        <v>2032</v>
      </c>
      <c r="Q175" s="19">
        <f t="shared" si="74"/>
        <v>2033</v>
      </c>
      <c r="R175" s="19">
        <f t="shared" si="74"/>
        <v>2034</v>
      </c>
      <c r="S175" s="19">
        <f t="shared" si="74"/>
        <v>2035</v>
      </c>
      <c r="T175" s="19">
        <f t="shared" si="74"/>
        <v>2036</v>
      </c>
      <c r="U175" s="19">
        <f t="shared" si="74"/>
        <v>2037</v>
      </c>
      <c r="V175" s="19">
        <f t="shared" si="74"/>
        <v>2038</v>
      </c>
      <c r="W175" s="19">
        <f t="shared" si="74"/>
        <v>2039</v>
      </c>
      <c r="X175" s="19">
        <f t="shared" si="74"/>
        <v>2040</v>
      </c>
      <c r="Y175" s="19">
        <f t="shared" si="74"/>
        <v>2041</v>
      </c>
      <c r="Z175" s="19">
        <f t="shared" si="74"/>
        <v>2042</v>
      </c>
    </row>
    <row r="176" spans="2:26" s="69" customFormat="1" hidden="1" outlineLevel="1" x14ac:dyDescent="0.25">
      <c r="C176" s="314" t="s">
        <v>33</v>
      </c>
      <c r="D176" s="314"/>
      <c r="E176" s="78" t="s">
        <v>47</v>
      </c>
      <c r="F176" s="78" t="s">
        <v>183</v>
      </c>
      <c r="G176" s="43">
        <v>0</v>
      </c>
      <c r="H176" s="43">
        <v>0</v>
      </c>
      <c r="I176" s="43">
        <v>0</v>
      </c>
      <c r="J176" s="43">
        <v>0</v>
      </c>
      <c r="K176" s="43">
        <v>0</v>
      </c>
      <c r="L176" s="43">
        <v>0</v>
      </c>
      <c r="M176" s="43">
        <v>0</v>
      </c>
      <c r="N176" s="43">
        <v>0</v>
      </c>
      <c r="O176" s="43">
        <v>0</v>
      </c>
      <c r="P176" s="43">
        <v>0</v>
      </c>
      <c r="Q176" s="43">
        <v>0</v>
      </c>
      <c r="R176" s="43">
        <v>0</v>
      </c>
      <c r="S176" s="43">
        <v>0</v>
      </c>
      <c r="T176" s="43">
        <v>0</v>
      </c>
      <c r="U176" s="43">
        <v>0</v>
      </c>
      <c r="V176" s="43">
        <v>0</v>
      </c>
      <c r="W176" s="43">
        <v>0</v>
      </c>
      <c r="X176" s="43">
        <v>0</v>
      </c>
      <c r="Y176" s="43">
        <v>0</v>
      </c>
      <c r="Z176" s="43">
        <v>0</v>
      </c>
    </row>
    <row r="177" spans="2:26" s="69" customFormat="1" hidden="1" outlineLevel="1" x14ac:dyDescent="0.25">
      <c r="C177" s="314" t="s">
        <v>33</v>
      </c>
      <c r="D177" s="314"/>
      <c r="E177" s="78" t="s">
        <v>47</v>
      </c>
      <c r="F177" s="78" t="s">
        <v>41</v>
      </c>
      <c r="G177" s="43">
        <v>0</v>
      </c>
      <c r="H177" s="43">
        <v>0</v>
      </c>
      <c r="I177" s="43">
        <v>0</v>
      </c>
      <c r="J177" s="43">
        <v>0</v>
      </c>
      <c r="K177" s="43">
        <v>0</v>
      </c>
      <c r="L177" s="43">
        <v>0</v>
      </c>
      <c r="M177" s="43">
        <v>0</v>
      </c>
      <c r="N177" s="43">
        <v>0</v>
      </c>
      <c r="O177" s="43">
        <v>0</v>
      </c>
      <c r="P177" s="43">
        <v>0</v>
      </c>
      <c r="Q177" s="43">
        <v>0</v>
      </c>
      <c r="R177" s="43">
        <v>0</v>
      </c>
      <c r="S177" s="43">
        <v>0</v>
      </c>
      <c r="T177" s="43">
        <v>0</v>
      </c>
      <c r="U177" s="43">
        <v>0</v>
      </c>
      <c r="V177" s="43">
        <v>0</v>
      </c>
      <c r="W177" s="43">
        <v>0</v>
      </c>
      <c r="X177" s="43">
        <v>0</v>
      </c>
      <c r="Y177" s="43">
        <v>0</v>
      </c>
      <c r="Z177" s="43">
        <v>0</v>
      </c>
    </row>
    <row r="178" spans="2:26" s="69" customFormat="1" hidden="1" outlineLevel="1" x14ac:dyDescent="0.25">
      <c r="C178" s="314" t="s">
        <v>33</v>
      </c>
      <c r="D178" s="314"/>
      <c r="E178" s="78" t="s">
        <v>47</v>
      </c>
      <c r="F178" s="78"/>
      <c r="G178" s="43">
        <v>0</v>
      </c>
      <c r="H178" s="43">
        <v>0</v>
      </c>
      <c r="I178" s="43">
        <v>0</v>
      </c>
      <c r="J178" s="43">
        <v>0</v>
      </c>
      <c r="K178" s="43">
        <v>0</v>
      </c>
      <c r="L178" s="43">
        <v>0</v>
      </c>
      <c r="M178" s="43">
        <v>0</v>
      </c>
      <c r="N178" s="43">
        <v>0</v>
      </c>
      <c r="O178" s="43">
        <v>0</v>
      </c>
      <c r="P178" s="43">
        <v>0</v>
      </c>
      <c r="Q178" s="43">
        <v>0</v>
      </c>
      <c r="R178" s="43">
        <v>0</v>
      </c>
      <c r="S178" s="43">
        <v>0</v>
      </c>
      <c r="T178" s="43">
        <v>0</v>
      </c>
      <c r="U178" s="43">
        <v>0</v>
      </c>
      <c r="V178" s="43">
        <v>0</v>
      </c>
      <c r="W178" s="43">
        <v>0</v>
      </c>
      <c r="X178" s="43">
        <v>0</v>
      </c>
      <c r="Y178" s="43">
        <v>0</v>
      </c>
      <c r="Z178" s="43">
        <v>0</v>
      </c>
    </row>
    <row r="179" spans="2:26" s="69" customFormat="1" hidden="1" outlineLevel="1" x14ac:dyDescent="0.25">
      <c r="C179" s="312" t="s">
        <v>136</v>
      </c>
      <c r="D179" s="313"/>
      <c r="E179" s="78" t="s">
        <v>137</v>
      </c>
      <c r="F179" s="78"/>
      <c r="G179" s="43">
        <v>0</v>
      </c>
      <c r="H179" s="43">
        <v>0</v>
      </c>
      <c r="I179" s="43">
        <v>0</v>
      </c>
      <c r="J179" s="43">
        <v>0</v>
      </c>
      <c r="K179" s="43">
        <v>0</v>
      </c>
      <c r="L179" s="43">
        <v>0</v>
      </c>
      <c r="M179" s="43">
        <v>0</v>
      </c>
      <c r="N179" s="43">
        <v>0</v>
      </c>
      <c r="O179" s="43">
        <v>0</v>
      </c>
      <c r="P179" s="43">
        <v>0</v>
      </c>
      <c r="Q179" s="43">
        <v>0</v>
      </c>
      <c r="R179" s="43">
        <v>0</v>
      </c>
      <c r="S179" s="43">
        <v>0</v>
      </c>
      <c r="T179" s="43">
        <v>0</v>
      </c>
      <c r="U179" s="43">
        <v>0</v>
      </c>
      <c r="V179" s="43">
        <v>0</v>
      </c>
      <c r="W179" s="43">
        <v>0</v>
      </c>
      <c r="X179" s="43">
        <v>0</v>
      </c>
      <c r="Y179" s="43">
        <v>0</v>
      </c>
      <c r="Z179" s="43">
        <v>0</v>
      </c>
    </row>
    <row r="180" spans="2:26" s="69" customFormat="1" hidden="1" outlineLevel="1" x14ac:dyDescent="0.25">
      <c r="C180" s="312" t="s">
        <v>136</v>
      </c>
      <c r="D180" s="313"/>
      <c r="E180" s="78" t="s">
        <v>137</v>
      </c>
      <c r="F180" s="78"/>
      <c r="G180" s="43">
        <v>0</v>
      </c>
      <c r="H180" s="43">
        <v>0</v>
      </c>
      <c r="I180" s="43">
        <v>0</v>
      </c>
      <c r="J180" s="43">
        <v>0</v>
      </c>
      <c r="K180" s="43">
        <v>0</v>
      </c>
      <c r="L180" s="43">
        <v>0</v>
      </c>
      <c r="M180" s="43">
        <v>0</v>
      </c>
      <c r="N180" s="43">
        <v>0</v>
      </c>
      <c r="O180" s="43">
        <v>0</v>
      </c>
      <c r="P180" s="43">
        <v>0</v>
      </c>
      <c r="Q180" s="43">
        <v>0</v>
      </c>
      <c r="R180" s="43">
        <v>0</v>
      </c>
      <c r="S180" s="43">
        <v>0</v>
      </c>
      <c r="T180" s="43">
        <v>0</v>
      </c>
      <c r="U180" s="43">
        <v>0</v>
      </c>
      <c r="V180" s="43">
        <v>0</v>
      </c>
      <c r="W180" s="43">
        <v>0</v>
      </c>
      <c r="X180" s="43">
        <v>0</v>
      </c>
      <c r="Y180" s="43">
        <v>0</v>
      </c>
      <c r="Z180" s="43">
        <v>0</v>
      </c>
    </row>
    <row r="181" spans="2:26" s="69" customFormat="1" hidden="1" outlineLevel="1" x14ac:dyDescent="0.25">
      <c r="C181" s="312" t="s">
        <v>136</v>
      </c>
      <c r="D181" s="313"/>
      <c r="E181" s="78" t="s">
        <v>137</v>
      </c>
      <c r="F181" s="78"/>
      <c r="G181" s="43">
        <v>0</v>
      </c>
      <c r="H181" s="43">
        <v>0</v>
      </c>
      <c r="I181" s="43">
        <v>0</v>
      </c>
      <c r="J181" s="43">
        <v>0</v>
      </c>
      <c r="K181" s="43">
        <v>0</v>
      </c>
      <c r="L181" s="43">
        <v>0</v>
      </c>
      <c r="M181" s="43">
        <v>0</v>
      </c>
      <c r="N181" s="43">
        <v>0</v>
      </c>
      <c r="O181" s="43">
        <v>0</v>
      </c>
      <c r="P181" s="43">
        <v>0</v>
      </c>
      <c r="Q181" s="43">
        <v>0</v>
      </c>
      <c r="R181" s="43">
        <v>0</v>
      </c>
      <c r="S181" s="43">
        <v>0</v>
      </c>
      <c r="T181" s="43">
        <v>0</v>
      </c>
      <c r="U181" s="43">
        <v>0</v>
      </c>
      <c r="V181" s="43">
        <v>0</v>
      </c>
      <c r="W181" s="43">
        <v>0</v>
      </c>
      <c r="X181" s="43">
        <v>0</v>
      </c>
      <c r="Y181" s="43">
        <v>0</v>
      </c>
      <c r="Z181" s="43">
        <v>0</v>
      </c>
    </row>
    <row r="182" spans="2:26" s="69" customFormat="1" hidden="1" outlineLevel="1" x14ac:dyDescent="0.25">
      <c r="C182" s="314" t="s">
        <v>34</v>
      </c>
      <c r="D182" s="314"/>
      <c r="E182" s="78" t="s">
        <v>44</v>
      </c>
      <c r="F182" s="86"/>
      <c r="G182" s="43">
        <v>0</v>
      </c>
      <c r="H182" s="43">
        <v>0</v>
      </c>
      <c r="I182" s="43">
        <v>0</v>
      </c>
      <c r="J182" s="43">
        <v>0</v>
      </c>
      <c r="K182" s="43">
        <v>0</v>
      </c>
      <c r="L182" s="43">
        <v>0</v>
      </c>
      <c r="M182" s="43">
        <v>0</v>
      </c>
      <c r="N182" s="43">
        <v>0</v>
      </c>
      <c r="O182" s="43">
        <v>0</v>
      </c>
      <c r="P182" s="43">
        <v>0</v>
      </c>
      <c r="Q182" s="43">
        <v>0</v>
      </c>
      <c r="R182" s="43">
        <v>0</v>
      </c>
      <c r="S182" s="43">
        <v>0</v>
      </c>
      <c r="T182" s="43">
        <v>0</v>
      </c>
      <c r="U182" s="43">
        <v>0</v>
      </c>
      <c r="V182" s="43">
        <v>0</v>
      </c>
      <c r="W182" s="43">
        <v>0</v>
      </c>
      <c r="X182" s="43">
        <v>0</v>
      </c>
      <c r="Y182" s="43">
        <v>0</v>
      </c>
      <c r="Z182" s="43">
        <v>0</v>
      </c>
    </row>
    <row r="183" spans="2:26" s="69" customFormat="1" hidden="1" outlineLevel="1" x14ac:dyDescent="0.25">
      <c r="C183" s="314" t="s">
        <v>34</v>
      </c>
      <c r="D183" s="314"/>
      <c r="E183" s="78" t="s">
        <v>44</v>
      </c>
      <c r="F183" s="86"/>
      <c r="G183" s="43">
        <v>0</v>
      </c>
      <c r="H183" s="43">
        <v>0</v>
      </c>
      <c r="I183" s="43">
        <v>0</v>
      </c>
      <c r="J183" s="43">
        <v>0</v>
      </c>
      <c r="K183" s="43">
        <v>0</v>
      </c>
      <c r="L183" s="43">
        <v>0</v>
      </c>
      <c r="M183" s="43">
        <v>0</v>
      </c>
      <c r="N183" s="43">
        <v>0</v>
      </c>
      <c r="O183" s="43">
        <v>0</v>
      </c>
      <c r="P183" s="43">
        <v>0</v>
      </c>
      <c r="Q183" s="43">
        <v>0</v>
      </c>
      <c r="R183" s="43">
        <v>0</v>
      </c>
      <c r="S183" s="43">
        <v>0</v>
      </c>
      <c r="T183" s="43">
        <v>0</v>
      </c>
      <c r="U183" s="43">
        <v>0</v>
      </c>
      <c r="V183" s="43">
        <v>0</v>
      </c>
      <c r="W183" s="43">
        <v>0</v>
      </c>
      <c r="X183" s="43">
        <v>0</v>
      </c>
      <c r="Y183" s="43">
        <v>0</v>
      </c>
      <c r="Z183" s="43">
        <v>0</v>
      </c>
    </row>
    <row r="184" spans="2:26" s="69" customFormat="1" hidden="1" outlineLevel="1" x14ac:dyDescent="0.25">
      <c r="C184" s="314" t="s">
        <v>34</v>
      </c>
      <c r="D184" s="314"/>
      <c r="E184" s="78" t="s">
        <v>44</v>
      </c>
      <c r="F184" s="86"/>
      <c r="G184" s="43">
        <v>0</v>
      </c>
      <c r="H184" s="43">
        <v>0</v>
      </c>
      <c r="I184" s="43">
        <v>0</v>
      </c>
      <c r="J184" s="43">
        <v>0</v>
      </c>
      <c r="K184" s="43">
        <v>0</v>
      </c>
      <c r="L184" s="43">
        <v>0</v>
      </c>
      <c r="M184" s="43">
        <v>0</v>
      </c>
      <c r="N184" s="43">
        <v>0</v>
      </c>
      <c r="O184" s="43">
        <v>0</v>
      </c>
      <c r="P184" s="43">
        <v>0</v>
      </c>
      <c r="Q184" s="43">
        <v>0</v>
      </c>
      <c r="R184" s="43">
        <v>0</v>
      </c>
      <c r="S184" s="43">
        <v>0</v>
      </c>
      <c r="T184" s="43">
        <v>0</v>
      </c>
      <c r="U184" s="43">
        <v>0</v>
      </c>
      <c r="V184" s="43">
        <v>0</v>
      </c>
      <c r="W184" s="43">
        <v>0</v>
      </c>
      <c r="X184" s="43">
        <v>0</v>
      </c>
      <c r="Y184" s="43">
        <v>0</v>
      </c>
      <c r="Z184" s="43">
        <v>0</v>
      </c>
    </row>
    <row r="185" spans="2:26" s="69" customFormat="1" ht="11.25" customHeight="1" collapsed="1" x14ac:dyDescent="0.25">
      <c r="C185" s="107"/>
      <c r="D185" s="70"/>
      <c r="E185" s="70"/>
      <c r="F185" s="108"/>
      <c r="G185" s="19"/>
      <c r="H185" s="19"/>
      <c r="I185" s="19"/>
      <c r="J185" s="19"/>
      <c r="K185" s="19"/>
      <c r="L185" s="19"/>
      <c r="M185" s="19"/>
      <c r="N185" s="19"/>
      <c r="O185" s="19"/>
      <c r="P185" s="19"/>
      <c r="Q185" s="19"/>
      <c r="R185" s="19"/>
      <c r="S185" s="19"/>
      <c r="T185" s="19"/>
      <c r="U185" s="19"/>
      <c r="V185" s="19"/>
      <c r="W185" s="19"/>
      <c r="X185" s="19"/>
      <c r="Y185" s="19"/>
      <c r="Z185" s="19"/>
    </row>
    <row r="186" spans="2:26" s="69" customFormat="1" ht="11.25" customHeight="1" x14ac:dyDescent="0.25">
      <c r="C186" s="107"/>
      <c r="D186" s="70"/>
      <c r="E186" s="70"/>
      <c r="F186" s="108"/>
      <c r="G186" s="19"/>
      <c r="H186" s="19"/>
      <c r="I186" s="19"/>
      <c r="J186" s="19"/>
      <c r="K186" s="19"/>
      <c r="L186" s="19"/>
      <c r="M186" s="19"/>
      <c r="N186" s="19"/>
      <c r="O186" s="19"/>
      <c r="P186" s="19"/>
      <c r="Q186" s="19"/>
      <c r="R186" s="19"/>
      <c r="S186" s="19"/>
      <c r="T186" s="19"/>
      <c r="U186" s="19"/>
      <c r="V186" s="19"/>
      <c r="W186" s="19"/>
      <c r="X186" s="19"/>
      <c r="Y186" s="19"/>
      <c r="Z186" s="19"/>
    </row>
    <row r="187" spans="2:26" s="69" customFormat="1" ht="11.25" customHeight="1" x14ac:dyDescent="0.3">
      <c r="B187" s="249" t="s">
        <v>307</v>
      </c>
      <c r="C187" s="70"/>
      <c r="D187" s="70"/>
      <c r="E187" s="70"/>
      <c r="F187" s="70"/>
      <c r="G187" s="71"/>
      <c r="H187" s="71"/>
      <c r="I187" s="71"/>
      <c r="J187" s="71"/>
      <c r="K187" s="71"/>
      <c r="L187" s="71"/>
      <c r="M187" s="71"/>
      <c r="N187" s="71"/>
      <c r="O187" s="71"/>
      <c r="P187" s="71"/>
      <c r="Q187" s="71"/>
      <c r="R187" s="71"/>
      <c r="S187" s="71"/>
      <c r="T187" s="71"/>
      <c r="U187" s="71"/>
      <c r="V187" s="71"/>
      <c r="W187" s="71"/>
      <c r="X187" s="71"/>
      <c r="Y187" s="71"/>
      <c r="Z187" s="71"/>
    </row>
    <row r="188" spans="2:26" s="69" customFormat="1" ht="11.25" customHeight="1" x14ac:dyDescent="0.25">
      <c r="B188" s="10"/>
      <c r="C188" s="19" t="s">
        <v>308</v>
      </c>
      <c r="D188" s="15"/>
      <c r="E188" s="15"/>
      <c r="F188" s="15"/>
      <c r="G188" s="19">
        <v>2023</v>
      </c>
      <c r="H188" s="19">
        <f t="shared" ref="H188:Z188" si="75">G188+1</f>
        <v>2024</v>
      </c>
      <c r="I188" s="19">
        <f t="shared" si="75"/>
        <v>2025</v>
      </c>
      <c r="J188" s="19">
        <f t="shared" si="75"/>
        <v>2026</v>
      </c>
      <c r="K188" s="19">
        <f t="shared" si="75"/>
        <v>2027</v>
      </c>
      <c r="L188" s="19">
        <f t="shared" si="75"/>
        <v>2028</v>
      </c>
      <c r="M188" s="19">
        <f t="shared" si="75"/>
        <v>2029</v>
      </c>
      <c r="N188" s="19">
        <f t="shared" si="75"/>
        <v>2030</v>
      </c>
      <c r="O188" s="19">
        <f t="shared" si="75"/>
        <v>2031</v>
      </c>
      <c r="P188" s="19">
        <f t="shared" si="75"/>
        <v>2032</v>
      </c>
      <c r="Q188" s="19">
        <f t="shared" si="75"/>
        <v>2033</v>
      </c>
      <c r="R188" s="19">
        <f t="shared" si="75"/>
        <v>2034</v>
      </c>
      <c r="S188" s="19">
        <f t="shared" si="75"/>
        <v>2035</v>
      </c>
      <c r="T188" s="19">
        <f t="shared" si="75"/>
        <v>2036</v>
      </c>
      <c r="U188" s="19">
        <f t="shared" si="75"/>
        <v>2037</v>
      </c>
      <c r="V188" s="19">
        <f t="shared" si="75"/>
        <v>2038</v>
      </c>
      <c r="W188" s="19">
        <f t="shared" si="75"/>
        <v>2039</v>
      </c>
      <c r="X188" s="19">
        <f t="shared" si="75"/>
        <v>2040</v>
      </c>
      <c r="Y188" s="19">
        <f t="shared" si="75"/>
        <v>2041</v>
      </c>
      <c r="Z188" s="19">
        <f t="shared" si="75"/>
        <v>2042</v>
      </c>
    </row>
    <row r="189" spans="2:26" s="69" customFormat="1" ht="11.25" customHeight="1" x14ac:dyDescent="0.25">
      <c r="B189" s="19"/>
      <c r="C189" s="317" t="s">
        <v>309</v>
      </c>
      <c r="D189" s="317"/>
      <c r="E189" s="318"/>
      <c r="F189" s="117"/>
      <c r="G189" s="20">
        <f t="shared" ref="G189:Z189" si="76">SUM(G162:G165)</f>
        <v>0</v>
      </c>
      <c r="H189" s="20">
        <f t="shared" si="76"/>
        <v>0</v>
      </c>
      <c r="I189" s="20">
        <f t="shared" si="76"/>
        <v>0</v>
      </c>
      <c r="J189" s="20">
        <f t="shared" si="76"/>
        <v>0</v>
      </c>
      <c r="K189" s="20">
        <f t="shared" si="76"/>
        <v>0</v>
      </c>
      <c r="L189" s="20">
        <f t="shared" si="76"/>
        <v>0</v>
      </c>
      <c r="M189" s="20">
        <f t="shared" si="76"/>
        <v>0</v>
      </c>
      <c r="N189" s="20">
        <f t="shared" si="76"/>
        <v>0</v>
      </c>
      <c r="O189" s="20">
        <f t="shared" si="76"/>
        <v>0</v>
      </c>
      <c r="P189" s="20">
        <f t="shared" si="76"/>
        <v>0</v>
      </c>
      <c r="Q189" s="20">
        <f t="shared" si="76"/>
        <v>0</v>
      </c>
      <c r="R189" s="20">
        <f t="shared" si="76"/>
        <v>0</v>
      </c>
      <c r="S189" s="20">
        <f t="shared" si="76"/>
        <v>0</v>
      </c>
      <c r="T189" s="20">
        <f t="shared" si="76"/>
        <v>0</v>
      </c>
      <c r="U189" s="20">
        <f t="shared" si="76"/>
        <v>0</v>
      </c>
      <c r="V189" s="20">
        <f t="shared" si="76"/>
        <v>0</v>
      </c>
      <c r="W189" s="20">
        <f t="shared" si="76"/>
        <v>0</v>
      </c>
      <c r="X189" s="20">
        <f t="shared" si="76"/>
        <v>0</v>
      </c>
      <c r="Y189" s="20">
        <f t="shared" si="76"/>
        <v>0</v>
      </c>
      <c r="Z189" s="20">
        <f t="shared" si="76"/>
        <v>0</v>
      </c>
    </row>
    <row r="190" spans="2:26" s="69" customFormat="1" ht="12.75" customHeight="1" x14ac:dyDescent="0.25">
      <c r="B190" s="19"/>
      <c r="C190" s="315" t="s">
        <v>310</v>
      </c>
      <c r="D190" s="315"/>
      <c r="E190" s="316"/>
      <c r="F190" s="105"/>
      <c r="G190" s="59">
        <f>G189</f>
        <v>0</v>
      </c>
      <c r="H190" s="59">
        <f t="shared" ref="H190:R190" si="77">G190+H189</f>
        <v>0</v>
      </c>
      <c r="I190" s="59">
        <f t="shared" si="77"/>
        <v>0</v>
      </c>
      <c r="J190" s="59">
        <f t="shared" si="77"/>
        <v>0</v>
      </c>
      <c r="K190" s="59">
        <f t="shared" si="77"/>
        <v>0</v>
      </c>
      <c r="L190" s="59">
        <f t="shared" si="77"/>
        <v>0</v>
      </c>
      <c r="M190" s="59">
        <f t="shared" si="77"/>
        <v>0</v>
      </c>
      <c r="N190" s="59">
        <f t="shared" si="77"/>
        <v>0</v>
      </c>
      <c r="O190" s="59">
        <f t="shared" si="77"/>
        <v>0</v>
      </c>
      <c r="P190" s="59">
        <f t="shared" si="77"/>
        <v>0</v>
      </c>
      <c r="Q190" s="59">
        <f t="shared" si="77"/>
        <v>0</v>
      </c>
      <c r="R190" s="59">
        <f t="shared" si="77"/>
        <v>0</v>
      </c>
      <c r="S190" s="59">
        <f t="shared" ref="S190:Z190" si="78">R190+S189</f>
        <v>0</v>
      </c>
      <c r="T190" s="59">
        <f t="shared" si="78"/>
        <v>0</v>
      </c>
      <c r="U190" s="59">
        <f t="shared" si="78"/>
        <v>0</v>
      </c>
      <c r="V190" s="59">
        <f t="shared" si="78"/>
        <v>0</v>
      </c>
      <c r="W190" s="59">
        <f t="shared" si="78"/>
        <v>0</v>
      </c>
      <c r="X190" s="59">
        <f t="shared" si="78"/>
        <v>0</v>
      </c>
      <c r="Y190" s="59">
        <f t="shared" si="78"/>
        <v>0</v>
      </c>
      <c r="Z190" s="59">
        <f t="shared" si="78"/>
        <v>0</v>
      </c>
    </row>
    <row r="191" spans="2:26" s="69" customFormat="1" ht="11.25" hidden="1" customHeight="1" outlineLevel="1" x14ac:dyDescent="0.25">
      <c r="B191" s="129"/>
      <c r="C191" s="107" t="s">
        <v>311</v>
      </c>
      <c r="D191" s="107"/>
      <c r="E191" s="107"/>
      <c r="F191" s="113"/>
      <c r="G191" s="19">
        <v>2023</v>
      </c>
      <c r="H191" s="19">
        <f t="shared" ref="H191:Z191" si="79">G191+1</f>
        <v>2024</v>
      </c>
      <c r="I191" s="19">
        <f t="shared" si="79"/>
        <v>2025</v>
      </c>
      <c r="J191" s="19">
        <f t="shared" si="79"/>
        <v>2026</v>
      </c>
      <c r="K191" s="19">
        <f t="shared" si="79"/>
        <v>2027</v>
      </c>
      <c r="L191" s="19">
        <f t="shared" si="79"/>
        <v>2028</v>
      </c>
      <c r="M191" s="19">
        <f t="shared" si="79"/>
        <v>2029</v>
      </c>
      <c r="N191" s="19">
        <f t="shared" si="79"/>
        <v>2030</v>
      </c>
      <c r="O191" s="19">
        <f t="shared" si="79"/>
        <v>2031</v>
      </c>
      <c r="P191" s="19">
        <f t="shared" si="79"/>
        <v>2032</v>
      </c>
      <c r="Q191" s="19">
        <f t="shared" si="79"/>
        <v>2033</v>
      </c>
      <c r="R191" s="19">
        <f t="shared" si="79"/>
        <v>2034</v>
      </c>
      <c r="S191" s="19">
        <f t="shared" si="79"/>
        <v>2035</v>
      </c>
      <c r="T191" s="19">
        <f t="shared" si="79"/>
        <v>2036</v>
      </c>
      <c r="U191" s="19">
        <f t="shared" si="79"/>
        <v>2037</v>
      </c>
      <c r="V191" s="19">
        <f t="shared" si="79"/>
        <v>2038</v>
      </c>
      <c r="W191" s="19">
        <f t="shared" si="79"/>
        <v>2039</v>
      </c>
      <c r="X191" s="19">
        <f t="shared" si="79"/>
        <v>2040</v>
      </c>
      <c r="Y191" s="19">
        <f t="shared" si="79"/>
        <v>2041</v>
      </c>
      <c r="Z191" s="19">
        <f t="shared" si="79"/>
        <v>2042</v>
      </c>
    </row>
    <row r="192" spans="2:26" s="69" customFormat="1" ht="11.25" hidden="1" customHeight="1" outlineLevel="1" x14ac:dyDescent="0.25">
      <c r="B192" s="129"/>
      <c r="C192" s="93" t="s">
        <v>312</v>
      </c>
      <c r="D192" s="118"/>
      <c r="E192" s="118"/>
      <c r="F192" s="117"/>
      <c r="G192" s="20">
        <f t="shared" ref="G192:Z192" si="80">G174+G189</f>
        <v>0</v>
      </c>
      <c r="H192" s="20">
        <f t="shared" si="80"/>
        <v>0</v>
      </c>
      <c r="I192" s="20">
        <f t="shared" si="80"/>
        <v>0</v>
      </c>
      <c r="J192" s="20">
        <f t="shared" si="80"/>
        <v>0</v>
      </c>
      <c r="K192" s="20">
        <f t="shared" si="80"/>
        <v>0</v>
      </c>
      <c r="L192" s="20">
        <f t="shared" si="80"/>
        <v>0</v>
      </c>
      <c r="M192" s="20">
        <f t="shared" si="80"/>
        <v>0</v>
      </c>
      <c r="N192" s="20">
        <f t="shared" si="80"/>
        <v>0</v>
      </c>
      <c r="O192" s="20">
        <f t="shared" si="80"/>
        <v>0</v>
      </c>
      <c r="P192" s="20">
        <f t="shared" si="80"/>
        <v>0</v>
      </c>
      <c r="Q192" s="20">
        <f t="shared" si="80"/>
        <v>0</v>
      </c>
      <c r="R192" s="20">
        <f t="shared" si="80"/>
        <v>0</v>
      </c>
      <c r="S192" s="20">
        <f t="shared" si="80"/>
        <v>0</v>
      </c>
      <c r="T192" s="20">
        <f t="shared" si="80"/>
        <v>0</v>
      </c>
      <c r="U192" s="20">
        <f t="shared" si="80"/>
        <v>0</v>
      </c>
      <c r="V192" s="20">
        <f t="shared" si="80"/>
        <v>0</v>
      </c>
      <c r="W192" s="20">
        <f t="shared" si="80"/>
        <v>0</v>
      </c>
      <c r="X192" s="20">
        <f t="shared" si="80"/>
        <v>0</v>
      </c>
      <c r="Y192" s="20">
        <f t="shared" si="80"/>
        <v>0</v>
      </c>
      <c r="Z192" s="20">
        <f t="shared" si="80"/>
        <v>0</v>
      </c>
    </row>
    <row r="193" spans="2:26" s="69" customFormat="1" ht="11.25" hidden="1" customHeight="1" outlineLevel="1" x14ac:dyDescent="0.25">
      <c r="B193" s="129"/>
      <c r="C193" s="235" t="s">
        <v>313</v>
      </c>
      <c r="D193" s="237"/>
      <c r="E193" s="237"/>
      <c r="F193" s="105"/>
      <c r="G193" s="59">
        <f>G192</f>
        <v>0</v>
      </c>
      <c r="H193" s="59">
        <f t="shared" ref="H193:Z193" si="81">G193+H192</f>
        <v>0</v>
      </c>
      <c r="I193" s="59">
        <f t="shared" si="81"/>
        <v>0</v>
      </c>
      <c r="J193" s="59">
        <f t="shared" si="81"/>
        <v>0</v>
      </c>
      <c r="K193" s="59">
        <f t="shared" si="81"/>
        <v>0</v>
      </c>
      <c r="L193" s="59">
        <f t="shared" si="81"/>
        <v>0</v>
      </c>
      <c r="M193" s="59">
        <f t="shared" si="81"/>
        <v>0</v>
      </c>
      <c r="N193" s="59">
        <f t="shared" si="81"/>
        <v>0</v>
      </c>
      <c r="O193" s="59">
        <f t="shared" si="81"/>
        <v>0</v>
      </c>
      <c r="P193" s="59">
        <f t="shared" si="81"/>
        <v>0</v>
      </c>
      <c r="Q193" s="59">
        <f t="shared" si="81"/>
        <v>0</v>
      </c>
      <c r="R193" s="59">
        <f t="shared" si="81"/>
        <v>0</v>
      </c>
      <c r="S193" s="59">
        <f t="shared" si="81"/>
        <v>0</v>
      </c>
      <c r="T193" s="59">
        <f t="shared" si="81"/>
        <v>0</v>
      </c>
      <c r="U193" s="59">
        <f t="shared" si="81"/>
        <v>0</v>
      </c>
      <c r="V193" s="59">
        <f t="shared" si="81"/>
        <v>0</v>
      </c>
      <c r="W193" s="59">
        <f t="shared" si="81"/>
        <v>0</v>
      </c>
      <c r="X193" s="59">
        <f t="shared" si="81"/>
        <v>0</v>
      </c>
      <c r="Y193" s="59">
        <f t="shared" si="81"/>
        <v>0</v>
      </c>
      <c r="Z193" s="59">
        <f t="shared" si="81"/>
        <v>0</v>
      </c>
    </row>
    <row r="194" spans="2:26" s="69" customFormat="1" ht="11.25" hidden="1" customHeight="1" outlineLevel="1" x14ac:dyDescent="0.25">
      <c r="B194" s="129"/>
      <c r="C194" s="107" t="s">
        <v>314</v>
      </c>
      <c r="D194" s="113"/>
      <c r="E194" s="113"/>
      <c r="F194" s="113"/>
      <c r="G194" s="19">
        <v>2023</v>
      </c>
      <c r="H194" s="19">
        <f t="shared" ref="H194:Z194" si="82">G194+1</f>
        <v>2024</v>
      </c>
      <c r="I194" s="19">
        <f t="shared" si="82"/>
        <v>2025</v>
      </c>
      <c r="J194" s="19">
        <f t="shared" si="82"/>
        <v>2026</v>
      </c>
      <c r="K194" s="19">
        <f t="shared" si="82"/>
        <v>2027</v>
      </c>
      <c r="L194" s="19">
        <f t="shared" si="82"/>
        <v>2028</v>
      </c>
      <c r="M194" s="19">
        <f t="shared" si="82"/>
        <v>2029</v>
      </c>
      <c r="N194" s="19">
        <f t="shared" si="82"/>
        <v>2030</v>
      </c>
      <c r="O194" s="19">
        <f t="shared" si="82"/>
        <v>2031</v>
      </c>
      <c r="P194" s="19">
        <f t="shared" si="82"/>
        <v>2032</v>
      </c>
      <c r="Q194" s="19">
        <f t="shared" si="82"/>
        <v>2033</v>
      </c>
      <c r="R194" s="19">
        <f t="shared" si="82"/>
        <v>2034</v>
      </c>
      <c r="S194" s="19">
        <f t="shared" si="82"/>
        <v>2035</v>
      </c>
      <c r="T194" s="19">
        <f t="shared" si="82"/>
        <v>2036</v>
      </c>
      <c r="U194" s="19">
        <f t="shared" si="82"/>
        <v>2037</v>
      </c>
      <c r="V194" s="19">
        <f t="shared" si="82"/>
        <v>2038</v>
      </c>
      <c r="W194" s="19">
        <f t="shared" si="82"/>
        <v>2039</v>
      </c>
      <c r="X194" s="19">
        <f t="shared" si="82"/>
        <v>2040</v>
      </c>
      <c r="Y194" s="19">
        <f t="shared" si="82"/>
        <v>2041</v>
      </c>
      <c r="Z194" s="19">
        <f t="shared" si="82"/>
        <v>2042</v>
      </c>
    </row>
    <row r="195" spans="2:26" s="69" customFormat="1" ht="11.25" hidden="1" customHeight="1" outlineLevel="1" x14ac:dyDescent="0.25">
      <c r="B195" s="129"/>
      <c r="C195" s="234" t="s">
        <v>315</v>
      </c>
      <c r="D195" s="118"/>
      <c r="E195" s="118"/>
      <c r="F195" s="119"/>
      <c r="G195" s="20">
        <f t="shared" ref="G195:Z195" si="83">SUM(G176:G178)</f>
        <v>0</v>
      </c>
      <c r="H195" s="20">
        <f t="shared" si="83"/>
        <v>0</v>
      </c>
      <c r="I195" s="20">
        <f t="shared" si="83"/>
        <v>0</v>
      </c>
      <c r="J195" s="20">
        <f t="shared" si="83"/>
        <v>0</v>
      </c>
      <c r="K195" s="20">
        <f t="shared" si="83"/>
        <v>0</v>
      </c>
      <c r="L195" s="20">
        <f t="shared" si="83"/>
        <v>0</v>
      </c>
      <c r="M195" s="20">
        <f t="shared" si="83"/>
        <v>0</v>
      </c>
      <c r="N195" s="20">
        <f t="shared" si="83"/>
        <v>0</v>
      </c>
      <c r="O195" s="20">
        <f t="shared" si="83"/>
        <v>0</v>
      </c>
      <c r="P195" s="20">
        <f t="shared" si="83"/>
        <v>0</v>
      </c>
      <c r="Q195" s="20">
        <f t="shared" si="83"/>
        <v>0</v>
      </c>
      <c r="R195" s="20">
        <f t="shared" si="83"/>
        <v>0</v>
      </c>
      <c r="S195" s="20">
        <f t="shared" si="83"/>
        <v>0</v>
      </c>
      <c r="T195" s="20">
        <f t="shared" si="83"/>
        <v>0</v>
      </c>
      <c r="U195" s="20">
        <f t="shared" si="83"/>
        <v>0</v>
      </c>
      <c r="V195" s="20">
        <f t="shared" si="83"/>
        <v>0</v>
      </c>
      <c r="W195" s="20">
        <f t="shared" si="83"/>
        <v>0</v>
      </c>
      <c r="X195" s="20">
        <f t="shared" si="83"/>
        <v>0</v>
      </c>
      <c r="Y195" s="20">
        <f t="shared" si="83"/>
        <v>0</v>
      </c>
      <c r="Z195" s="20">
        <f t="shared" si="83"/>
        <v>0</v>
      </c>
    </row>
    <row r="196" spans="2:26" s="69" customFormat="1" ht="11.25" hidden="1" customHeight="1" outlineLevel="1" x14ac:dyDescent="0.25">
      <c r="B196" s="129"/>
      <c r="C196" s="236" t="s">
        <v>316</v>
      </c>
      <c r="D196" s="237"/>
      <c r="E196" s="237"/>
      <c r="F196" s="105"/>
      <c r="G196" s="59">
        <f>G195</f>
        <v>0</v>
      </c>
      <c r="H196" s="59">
        <f t="shared" ref="H196:Z196" si="84">G196+H195</f>
        <v>0</v>
      </c>
      <c r="I196" s="59">
        <f t="shared" si="84"/>
        <v>0</v>
      </c>
      <c r="J196" s="59">
        <f t="shared" si="84"/>
        <v>0</v>
      </c>
      <c r="K196" s="59">
        <f t="shared" si="84"/>
        <v>0</v>
      </c>
      <c r="L196" s="59">
        <f t="shared" si="84"/>
        <v>0</v>
      </c>
      <c r="M196" s="59">
        <f t="shared" si="84"/>
        <v>0</v>
      </c>
      <c r="N196" s="59">
        <f t="shared" si="84"/>
        <v>0</v>
      </c>
      <c r="O196" s="59">
        <f t="shared" si="84"/>
        <v>0</v>
      </c>
      <c r="P196" s="59">
        <f t="shared" si="84"/>
        <v>0</v>
      </c>
      <c r="Q196" s="59">
        <f t="shared" si="84"/>
        <v>0</v>
      </c>
      <c r="R196" s="59">
        <f t="shared" si="84"/>
        <v>0</v>
      </c>
      <c r="S196" s="59">
        <f t="shared" si="84"/>
        <v>0</v>
      </c>
      <c r="T196" s="59">
        <f t="shared" si="84"/>
        <v>0</v>
      </c>
      <c r="U196" s="59">
        <f t="shared" si="84"/>
        <v>0</v>
      </c>
      <c r="V196" s="59">
        <f t="shared" si="84"/>
        <v>0</v>
      </c>
      <c r="W196" s="59">
        <f t="shared" si="84"/>
        <v>0</v>
      </c>
      <c r="X196" s="59">
        <f t="shared" si="84"/>
        <v>0</v>
      </c>
      <c r="Y196" s="59">
        <f t="shared" si="84"/>
        <v>0</v>
      </c>
      <c r="Z196" s="59">
        <f t="shared" si="84"/>
        <v>0</v>
      </c>
    </row>
    <row r="197" spans="2:26" s="69" customFormat="1" ht="11.25" hidden="1" customHeight="1" outlineLevel="1" x14ac:dyDescent="0.25">
      <c r="B197" s="129"/>
      <c r="C197" s="107" t="s">
        <v>317</v>
      </c>
      <c r="D197" s="113"/>
      <c r="E197" s="113"/>
      <c r="F197" s="113"/>
      <c r="G197" s="19">
        <v>2023</v>
      </c>
      <c r="H197" s="19">
        <f t="shared" ref="H197:Z197" si="85">G197+1</f>
        <v>2024</v>
      </c>
      <c r="I197" s="19">
        <f t="shared" si="85"/>
        <v>2025</v>
      </c>
      <c r="J197" s="19">
        <f t="shared" si="85"/>
        <v>2026</v>
      </c>
      <c r="K197" s="19">
        <f t="shared" si="85"/>
        <v>2027</v>
      </c>
      <c r="L197" s="19">
        <f t="shared" si="85"/>
        <v>2028</v>
      </c>
      <c r="M197" s="19">
        <f t="shared" si="85"/>
        <v>2029</v>
      </c>
      <c r="N197" s="19">
        <f t="shared" si="85"/>
        <v>2030</v>
      </c>
      <c r="O197" s="19">
        <f t="shared" si="85"/>
        <v>2031</v>
      </c>
      <c r="P197" s="19">
        <f t="shared" si="85"/>
        <v>2032</v>
      </c>
      <c r="Q197" s="19">
        <f t="shared" si="85"/>
        <v>2033</v>
      </c>
      <c r="R197" s="19">
        <f t="shared" si="85"/>
        <v>2034</v>
      </c>
      <c r="S197" s="19">
        <f t="shared" si="85"/>
        <v>2035</v>
      </c>
      <c r="T197" s="19">
        <f t="shared" si="85"/>
        <v>2036</v>
      </c>
      <c r="U197" s="19">
        <f t="shared" si="85"/>
        <v>2037</v>
      </c>
      <c r="V197" s="19">
        <f t="shared" si="85"/>
        <v>2038</v>
      </c>
      <c r="W197" s="19">
        <f t="shared" si="85"/>
        <v>2039</v>
      </c>
      <c r="X197" s="19">
        <f t="shared" si="85"/>
        <v>2040</v>
      </c>
      <c r="Y197" s="19">
        <f t="shared" si="85"/>
        <v>2041</v>
      </c>
      <c r="Z197" s="19">
        <f t="shared" si="85"/>
        <v>2042</v>
      </c>
    </row>
    <row r="198" spans="2:26" s="69" customFormat="1" ht="11.25" hidden="1" customHeight="1" outlineLevel="1" x14ac:dyDescent="0.25">
      <c r="B198" s="129"/>
      <c r="C198" s="93" t="s">
        <v>318</v>
      </c>
      <c r="D198" s="118"/>
      <c r="E198" s="118"/>
      <c r="F198" s="118"/>
      <c r="G198" s="20">
        <f t="shared" ref="G198:Z198" si="86">SUM(G179:G181)</f>
        <v>0</v>
      </c>
      <c r="H198" s="20">
        <f t="shared" si="86"/>
        <v>0</v>
      </c>
      <c r="I198" s="20">
        <f t="shared" si="86"/>
        <v>0</v>
      </c>
      <c r="J198" s="20">
        <f t="shared" si="86"/>
        <v>0</v>
      </c>
      <c r="K198" s="20">
        <f t="shared" si="86"/>
        <v>0</v>
      </c>
      <c r="L198" s="20">
        <f t="shared" si="86"/>
        <v>0</v>
      </c>
      <c r="M198" s="20">
        <f t="shared" si="86"/>
        <v>0</v>
      </c>
      <c r="N198" s="20">
        <f t="shared" si="86"/>
        <v>0</v>
      </c>
      <c r="O198" s="20">
        <f t="shared" si="86"/>
        <v>0</v>
      </c>
      <c r="P198" s="20">
        <f t="shared" si="86"/>
        <v>0</v>
      </c>
      <c r="Q198" s="20">
        <f t="shared" si="86"/>
        <v>0</v>
      </c>
      <c r="R198" s="20">
        <f t="shared" si="86"/>
        <v>0</v>
      </c>
      <c r="S198" s="20">
        <f t="shared" si="86"/>
        <v>0</v>
      </c>
      <c r="T198" s="20">
        <f t="shared" si="86"/>
        <v>0</v>
      </c>
      <c r="U198" s="20">
        <f t="shared" si="86"/>
        <v>0</v>
      </c>
      <c r="V198" s="20">
        <f t="shared" si="86"/>
        <v>0</v>
      </c>
      <c r="W198" s="20">
        <f t="shared" si="86"/>
        <v>0</v>
      </c>
      <c r="X198" s="20">
        <f t="shared" si="86"/>
        <v>0</v>
      </c>
      <c r="Y198" s="20">
        <f t="shared" si="86"/>
        <v>0</v>
      </c>
      <c r="Z198" s="20">
        <f t="shared" si="86"/>
        <v>0</v>
      </c>
    </row>
    <row r="199" spans="2:26" s="69" customFormat="1" ht="11.25" hidden="1" customHeight="1" outlineLevel="1" x14ac:dyDescent="0.25">
      <c r="B199" s="129"/>
      <c r="C199" s="236" t="s">
        <v>319</v>
      </c>
      <c r="D199" s="237"/>
      <c r="E199" s="237"/>
      <c r="F199" s="178"/>
      <c r="G199" s="59">
        <f>G198</f>
        <v>0</v>
      </c>
      <c r="H199" s="59">
        <f t="shared" ref="H199:Z199" si="87">G199+H198</f>
        <v>0</v>
      </c>
      <c r="I199" s="59">
        <f t="shared" si="87"/>
        <v>0</v>
      </c>
      <c r="J199" s="59">
        <f t="shared" si="87"/>
        <v>0</v>
      </c>
      <c r="K199" s="59">
        <f t="shared" si="87"/>
        <v>0</v>
      </c>
      <c r="L199" s="59">
        <f t="shared" si="87"/>
        <v>0</v>
      </c>
      <c r="M199" s="59">
        <f t="shared" si="87"/>
        <v>0</v>
      </c>
      <c r="N199" s="59">
        <f t="shared" si="87"/>
        <v>0</v>
      </c>
      <c r="O199" s="59">
        <f t="shared" si="87"/>
        <v>0</v>
      </c>
      <c r="P199" s="59">
        <f t="shared" si="87"/>
        <v>0</v>
      </c>
      <c r="Q199" s="59">
        <f t="shared" si="87"/>
        <v>0</v>
      </c>
      <c r="R199" s="59">
        <f t="shared" si="87"/>
        <v>0</v>
      </c>
      <c r="S199" s="59">
        <f t="shared" si="87"/>
        <v>0</v>
      </c>
      <c r="T199" s="59">
        <f t="shared" si="87"/>
        <v>0</v>
      </c>
      <c r="U199" s="59">
        <f t="shared" si="87"/>
        <v>0</v>
      </c>
      <c r="V199" s="59">
        <f t="shared" si="87"/>
        <v>0</v>
      </c>
      <c r="W199" s="59">
        <f t="shared" si="87"/>
        <v>0</v>
      </c>
      <c r="X199" s="59">
        <f t="shared" si="87"/>
        <v>0</v>
      </c>
      <c r="Y199" s="59">
        <f t="shared" si="87"/>
        <v>0</v>
      </c>
      <c r="Z199" s="59">
        <f t="shared" si="87"/>
        <v>0</v>
      </c>
    </row>
    <row r="200" spans="2:26" s="69" customFormat="1" ht="11.25" hidden="1" customHeight="1" outlineLevel="1" x14ac:dyDescent="0.25">
      <c r="B200" s="19"/>
      <c r="C200" s="68" t="s">
        <v>320</v>
      </c>
      <c r="D200" s="15"/>
      <c r="E200" s="15"/>
      <c r="F200" s="15"/>
      <c r="G200" s="19">
        <v>2023</v>
      </c>
      <c r="H200" s="19">
        <f t="shared" ref="H200:Z200" si="88">G200+1</f>
        <v>2024</v>
      </c>
      <c r="I200" s="19">
        <f t="shared" si="88"/>
        <v>2025</v>
      </c>
      <c r="J200" s="19">
        <f t="shared" si="88"/>
        <v>2026</v>
      </c>
      <c r="K200" s="19">
        <f t="shared" si="88"/>
        <v>2027</v>
      </c>
      <c r="L200" s="19">
        <f t="shared" si="88"/>
        <v>2028</v>
      </c>
      <c r="M200" s="19">
        <f t="shared" si="88"/>
        <v>2029</v>
      </c>
      <c r="N200" s="19">
        <f t="shared" si="88"/>
        <v>2030</v>
      </c>
      <c r="O200" s="19">
        <f t="shared" si="88"/>
        <v>2031</v>
      </c>
      <c r="P200" s="19">
        <f t="shared" si="88"/>
        <v>2032</v>
      </c>
      <c r="Q200" s="19">
        <f t="shared" si="88"/>
        <v>2033</v>
      </c>
      <c r="R200" s="19">
        <f t="shared" si="88"/>
        <v>2034</v>
      </c>
      <c r="S200" s="19">
        <f t="shared" si="88"/>
        <v>2035</v>
      </c>
      <c r="T200" s="19">
        <f t="shared" si="88"/>
        <v>2036</v>
      </c>
      <c r="U200" s="19">
        <f t="shared" si="88"/>
        <v>2037</v>
      </c>
      <c r="V200" s="19">
        <f t="shared" si="88"/>
        <v>2038</v>
      </c>
      <c r="W200" s="19">
        <f t="shared" si="88"/>
        <v>2039</v>
      </c>
      <c r="X200" s="19">
        <f t="shared" si="88"/>
        <v>2040</v>
      </c>
      <c r="Y200" s="19">
        <f t="shared" si="88"/>
        <v>2041</v>
      </c>
      <c r="Z200" s="19">
        <f t="shared" si="88"/>
        <v>2042</v>
      </c>
    </row>
    <row r="201" spans="2:26" s="69" customFormat="1" ht="11.25" hidden="1" customHeight="1" outlineLevel="1" x14ac:dyDescent="0.25">
      <c r="B201" s="19"/>
      <c r="C201" s="317" t="s">
        <v>321</v>
      </c>
      <c r="D201" s="317"/>
      <c r="E201" s="318"/>
      <c r="F201" s="117"/>
      <c r="G201" s="20">
        <f t="shared" ref="G201:Z201" si="89">SUM(G182:G184)</f>
        <v>0</v>
      </c>
      <c r="H201" s="20">
        <f t="shared" si="89"/>
        <v>0</v>
      </c>
      <c r="I201" s="20">
        <f t="shared" si="89"/>
        <v>0</v>
      </c>
      <c r="J201" s="20">
        <f t="shared" si="89"/>
        <v>0</v>
      </c>
      <c r="K201" s="20">
        <f t="shared" si="89"/>
        <v>0</v>
      </c>
      <c r="L201" s="20">
        <f t="shared" si="89"/>
        <v>0</v>
      </c>
      <c r="M201" s="20">
        <f t="shared" si="89"/>
        <v>0</v>
      </c>
      <c r="N201" s="20">
        <f t="shared" si="89"/>
        <v>0</v>
      </c>
      <c r="O201" s="20">
        <f t="shared" si="89"/>
        <v>0</v>
      </c>
      <c r="P201" s="20">
        <f t="shared" si="89"/>
        <v>0</v>
      </c>
      <c r="Q201" s="20">
        <f t="shared" si="89"/>
        <v>0</v>
      </c>
      <c r="R201" s="20">
        <f t="shared" si="89"/>
        <v>0</v>
      </c>
      <c r="S201" s="20">
        <f t="shared" si="89"/>
        <v>0</v>
      </c>
      <c r="T201" s="20">
        <f t="shared" si="89"/>
        <v>0</v>
      </c>
      <c r="U201" s="20">
        <f t="shared" si="89"/>
        <v>0</v>
      </c>
      <c r="V201" s="20">
        <f t="shared" si="89"/>
        <v>0</v>
      </c>
      <c r="W201" s="20">
        <f t="shared" si="89"/>
        <v>0</v>
      </c>
      <c r="X201" s="20">
        <f t="shared" si="89"/>
        <v>0</v>
      </c>
      <c r="Y201" s="20">
        <f t="shared" si="89"/>
        <v>0</v>
      </c>
      <c r="Z201" s="20">
        <f t="shared" si="89"/>
        <v>0</v>
      </c>
    </row>
    <row r="202" spans="2:26" s="69" customFormat="1" ht="11.25" hidden="1" customHeight="1" outlineLevel="1" x14ac:dyDescent="0.25">
      <c r="B202" s="19"/>
      <c r="C202" s="315" t="s">
        <v>322</v>
      </c>
      <c r="D202" s="315"/>
      <c r="E202" s="316"/>
      <c r="F202" s="105"/>
      <c r="G202" s="59">
        <f>G201</f>
        <v>0</v>
      </c>
      <c r="H202" s="59">
        <f t="shared" ref="H202:Z202" si="90">G202+H201</f>
        <v>0</v>
      </c>
      <c r="I202" s="59">
        <f t="shared" si="90"/>
        <v>0</v>
      </c>
      <c r="J202" s="59">
        <f t="shared" si="90"/>
        <v>0</v>
      </c>
      <c r="K202" s="59">
        <f t="shared" si="90"/>
        <v>0</v>
      </c>
      <c r="L202" s="59">
        <f t="shared" si="90"/>
        <v>0</v>
      </c>
      <c r="M202" s="59">
        <f t="shared" si="90"/>
        <v>0</v>
      </c>
      <c r="N202" s="59">
        <f t="shared" si="90"/>
        <v>0</v>
      </c>
      <c r="O202" s="59">
        <f t="shared" si="90"/>
        <v>0</v>
      </c>
      <c r="P202" s="59">
        <f t="shared" si="90"/>
        <v>0</v>
      </c>
      <c r="Q202" s="59">
        <f t="shared" si="90"/>
        <v>0</v>
      </c>
      <c r="R202" s="59">
        <f t="shared" si="90"/>
        <v>0</v>
      </c>
      <c r="S202" s="59">
        <f t="shared" si="90"/>
        <v>0</v>
      </c>
      <c r="T202" s="59">
        <f t="shared" si="90"/>
        <v>0</v>
      </c>
      <c r="U202" s="59">
        <f t="shared" si="90"/>
        <v>0</v>
      </c>
      <c r="V202" s="59">
        <f t="shared" si="90"/>
        <v>0</v>
      </c>
      <c r="W202" s="59">
        <f t="shared" si="90"/>
        <v>0</v>
      </c>
      <c r="X202" s="59">
        <f t="shared" si="90"/>
        <v>0</v>
      </c>
      <c r="Y202" s="59">
        <f t="shared" si="90"/>
        <v>0</v>
      </c>
      <c r="Z202" s="59">
        <f t="shared" si="90"/>
        <v>0</v>
      </c>
    </row>
    <row r="203" spans="2:26" s="69" customFormat="1" ht="11.25" hidden="1" customHeight="1" outlineLevel="1" x14ac:dyDescent="0.25">
      <c r="B203" s="19"/>
      <c r="C203" s="87" t="s">
        <v>323</v>
      </c>
      <c r="D203" s="15"/>
      <c r="E203" s="15"/>
      <c r="F203" s="15"/>
      <c r="G203" s="19">
        <v>2023</v>
      </c>
      <c r="H203" s="19">
        <f t="shared" ref="H203:Z203" si="91">G203+1</f>
        <v>2024</v>
      </c>
      <c r="I203" s="19">
        <f t="shared" si="91"/>
        <v>2025</v>
      </c>
      <c r="J203" s="19">
        <f t="shared" si="91"/>
        <v>2026</v>
      </c>
      <c r="K203" s="19">
        <f t="shared" si="91"/>
        <v>2027</v>
      </c>
      <c r="L203" s="19">
        <f t="shared" si="91"/>
        <v>2028</v>
      </c>
      <c r="M203" s="19">
        <f t="shared" si="91"/>
        <v>2029</v>
      </c>
      <c r="N203" s="19">
        <f t="shared" si="91"/>
        <v>2030</v>
      </c>
      <c r="O203" s="19">
        <f t="shared" si="91"/>
        <v>2031</v>
      </c>
      <c r="P203" s="19">
        <f t="shared" si="91"/>
        <v>2032</v>
      </c>
      <c r="Q203" s="19">
        <f t="shared" si="91"/>
        <v>2033</v>
      </c>
      <c r="R203" s="19">
        <f t="shared" si="91"/>
        <v>2034</v>
      </c>
      <c r="S203" s="19">
        <f t="shared" si="91"/>
        <v>2035</v>
      </c>
      <c r="T203" s="19">
        <f t="shared" si="91"/>
        <v>2036</v>
      </c>
      <c r="U203" s="19">
        <f t="shared" si="91"/>
        <v>2037</v>
      </c>
      <c r="V203" s="19">
        <f t="shared" si="91"/>
        <v>2038</v>
      </c>
      <c r="W203" s="19">
        <f t="shared" si="91"/>
        <v>2039</v>
      </c>
      <c r="X203" s="19">
        <f t="shared" si="91"/>
        <v>2040</v>
      </c>
      <c r="Y203" s="19">
        <f t="shared" si="91"/>
        <v>2041</v>
      </c>
      <c r="Z203" s="19">
        <f t="shared" si="91"/>
        <v>2042</v>
      </c>
    </row>
    <row r="204" spans="2:26" s="69" customFormat="1" ht="11.25" hidden="1" customHeight="1" outlineLevel="1" x14ac:dyDescent="0.25">
      <c r="B204" s="19"/>
      <c r="C204" s="317" t="s">
        <v>276</v>
      </c>
      <c r="D204" s="317"/>
      <c r="E204" s="318"/>
      <c r="F204" s="117"/>
      <c r="G204" s="20">
        <f t="shared" ref="G204:Z204" si="92">G201+G195+G192+G198</f>
        <v>0</v>
      </c>
      <c r="H204" s="20">
        <f t="shared" si="92"/>
        <v>0</v>
      </c>
      <c r="I204" s="20">
        <f t="shared" si="92"/>
        <v>0</v>
      </c>
      <c r="J204" s="20">
        <f t="shared" si="92"/>
        <v>0</v>
      </c>
      <c r="K204" s="20">
        <f t="shared" si="92"/>
        <v>0</v>
      </c>
      <c r="L204" s="20">
        <f t="shared" si="92"/>
        <v>0</v>
      </c>
      <c r="M204" s="20">
        <f t="shared" si="92"/>
        <v>0</v>
      </c>
      <c r="N204" s="20">
        <f t="shared" si="92"/>
        <v>0</v>
      </c>
      <c r="O204" s="20">
        <f t="shared" si="92"/>
        <v>0</v>
      </c>
      <c r="P204" s="20">
        <f t="shared" si="92"/>
        <v>0</v>
      </c>
      <c r="Q204" s="20">
        <f t="shared" si="92"/>
        <v>0</v>
      </c>
      <c r="R204" s="20">
        <f t="shared" si="92"/>
        <v>0</v>
      </c>
      <c r="S204" s="20">
        <f t="shared" si="92"/>
        <v>0</v>
      </c>
      <c r="T204" s="20">
        <f t="shared" si="92"/>
        <v>0</v>
      </c>
      <c r="U204" s="20">
        <f t="shared" si="92"/>
        <v>0</v>
      </c>
      <c r="V204" s="20">
        <f t="shared" si="92"/>
        <v>0</v>
      </c>
      <c r="W204" s="20">
        <f t="shared" si="92"/>
        <v>0</v>
      </c>
      <c r="X204" s="20">
        <f t="shared" si="92"/>
        <v>0</v>
      </c>
      <c r="Y204" s="20">
        <f t="shared" si="92"/>
        <v>0</v>
      </c>
      <c r="Z204" s="20">
        <f t="shared" si="92"/>
        <v>0</v>
      </c>
    </row>
    <row r="205" spans="2:26" s="69" customFormat="1" ht="11.25" hidden="1" customHeight="1" outlineLevel="1" x14ac:dyDescent="0.25">
      <c r="B205" s="19"/>
      <c r="C205" s="315" t="s">
        <v>324</v>
      </c>
      <c r="D205" s="315"/>
      <c r="E205" s="316"/>
      <c r="F205" s="105"/>
      <c r="G205" s="59">
        <f>G204</f>
        <v>0</v>
      </c>
      <c r="H205" s="59">
        <f t="shared" ref="H205:Z205" si="93">G205+H204</f>
        <v>0</v>
      </c>
      <c r="I205" s="59">
        <f t="shared" si="93"/>
        <v>0</v>
      </c>
      <c r="J205" s="59">
        <f t="shared" si="93"/>
        <v>0</v>
      </c>
      <c r="K205" s="59">
        <f t="shared" si="93"/>
        <v>0</v>
      </c>
      <c r="L205" s="59">
        <f t="shared" si="93"/>
        <v>0</v>
      </c>
      <c r="M205" s="59">
        <f t="shared" si="93"/>
        <v>0</v>
      </c>
      <c r="N205" s="59">
        <f t="shared" si="93"/>
        <v>0</v>
      </c>
      <c r="O205" s="59">
        <f t="shared" si="93"/>
        <v>0</v>
      </c>
      <c r="P205" s="59">
        <f t="shared" si="93"/>
        <v>0</v>
      </c>
      <c r="Q205" s="59">
        <f t="shared" si="93"/>
        <v>0</v>
      </c>
      <c r="R205" s="59">
        <f t="shared" si="93"/>
        <v>0</v>
      </c>
      <c r="S205" s="59">
        <f t="shared" si="93"/>
        <v>0</v>
      </c>
      <c r="T205" s="59">
        <f t="shared" si="93"/>
        <v>0</v>
      </c>
      <c r="U205" s="59">
        <f t="shared" si="93"/>
        <v>0</v>
      </c>
      <c r="V205" s="59">
        <f t="shared" si="93"/>
        <v>0</v>
      </c>
      <c r="W205" s="59">
        <f t="shared" si="93"/>
        <v>0</v>
      </c>
      <c r="X205" s="59">
        <f t="shared" si="93"/>
        <v>0</v>
      </c>
      <c r="Y205" s="59">
        <f t="shared" si="93"/>
        <v>0</v>
      </c>
      <c r="Z205" s="59">
        <f t="shared" si="93"/>
        <v>0</v>
      </c>
    </row>
    <row r="206" spans="2:26" s="69" customFormat="1" ht="14.25" customHeight="1" collapsed="1" x14ac:dyDescent="0.25">
      <c r="B206" s="129"/>
      <c r="C206" s="107"/>
      <c r="D206" s="113"/>
      <c r="E206" s="113"/>
      <c r="F206" s="113"/>
      <c r="G206" s="19"/>
      <c r="H206" s="19"/>
      <c r="I206" s="19"/>
      <c r="J206" s="19"/>
      <c r="K206" s="19"/>
      <c r="L206" s="19"/>
      <c r="M206" s="19"/>
      <c r="N206" s="19"/>
      <c r="O206" s="19"/>
      <c r="P206" s="19"/>
      <c r="Q206" s="19"/>
      <c r="R206" s="19"/>
      <c r="S206" s="19"/>
      <c r="T206" s="19"/>
      <c r="U206" s="19"/>
      <c r="V206" s="19"/>
      <c r="W206" s="19"/>
      <c r="X206" s="19"/>
      <c r="Y206" s="19"/>
      <c r="Z206" s="19"/>
    </row>
    <row r="207" spans="2:26" s="69" customFormat="1" ht="14.25" customHeight="1" x14ac:dyDescent="0.3">
      <c r="B207" s="250" t="s">
        <v>215</v>
      </c>
      <c r="C207" s="107"/>
      <c r="D207" s="113"/>
      <c r="E207" s="113"/>
      <c r="F207" s="113"/>
      <c r="G207" s="19"/>
      <c r="H207" s="19"/>
      <c r="I207" s="19"/>
      <c r="J207" s="19"/>
      <c r="K207" s="19"/>
      <c r="L207" s="19"/>
      <c r="M207" s="19"/>
      <c r="N207" s="19"/>
      <c r="O207" s="19"/>
      <c r="P207" s="19"/>
      <c r="Q207" s="19"/>
      <c r="R207" s="19"/>
      <c r="S207" s="19"/>
      <c r="T207" s="19"/>
      <c r="U207" s="19"/>
      <c r="V207" s="19"/>
      <c r="W207" s="19"/>
      <c r="X207" s="19"/>
      <c r="Y207" s="19"/>
      <c r="Z207" s="19"/>
    </row>
    <row r="208" spans="2:26" s="69" customFormat="1" ht="11.25" customHeight="1" x14ac:dyDescent="0.25">
      <c r="B208" s="129"/>
      <c r="C208" s="244" t="s">
        <v>196</v>
      </c>
      <c r="D208" s="244"/>
      <c r="E208" s="244"/>
      <c r="F208" s="113"/>
      <c r="G208" s="19">
        <v>2023</v>
      </c>
      <c r="H208" s="19">
        <f t="shared" ref="H208:Z208" si="94">G208+1</f>
        <v>2024</v>
      </c>
      <c r="I208" s="19">
        <f t="shared" si="94"/>
        <v>2025</v>
      </c>
      <c r="J208" s="19">
        <f t="shared" si="94"/>
        <v>2026</v>
      </c>
      <c r="K208" s="19">
        <f t="shared" si="94"/>
        <v>2027</v>
      </c>
      <c r="L208" s="19">
        <f t="shared" si="94"/>
        <v>2028</v>
      </c>
      <c r="M208" s="19">
        <f t="shared" si="94"/>
        <v>2029</v>
      </c>
      <c r="N208" s="19">
        <f t="shared" si="94"/>
        <v>2030</v>
      </c>
      <c r="O208" s="19">
        <f t="shared" si="94"/>
        <v>2031</v>
      </c>
      <c r="P208" s="19">
        <f t="shared" si="94"/>
        <v>2032</v>
      </c>
      <c r="Q208" s="19">
        <f t="shared" si="94"/>
        <v>2033</v>
      </c>
      <c r="R208" s="19">
        <f t="shared" si="94"/>
        <v>2034</v>
      </c>
      <c r="S208" s="19">
        <f t="shared" si="94"/>
        <v>2035</v>
      </c>
      <c r="T208" s="19">
        <f t="shared" si="94"/>
        <v>2036</v>
      </c>
      <c r="U208" s="19">
        <f t="shared" si="94"/>
        <v>2037</v>
      </c>
      <c r="V208" s="19">
        <f t="shared" si="94"/>
        <v>2038</v>
      </c>
      <c r="W208" s="19">
        <f t="shared" si="94"/>
        <v>2039</v>
      </c>
      <c r="X208" s="19">
        <f t="shared" si="94"/>
        <v>2040</v>
      </c>
      <c r="Y208" s="19">
        <f t="shared" si="94"/>
        <v>2041</v>
      </c>
      <c r="Z208" s="19">
        <f t="shared" si="94"/>
        <v>2042</v>
      </c>
    </row>
    <row r="209" spans="2:26" s="69" customFormat="1" ht="11.25" customHeight="1" x14ac:dyDescent="0.25">
      <c r="B209" s="129"/>
      <c r="C209" s="317" t="s">
        <v>197</v>
      </c>
      <c r="D209" s="317"/>
      <c r="E209" s="318"/>
      <c r="F209" s="117"/>
      <c r="G209" s="20">
        <f t="shared" ref="G209:Z209" si="95">G189+G142</f>
        <v>0</v>
      </c>
      <c r="H209" s="20">
        <f t="shared" si="95"/>
        <v>0</v>
      </c>
      <c r="I209" s="20">
        <f t="shared" si="95"/>
        <v>0</v>
      </c>
      <c r="J209" s="20">
        <f t="shared" si="95"/>
        <v>0</v>
      </c>
      <c r="K209" s="20">
        <f t="shared" si="95"/>
        <v>0</v>
      </c>
      <c r="L209" s="20">
        <f t="shared" si="95"/>
        <v>0</v>
      </c>
      <c r="M209" s="20">
        <f t="shared" si="95"/>
        <v>0</v>
      </c>
      <c r="N209" s="20">
        <f t="shared" si="95"/>
        <v>0</v>
      </c>
      <c r="O209" s="20">
        <f t="shared" si="95"/>
        <v>0</v>
      </c>
      <c r="P209" s="20">
        <f t="shared" si="95"/>
        <v>0</v>
      </c>
      <c r="Q209" s="20">
        <f t="shared" si="95"/>
        <v>0</v>
      </c>
      <c r="R209" s="20">
        <f t="shared" si="95"/>
        <v>0</v>
      </c>
      <c r="S209" s="20">
        <f t="shared" si="95"/>
        <v>0</v>
      </c>
      <c r="T209" s="20">
        <f t="shared" si="95"/>
        <v>0</v>
      </c>
      <c r="U209" s="20">
        <f t="shared" si="95"/>
        <v>0</v>
      </c>
      <c r="V209" s="20">
        <f t="shared" si="95"/>
        <v>0</v>
      </c>
      <c r="W209" s="20">
        <f t="shared" si="95"/>
        <v>0</v>
      </c>
      <c r="X209" s="20">
        <f t="shared" si="95"/>
        <v>0</v>
      </c>
      <c r="Y209" s="20">
        <f t="shared" si="95"/>
        <v>0</v>
      </c>
      <c r="Z209" s="20">
        <f t="shared" si="95"/>
        <v>0</v>
      </c>
    </row>
    <row r="210" spans="2:26" s="69" customFormat="1" ht="11.25" customHeight="1" x14ac:dyDescent="0.25">
      <c r="B210" s="129"/>
      <c r="C210" s="315" t="s">
        <v>198</v>
      </c>
      <c r="D210" s="315"/>
      <c r="E210" s="316"/>
      <c r="F210" s="105"/>
      <c r="G210" s="59">
        <f>G209</f>
        <v>0</v>
      </c>
      <c r="H210" s="59">
        <f t="shared" ref="H210:Z210" si="96">G210+H209</f>
        <v>0</v>
      </c>
      <c r="I210" s="59">
        <f t="shared" si="96"/>
        <v>0</v>
      </c>
      <c r="J210" s="59">
        <f t="shared" si="96"/>
        <v>0</v>
      </c>
      <c r="K210" s="59">
        <f t="shared" si="96"/>
        <v>0</v>
      </c>
      <c r="L210" s="59">
        <f t="shared" si="96"/>
        <v>0</v>
      </c>
      <c r="M210" s="59">
        <f t="shared" si="96"/>
        <v>0</v>
      </c>
      <c r="N210" s="59">
        <f t="shared" si="96"/>
        <v>0</v>
      </c>
      <c r="O210" s="59">
        <f t="shared" si="96"/>
        <v>0</v>
      </c>
      <c r="P210" s="59">
        <f t="shared" si="96"/>
        <v>0</v>
      </c>
      <c r="Q210" s="59">
        <f t="shared" si="96"/>
        <v>0</v>
      </c>
      <c r="R210" s="59">
        <f t="shared" si="96"/>
        <v>0</v>
      </c>
      <c r="S210" s="59">
        <f t="shared" si="96"/>
        <v>0</v>
      </c>
      <c r="T210" s="59">
        <f t="shared" si="96"/>
        <v>0</v>
      </c>
      <c r="U210" s="59">
        <f t="shared" si="96"/>
        <v>0</v>
      </c>
      <c r="V210" s="59">
        <f t="shared" si="96"/>
        <v>0</v>
      </c>
      <c r="W210" s="59">
        <f t="shared" si="96"/>
        <v>0</v>
      </c>
      <c r="X210" s="59">
        <f t="shared" si="96"/>
        <v>0</v>
      </c>
      <c r="Y210" s="59">
        <f t="shared" si="96"/>
        <v>0</v>
      </c>
      <c r="Z210" s="59">
        <f t="shared" si="96"/>
        <v>0</v>
      </c>
    </row>
    <row r="211" spans="2:26" s="8" customFormat="1" ht="11.25" hidden="1" customHeight="1" outlineLevel="1" x14ac:dyDescent="0.25">
      <c r="B211" s="129"/>
      <c r="C211" s="107" t="s">
        <v>199</v>
      </c>
      <c r="D211" s="107"/>
      <c r="E211" s="107"/>
      <c r="F211" s="113"/>
      <c r="G211" s="19">
        <v>2023</v>
      </c>
      <c r="H211" s="19">
        <f t="shared" ref="H211:Z211" si="97">G211+1</f>
        <v>2024</v>
      </c>
      <c r="I211" s="19">
        <f t="shared" si="97"/>
        <v>2025</v>
      </c>
      <c r="J211" s="19">
        <f t="shared" si="97"/>
        <v>2026</v>
      </c>
      <c r="K211" s="19">
        <f t="shared" si="97"/>
        <v>2027</v>
      </c>
      <c r="L211" s="19">
        <f t="shared" si="97"/>
        <v>2028</v>
      </c>
      <c r="M211" s="19">
        <f t="shared" si="97"/>
        <v>2029</v>
      </c>
      <c r="N211" s="19">
        <f t="shared" si="97"/>
        <v>2030</v>
      </c>
      <c r="O211" s="19">
        <f t="shared" si="97"/>
        <v>2031</v>
      </c>
      <c r="P211" s="19">
        <f t="shared" si="97"/>
        <v>2032</v>
      </c>
      <c r="Q211" s="19">
        <f t="shared" si="97"/>
        <v>2033</v>
      </c>
      <c r="R211" s="19">
        <f t="shared" si="97"/>
        <v>2034</v>
      </c>
      <c r="S211" s="19">
        <f t="shared" si="97"/>
        <v>2035</v>
      </c>
      <c r="T211" s="19">
        <f t="shared" si="97"/>
        <v>2036</v>
      </c>
      <c r="U211" s="19">
        <f t="shared" si="97"/>
        <v>2037</v>
      </c>
      <c r="V211" s="19">
        <f t="shared" si="97"/>
        <v>2038</v>
      </c>
      <c r="W211" s="19">
        <f t="shared" si="97"/>
        <v>2039</v>
      </c>
      <c r="X211" s="19">
        <f t="shared" si="97"/>
        <v>2040</v>
      </c>
      <c r="Y211" s="19">
        <f t="shared" si="97"/>
        <v>2041</v>
      </c>
      <c r="Z211" s="19">
        <f t="shared" si="97"/>
        <v>2042</v>
      </c>
    </row>
    <row r="212" spans="2:26" s="8" customFormat="1" ht="11.25" hidden="1" customHeight="1" outlineLevel="1" x14ac:dyDescent="0.25">
      <c r="B212" s="129"/>
      <c r="C212" s="93" t="s">
        <v>212</v>
      </c>
      <c r="D212" s="118"/>
      <c r="E212" s="118"/>
      <c r="F212" s="117"/>
      <c r="G212" s="20">
        <f t="shared" ref="G212:Z212" si="98">G192+G145</f>
        <v>0</v>
      </c>
      <c r="H212" s="20">
        <f t="shared" si="98"/>
        <v>0</v>
      </c>
      <c r="I212" s="20">
        <f t="shared" si="98"/>
        <v>0</v>
      </c>
      <c r="J212" s="20">
        <f t="shared" si="98"/>
        <v>0</v>
      </c>
      <c r="K212" s="20">
        <f t="shared" si="98"/>
        <v>0</v>
      </c>
      <c r="L212" s="20">
        <f t="shared" si="98"/>
        <v>0</v>
      </c>
      <c r="M212" s="20">
        <f t="shared" si="98"/>
        <v>0</v>
      </c>
      <c r="N212" s="20">
        <f t="shared" si="98"/>
        <v>0</v>
      </c>
      <c r="O212" s="20">
        <f t="shared" si="98"/>
        <v>0</v>
      </c>
      <c r="P212" s="20">
        <f t="shared" si="98"/>
        <v>0</v>
      </c>
      <c r="Q212" s="20">
        <f t="shared" si="98"/>
        <v>0</v>
      </c>
      <c r="R212" s="20">
        <f t="shared" si="98"/>
        <v>0</v>
      </c>
      <c r="S212" s="20">
        <f t="shared" si="98"/>
        <v>0</v>
      </c>
      <c r="T212" s="20">
        <f t="shared" si="98"/>
        <v>0</v>
      </c>
      <c r="U212" s="20">
        <f t="shared" si="98"/>
        <v>0</v>
      </c>
      <c r="V212" s="20">
        <f t="shared" si="98"/>
        <v>0</v>
      </c>
      <c r="W212" s="20">
        <f t="shared" si="98"/>
        <v>0</v>
      </c>
      <c r="X212" s="20">
        <f t="shared" si="98"/>
        <v>0</v>
      </c>
      <c r="Y212" s="20">
        <f t="shared" si="98"/>
        <v>0</v>
      </c>
      <c r="Z212" s="20">
        <f t="shared" si="98"/>
        <v>0</v>
      </c>
    </row>
    <row r="213" spans="2:26" s="8" customFormat="1" ht="11.25" hidden="1" customHeight="1" outlineLevel="1" x14ac:dyDescent="0.25">
      <c r="B213" s="129"/>
      <c r="C213" s="235" t="s">
        <v>213</v>
      </c>
      <c r="D213" s="237"/>
      <c r="E213" s="237"/>
      <c r="F213" s="105"/>
      <c r="G213" s="59">
        <f>G212</f>
        <v>0</v>
      </c>
      <c r="H213" s="59">
        <f t="shared" ref="H213:Z213" si="99">G213+H212</f>
        <v>0</v>
      </c>
      <c r="I213" s="59">
        <f t="shared" si="99"/>
        <v>0</v>
      </c>
      <c r="J213" s="59">
        <f t="shared" si="99"/>
        <v>0</v>
      </c>
      <c r="K213" s="59">
        <f t="shared" si="99"/>
        <v>0</v>
      </c>
      <c r="L213" s="59">
        <f t="shared" si="99"/>
        <v>0</v>
      </c>
      <c r="M213" s="59">
        <f t="shared" si="99"/>
        <v>0</v>
      </c>
      <c r="N213" s="59">
        <f t="shared" si="99"/>
        <v>0</v>
      </c>
      <c r="O213" s="59">
        <f t="shared" si="99"/>
        <v>0</v>
      </c>
      <c r="P213" s="59">
        <f t="shared" si="99"/>
        <v>0</v>
      </c>
      <c r="Q213" s="59">
        <f t="shared" si="99"/>
        <v>0</v>
      </c>
      <c r="R213" s="59">
        <f t="shared" si="99"/>
        <v>0</v>
      </c>
      <c r="S213" s="59">
        <f t="shared" si="99"/>
        <v>0</v>
      </c>
      <c r="T213" s="59">
        <f t="shared" si="99"/>
        <v>0</v>
      </c>
      <c r="U213" s="59">
        <f t="shared" si="99"/>
        <v>0</v>
      </c>
      <c r="V213" s="59">
        <f t="shared" si="99"/>
        <v>0</v>
      </c>
      <c r="W213" s="59">
        <f t="shared" si="99"/>
        <v>0</v>
      </c>
      <c r="X213" s="59">
        <f t="shared" si="99"/>
        <v>0</v>
      </c>
      <c r="Y213" s="59">
        <f t="shared" si="99"/>
        <v>0</v>
      </c>
      <c r="Z213" s="59">
        <f t="shared" si="99"/>
        <v>0</v>
      </c>
    </row>
    <row r="214" spans="2:26" s="8" customFormat="1" ht="11.25" hidden="1" customHeight="1" outlineLevel="1" x14ac:dyDescent="0.25">
      <c r="B214" s="129"/>
      <c r="C214" s="107" t="s">
        <v>200</v>
      </c>
      <c r="D214" s="113"/>
      <c r="E214" s="113"/>
      <c r="F214" s="113"/>
      <c r="G214" s="19">
        <v>2023</v>
      </c>
      <c r="H214" s="19">
        <f t="shared" ref="H214:Z214" si="100">G214+1</f>
        <v>2024</v>
      </c>
      <c r="I214" s="19">
        <f t="shared" si="100"/>
        <v>2025</v>
      </c>
      <c r="J214" s="19">
        <f t="shared" si="100"/>
        <v>2026</v>
      </c>
      <c r="K214" s="19">
        <f t="shared" si="100"/>
        <v>2027</v>
      </c>
      <c r="L214" s="19">
        <f t="shared" si="100"/>
        <v>2028</v>
      </c>
      <c r="M214" s="19">
        <f t="shared" si="100"/>
        <v>2029</v>
      </c>
      <c r="N214" s="19">
        <f t="shared" si="100"/>
        <v>2030</v>
      </c>
      <c r="O214" s="19">
        <f t="shared" si="100"/>
        <v>2031</v>
      </c>
      <c r="P214" s="19">
        <f t="shared" si="100"/>
        <v>2032</v>
      </c>
      <c r="Q214" s="19">
        <f t="shared" si="100"/>
        <v>2033</v>
      </c>
      <c r="R214" s="19">
        <f t="shared" si="100"/>
        <v>2034</v>
      </c>
      <c r="S214" s="19">
        <f t="shared" si="100"/>
        <v>2035</v>
      </c>
      <c r="T214" s="19">
        <f t="shared" si="100"/>
        <v>2036</v>
      </c>
      <c r="U214" s="19">
        <f t="shared" si="100"/>
        <v>2037</v>
      </c>
      <c r="V214" s="19">
        <f t="shared" si="100"/>
        <v>2038</v>
      </c>
      <c r="W214" s="19">
        <f t="shared" si="100"/>
        <v>2039</v>
      </c>
      <c r="X214" s="19">
        <f t="shared" si="100"/>
        <v>2040</v>
      </c>
      <c r="Y214" s="19">
        <f t="shared" si="100"/>
        <v>2041</v>
      </c>
      <c r="Z214" s="19">
        <f t="shared" si="100"/>
        <v>2042</v>
      </c>
    </row>
    <row r="215" spans="2:26" s="8" customFormat="1" ht="11.25" hidden="1" customHeight="1" outlineLevel="1" x14ac:dyDescent="0.25">
      <c r="B215" s="129"/>
      <c r="C215" s="234" t="s">
        <v>201</v>
      </c>
      <c r="D215" s="118"/>
      <c r="E215" s="118"/>
      <c r="F215" s="119"/>
      <c r="G215" s="20">
        <f t="shared" ref="G215:Z215" si="101">G195+G148</f>
        <v>0</v>
      </c>
      <c r="H215" s="20">
        <f t="shared" si="101"/>
        <v>0</v>
      </c>
      <c r="I215" s="20">
        <f t="shared" si="101"/>
        <v>0</v>
      </c>
      <c r="J215" s="20">
        <f t="shared" si="101"/>
        <v>0</v>
      </c>
      <c r="K215" s="20">
        <f t="shared" si="101"/>
        <v>0</v>
      </c>
      <c r="L215" s="20">
        <f t="shared" si="101"/>
        <v>0</v>
      </c>
      <c r="M215" s="20">
        <f t="shared" si="101"/>
        <v>0</v>
      </c>
      <c r="N215" s="20">
        <f t="shared" si="101"/>
        <v>0</v>
      </c>
      <c r="O215" s="20">
        <f t="shared" si="101"/>
        <v>0</v>
      </c>
      <c r="P215" s="20">
        <f t="shared" si="101"/>
        <v>0</v>
      </c>
      <c r="Q215" s="20">
        <f t="shared" si="101"/>
        <v>0</v>
      </c>
      <c r="R215" s="20">
        <f t="shared" si="101"/>
        <v>0</v>
      </c>
      <c r="S215" s="20">
        <f t="shared" si="101"/>
        <v>0</v>
      </c>
      <c r="T215" s="20">
        <f t="shared" si="101"/>
        <v>0</v>
      </c>
      <c r="U215" s="20">
        <f t="shared" si="101"/>
        <v>0</v>
      </c>
      <c r="V215" s="20">
        <f t="shared" si="101"/>
        <v>0</v>
      </c>
      <c r="W215" s="20">
        <f t="shared" si="101"/>
        <v>0</v>
      </c>
      <c r="X215" s="20">
        <f t="shared" si="101"/>
        <v>0</v>
      </c>
      <c r="Y215" s="20">
        <f t="shared" si="101"/>
        <v>0</v>
      </c>
      <c r="Z215" s="20">
        <f t="shared" si="101"/>
        <v>0</v>
      </c>
    </row>
    <row r="216" spans="2:26" s="8" customFormat="1" ht="11.25" hidden="1" customHeight="1" outlineLevel="1" x14ac:dyDescent="0.25">
      <c r="B216" s="129"/>
      <c r="C216" s="236" t="s">
        <v>202</v>
      </c>
      <c r="D216" s="237"/>
      <c r="E216" s="237"/>
      <c r="F216" s="105"/>
      <c r="G216" s="59">
        <f>G215</f>
        <v>0</v>
      </c>
      <c r="H216" s="59">
        <f t="shared" ref="H216:Z216" si="102">G216+H215</f>
        <v>0</v>
      </c>
      <c r="I216" s="59">
        <f t="shared" si="102"/>
        <v>0</v>
      </c>
      <c r="J216" s="59">
        <f t="shared" si="102"/>
        <v>0</v>
      </c>
      <c r="K216" s="59">
        <f t="shared" si="102"/>
        <v>0</v>
      </c>
      <c r="L216" s="59">
        <f t="shared" si="102"/>
        <v>0</v>
      </c>
      <c r="M216" s="59">
        <f t="shared" si="102"/>
        <v>0</v>
      </c>
      <c r="N216" s="59">
        <f t="shared" si="102"/>
        <v>0</v>
      </c>
      <c r="O216" s="59">
        <f t="shared" si="102"/>
        <v>0</v>
      </c>
      <c r="P216" s="59">
        <f t="shared" si="102"/>
        <v>0</v>
      </c>
      <c r="Q216" s="59">
        <f t="shared" si="102"/>
        <v>0</v>
      </c>
      <c r="R216" s="59">
        <f t="shared" si="102"/>
        <v>0</v>
      </c>
      <c r="S216" s="59">
        <f t="shared" si="102"/>
        <v>0</v>
      </c>
      <c r="T216" s="59">
        <f t="shared" si="102"/>
        <v>0</v>
      </c>
      <c r="U216" s="59">
        <f t="shared" si="102"/>
        <v>0</v>
      </c>
      <c r="V216" s="59">
        <f t="shared" si="102"/>
        <v>0</v>
      </c>
      <c r="W216" s="59">
        <f t="shared" si="102"/>
        <v>0</v>
      </c>
      <c r="X216" s="59">
        <f t="shared" si="102"/>
        <v>0</v>
      </c>
      <c r="Y216" s="59">
        <f t="shared" si="102"/>
        <v>0</v>
      </c>
      <c r="Z216" s="59">
        <f t="shared" si="102"/>
        <v>0</v>
      </c>
    </row>
    <row r="217" spans="2:26" s="8" customFormat="1" ht="11.25" hidden="1" customHeight="1" outlineLevel="1" x14ac:dyDescent="0.25">
      <c r="B217" s="129"/>
      <c r="C217" s="107" t="s">
        <v>203</v>
      </c>
      <c r="D217" s="113"/>
      <c r="E217" s="113"/>
      <c r="F217" s="113"/>
      <c r="G217" s="19">
        <v>2023</v>
      </c>
      <c r="H217" s="19">
        <f t="shared" ref="H217:Z217" si="103">G217+1</f>
        <v>2024</v>
      </c>
      <c r="I217" s="19">
        <f t="shared" si="103"/>
        <v>2025</v>
      </c>
      <c r="J217" s="19">
        <f t="shared" si="103"/>
        <v>2026</v>
      </c>
      <c r="K217" s="19">
        <f t="shared" si="103"/>
        <v>2027</v>
      </c>
      <c r="L217" s="19">
        <f t="shared" si="103"/>
        <v>2028</v>
      </c>
      <c r="M217" s="19">
        <f t="shared" si="103"/>
        <v>2029</v>
      </c>
      <c r="N217" s="19">
        <f t="shared" si="103"/>
        <v>2030</v>
      </c>
      <c r="O217" s="19">
        <f t="shared" si="103"/>
        <v>2031</v>
      </c>
      <c r="P217" s="19">
        <f t="shared" si="103"/>
        <v>2032</v>
      </c>
      <c r="Q217" s="19">
        <f t="shared" si="103"/>
        <v>2033</v>
      </c>
      <c r="R217" s="19">
        <f t="shared" si="103"/>
        <v>2034</v>
      </c>
      <c r="S217" s="19">
        <f t="shared" si="103"/>
        <v>2035</v>
      </c>
      <c r="T217" s="19">
        <f t="shared" si="103"/>
        <v>2036</v>
      </c>
      <c r="U217" s="19">
        <f t="shared" si="103"/>
        <v>2037</v>
      </c>
      <c r="V217" s="19">
        <f t="shared" si="103"/>
        <v>2038</v>
      </c>
      <c r="W217" s="19">
        <f t="shared" si="103"/>
        <v>2039</v>
      </c>
      <c r="X217" s="19">
        <f t="shared" si="103"/>
        <v>2040</v>
      </c>
      <c r="Y217" s="19">
        <f t="shared" si="103"/>
        <v>2041</v>
      </c>
      <c r="Z217" s="19">
        <f t="shared" si="103"/>
        <v>2042</v>
      </c>
    </row>
    <row r="218" spans="2:26" s="8" customFormat="1" ht="11.25" hidden="1" customHeight="1" outlineLevel="1" x14ac:dyDescent="0.25">
      <c r="B218" s="129"/>
      <c r="C218" s="93" t="s">
        <v>204</v>
      </c>
      <c r="D218" s="118"/>
      <c r="E218" s="118"/>
      <c r="F218" s="118"/>
      <c r="G218" s="20">
        <f t="shared" ref="G218:Z218" si="104">G198+G151</f>
        <v>0</v>
      </c>
      <c r="H218" s="20">
        <f t="shared" si="104"/>
        <v>0</v>
      </c>
      <c r="I218" s="20">
        <f t="shared" si="104"/>
        <v>0</v>
      </c>
      <c r="J218" s="20">
        <f t="shared" si="104"/>
        <v>0</v>
      </c>
      <c r="K218" s="20">
        <f t="shared" si="104"/>
        <v>0</v>
      </c>
      <c r="L218" s="20">
        <f t="shared" si="104"/>
        <v>0</v>
      </c>
      <c r="M218" s="20">
        <f t="shared" si="104"/>
        <v>0</v>
      </c>
      <c r="N218" s="20">
        <f t="shared" si="104"/>
        <v>0</v>
      </c>
      <c r="O218" s="20">
        <f t="shared" si="104"/>
        <v>0</v>
      </c>
      <c r="P218" s="20">
        <f t="shared" si="104"/>
        <v>0</v>
      </c>
      <c r="Q218" s="20">
        <f t="shared" si="104"/>
        <v>0</v>
      </c>
      <c r="R218" s="20">
        <f t="shared" si="104"/>
        <v>0</v>
      </c>
      <c r="S218" s="20">
        <f t="shared" si="104"/>
        <v>0</v>
      </c>
      <c r="T218" s="20">
        <f t="shared" si="104"/>
        <v>0</v>
      </c>
      <c r="U218" s="20">
        <f t="shared" si="104"/>
        <v>0</v>
      </c>
      <c r="V218" s="20">
        <f t="shared" si="104"/>
        <v>0</v>
      </c>
      <c r="W218" s="20">
        <f t="shared" si="104"/>
        <v>0</v>
      </c>
      <c r="X218" s="20">
        <f t="shared" si="104"/>
        <v>0</v>
      </c>
      <c r="Y218" s="20">
        <f t="shared" si="104"/>
        <v>0</v>
      </c>
      <c r="Z218" s="20">
        <f t="shared" si="104"/>
        <v>0</v>
      </c>
    </row>
    <row r="219" spans="2:26" s="8" customFormat="1" ht="11.25" hidden="1" customHeight="1" outlineLevel="1" x14ac:dyDescent="0.25">
      <c r="B219" s="129"/>
      <c r="C219" s="236" t="s">
        <v>205</v>
      </c>
      <c r="D219" s="237"/>
      <c r="E219" s="237"/>
      <c r="F219" s="237"/>
      <c r="G219" s="59">
        <f>G218</f>
        <v>0</v>
      </c>
      <c r="H219" s="59">
        <f t="shared" ref="H219:Z219" si="105">G219+H218</f>
        <v>0</v>
      </c>
      <c r="I219" s="59">
        <f t="shared" si="105"/>
        <v>0</v>
      </c>
      <c r="J219" s="59">
        <f t="shared" si="105"/>
        <v>0</v>
      </c>
      <c r="K219" s="59">
        <f t="shared" si="105"/>
        <v>0</v>
      </c>
      <c r="L219" s="59">
        <f t="shared" si="105"/>
        <v>0</v>
      </c>
      <c r="M219" s="59">
        <f t="shared" si="105"/>
        <v>0</v>
      </c>
      <c r="N219" s="59">
        <f t="shared" si="105"/>
        <v>0</v>
      </c>
      <c r="O219" s="59">
        <f t="shared" si="105"/>
        <v>0</v>
      </c>
      <c r="P219" s="59">
        <f t="shared" si="105"/>
        <v>0</v>
      </c>
      <c r="Q219" s="59">
        <f t="shared" si="105"/>
        <v>0</v>
      </c>
      <c r="R219" s="59">
        <f t="shared" si="105"/>
        <v>0</v>
      </c>
      <c r="S219" s="59">
        <f t="shared" si="105"/>
        <v>0</v>
      </c>
      <c r="T219" s="59">
        <f t="shared" si="105"/>
        <v>0</v>
      </c>
      <c r="U219" s="59">
        <f t="shared" si="105"/>
        <v>0</v>
      </c>
      <c r="V219" s="59">
        <f t="shared" si="105"/>
        <v>0</v>
      </c>
      <c r="W219" s="59">
        <f t="shared" si="105"/>
        <v>0</v>
      </c>
      <c r="X219" s="59">
        <f t="shared" si="105"/>
        <v>0</v>
      </c>
      <c r="Y219" s="59">
        <f t="shared" si="105"/>
        <v>0</v>
      </c>
      <c r="Z219" s="59">
        <f t="shared" si="105"/>
        <v>0</v>
      </c>
    </row>
    <row r="220" spans="2:26" s="8" customFormat="1" ht="11.25" hidden="1" customHeight="1" outlineLevel="1" x14ac:dyDescent="0.25">
      <c r="B220" s="129"/>
      <c r="C220" s="68" t="s">
        <v>206</v>
      </c>
      <c r="D220" s="15"/>
      <c r="E220" s="15"/>
      <c r="F220" s="15"/>
      <c r="G220" s="19">
        <v>2023</v>
      </c>
      <c r="H220" s="19">
        <f t="shared" ref="H220:Z220" si="106">G220+1</f>
        <v>2024</v>
      </c>
      <c r="I220" s="19">
        <f t="shared" si="106"/>
        <v>2025</v>
      </c>
      <c r="J220" s="19">
        <f t="shared" si="106"/>
        <v>2026</v>
      </c>
      <c r="K220" s="19">
        <f t="shared" si="106"/>
        <v>2027</v>
      </c>
      <c r="L220" s="19">
        <f t="shared" si="106"/>
        <v>2028</v>
      </c>
      <c r="M220" s="19">
        <f t="shared" si="106"/>
        <v>2029</v>
      </c>
      <c r="N220" s="19">
        <f t="shared" si="106"/>
        <v>2030</v>
      </c>
      <c r="O220" s="19">
        <f t="shared" si="106"/>
        <v>2031</v>
      </c>
      <c r="P220" s="19">
        <f t="shared" si="106"/>
        <v>2032</v>
      </c>
      <c r="Q220" s="19">
        <f t="shared" si="106"/>
        <v>2033</v>
      </c>
      <c r="R220" s="19">
        <f t="shared" si="106"/>
        <v>2034</v>
      </c>
      <c r="S220" s="19">
        <f t="shared" si="106"/>
        <v>2035</v>
      </c>
      <c r="T220" s="19">
        <f t="shared" si="106"/>
        <v>2036</v>
      </c>
      <c r="U220" s="19">
        <f t="shared" si="106"/>
        <v>2037</v>
      </c>
      <c r="V220" s="19">
        <f t="shared" si="106"/>
        <v>2038</v>
      </c>
      <c r="W220" s="19">
        <f t="shared" si="106"/>
        <v>2039</v>
      </c>
      <c r="X220" s="19">
        <f t="shared" si="106"/>
        <v>2040</v>
      </c>
      <c r="Y220" s="19">
        <f t="shared" si="106"/>
        <v>2041</v>
      </c>
      <c r="Z220" s="19">
        <f t="shared" si="106"/>
        <v>2042</v>
      </c>
    </row>
    <row r="221" spans="2:26" s="8" customFormat="1" ht="11.25" hidden="1" customHeight="1" outlineLevel="1" x14ac:dyDescent="0.25">
      <c r="B221" s="129"/>
      <c r="C221" s="317" t="s">
        <v>207</v>
      </c>
      <c r="D221" s="317"/>
      <c r="E221" s="318"/>
      <c r="F221" s="117"/>
      <c r="G221" s="20">
        <f t="shared" ref="G221:Z221" si="107">G201+G154</f>
        <v>0</v>
      </c>
      <c r="H221" s="20">
        <f t="shared" si="107"/>
        <v>0</v>
      </c>
      <c r="I221" s="20">
        <f t="shared" si="107"/>
        <v>0</v>
      </c>
      <c r="J221" s="20">
        <f t="shared" si="107"/>
        <v>0</v>
      </c>
      <c r="K221" s="20">
        <f t="shared" si="107"/>
        <v>0</v>
      </c>
      <c r="L221" s="20">
        <f t="shared" si="107"/>
        <v>0</v>
      </c>
      <c r="M221" s="20">
        <f t="shared" si="107"/>
        <v>0</v>
      </c>
      <c r="N221" s="20">
        <f t="shared" si="107"/>
        <v>0</v>
      </c>
      <c r="O221" s="20">
        <f t="shared" si="107"/>
        <v>0</v>
      </c>
      <c r="P221" s="20">
        <f t="shared" si="107"/>
        <v>0</v>
      </c>
      <c r="Q221" s="20">
        <f t="shared" si="107"/>
        <v>0</v>
      </c>
      <c r="R221" s="20">
        <f t="shared" si="107"/>
        <v>0</v>
      </c>
      <c r="S221" s="20">
        <f t="shared" si="107"/>
        <v>0</v>
      </c>
      <c r="T221" s="20">
        <f t="shared" si="107"/>
        <v>0</v>
      </c>
      <c r="U221" s="20">
        <f t="shared" si="107"/>
        <v>0</v>
      </c>
      <c r="V221" s="20">
        <f t="shared" si="107"/>
        <v>0</v>
      </c>
      <c r="W221" s="20">
        <f t="shared" si="107"/>
        <v>0</v>
      </c>
      <c r="X221" s="20">
        <f t="shared" si="107"/>
        <v>0</v>
      </c>
      <c r="Y221" s="20">
        <f t="shared" si="107"/>
        <v>0</v>
      </c>
      <c r="Z221" s="20">
        <f t="shared" si="107"/>
        <v>0</v>
      </c>
    </row>
    <row r="222" spans="2:26" s="8" customFormat="1" ht="11.25" hidden="1" customHeight="1" outlineLevel="1" x14ac:dyDescent="0.25">
      <c r="B222" s="129"/>
      <c r="C222" s="315" t="s">
        <v>208</v>
      </c>
      <c r="D222" s="315"/>
      <c r="E222" s="316"/>
      <c r="F222" s="105"/>
      <c r="G222" s="59">
        <f>G221</f>
        <v>0</v>
      </c>
      <c r="H222" s="59">
        <f t="shared" ref="H222:Z222" si="108">G222+H221</f>
        <v>0</v>
      </c>
      <c r="I222" s="59">
        <f t="shared" si="108"/>
        <v>0</v>
      </c>
      <c r="J222" s="59">
        <f t="shared" si="108"/>
        <v>0</v>
      </c>
      <c r="K222" s="59">
        <f t="shared" si="108"/>
        <v>0</v>
      </c>
      <c r="L222" s="59">
        <f t="shared" si="108"/>
        <v>0</v>
      </c>
      <c r="M222" s="59">
        <f t="shared" si="108"/>
        <v>0</v>
      </c>
      <c r="N222" s="59">
        <f t="shared" si="108"/>
        <v>0</v>
      </c>
      <c r="O222" s="59">
        <f t="shared" si="108"/>
        <v>0</v>
      </c>
      <c r="P222" s="59">
        <f t="shared" si="108"/>
        <v>0</v>
      </c>
      <c r="Q222" s="59">
        <f t="shared" si="108"/>
        <v>0</v>
      </c>
      <c r="R222" s="59">
        <f t="shared" si="108"/>
        <v>0</v>
      </c>
      <c r="S222" s="59">
        <f t="shared" si="108"/>
        <v>0</v>
      </c>
      <c r="T222" s="59">
        <f t="shared" si="108"/>
        <v>0</v>
      </c>
      <c r="U222" s="59">
        <f t="shared" si="108"/>
        <v>0</v>
      </c>
      <c r="V222" s="59">
        <f t="shared" si="108"/>
        <v>0</v>
      </c>
      <c r="W222" s="59">
        <f t="shared" si="108"/>
        <v>0</v>
      </c>
      <c r="X222" s="59">
        <f t="shared" si="108"/>
        <v>0</v>
      </c>
      <c r="Y222" s="59">
        <f t="shared" si="108"/>
        <v>0</v>
      </c>
      <c r="Z222" s="59">
        <f t="shared" si="108"/>
        <v>0</v>
      </c>
    </row>
    <row r="223" spans="2:26" s="8" customFormat="1" ht="11.25" hidden="1" customHeight="1" outlineLevel="1" x14ac:dyDescent="0.25">
      <c r="B223" s="129"/>
      <c r="C223" s="87" t="s">
        <v>209</v>
      </c>
      <c r="D223" s="15"/>
      <c r="E223" s="15"/>
      <c r="F223" s="15"/>
      <c r="G223" s="19">
        <v>2023</v>
      </c>
      <c r="H223" s="19">
        <f t="shared" ref="H223:Z223" si="109">G223+1</f>
        <v>2024</v>
      </c>
      <c r="I223" s="19">
        <f t="shared" si="109"/>
        <v>2025</v>
      </c>
      <c r="J223" s="19">
        <f t="shared" si="109"/>
        <v>2026</v>
      </c>
      <c r="K223" s="19">
        <f t="shared" si="109"/>
        <v>2027</v>
      </c>
      <c r="L223" s="19">
        <f t="shared" si="109"/>
        <v>2028</v>
      </c>
      <c r="M223" s="19">
        <f t="shared" si="109"/>
        <v>2029</v>
      </c>
      <c r="N223" s="19">
        <f t="shared" si="109"/>
        <v>2030</v>
      </c>
      <c r="O223" s="19">
        <f t="shared" si="109"/>
        <v>2031</v>
      </c>
      <c r="P223" s="19">
        <f t="shared" si="109"/>
        <v>2032</v>
      </c>
      <c r="Q223" s="19">
        <f t="shared" si="109"/>
        <v>2033</v>
      </c>
      <c r="R223" s="19">
        <f t="shared" si="109"/>
        <v>2034</v>
      </c>
      <c r="S223" s="19">
        <f t="shared" si="109"/>
        <v>2035</v>
      </c>
      <c r="T223" s="19">
        <f t="shared" si="109"/>
        <v>2036</v>
      </c>
      <c r="U223" s="19">
        <f t="shared" si="109"/>
        <v>2037</v>
      </c>
      <c r="V223" s="19">
        <f t="shared" si="109"/>
        <v>2038</v>
      </c>
      <c r="W223" s="19">
        <f t="shared" si="109"/>
        <v>2039</v>
      </c>
      <c r="X223" s="19">
        <f t="shared" si="109"/>
        <v>2040</v>
      </c>
      <c r="Y223" s="19">
        <f t="shared" si="109"/>
        <v>2041</v>
      </c>
      <c r="Z223" s="19">
        <f t="shared" si="109"/>
        <v>2042</v>
      </c>
    </row>
    <row r="224" spans="2:26" s="8" customFormat="1" ht="11.25" hidden="1" customHeight="1" outlineLevel="1" x14ac:dyDescent="0.25">
      <c r="B224" s="129"/>
      <c r="C224" s="317" t="s">
        <v>210</v>
      </c>
      <c r="D224" s="317"/>
      <c r="E224" s="318"/>
      <c r="F224" s="117"/>
      <c r="G224" s="20">
        <f t="shared" ref="G224:Z224" si="110">G204+G157</f>
        <v>0</v>
      </c>
      <c r="H224" s="20">
        <f t="shared" si="110"/>
        <v>0</v>
      </c>
      <c r="I224" s="20">
        <f t="shared" si="110"/>
        <v>0</v>
      </c>
      <c r="J224" s="20">
        <f t="shared" si="110"/>
        <v>0</v>
      </c>
      <c r="K224" s="20">
        <f t="shared" si="110"/>
        <v>0</v>
      </c>
      <c r="L224" s="20">
        <f t="shared" si="110"/>
        <v>0</v>
      </c>
      <c r="M224" s="20">
        <f t="shared" si="110"/>
        <v>0</v>
      </c>
      <c r="N224" s="20">
        <f t="shared" si="110"/>
        <v>0</v>
      </c>
      <c r="O224" s="20">
        <f t="shared" si="110"/>
        <v>0</v>
      </c>
      <c r="P224" s="20">
        <f t="shared" si="110"/>
        <v>0</v>
      </c>
      <c r="Q224" s="20">
        <f t="shared" si="110"/>
        <v>0</v>
      </c>
      <c r="R224" s="20">
        <f t="shared" si="110"/>
        <v>0</v>
      </c>
      <c r="S224" s="20">
        <f t="shared" si="110"/>
        <v>0</v>
      </c>
      <c r="T224" s="20">
        <f t="shared" si="110"/>
        <v>0</v>
      </c>
      <c r="U224" s="20">
        <f t="shared" si="110"/>
        <v>0</v>
      </c>
      <c r="V224" s="20">
        <f t="shared" si="110"/>
        <v>0</v>
      </c>
      <c r="W224" s="20">
        <f t="shared" si="110"/>
        <v>0</v>
      </c>
      <c r="X224" s="20">
        <f t="shared" si="110"/>
        <v>0</v>
      </c>
      <c r="Y224" s="20">
        <f t="shared" si="110"/>
        <v>0</v>
      </c>
      <c r="Z224" s="20">
        <f t="shared" si="110"/>
        <v>0</v>
      </c>
    </row>
    <row r="225" spans="2:26" s="8" customFormat="1" ht="11.25" hidden="1" customHeight="1" outlineLevel="1" x14ac:dyDescent="0.25">
      <c r="B225" s="129"/>
      <c r="C225" s="315" t="s">
        <v>211</v>
      </c>
      <c r="D225" s="315"/>
      <c r="E225" s="316"/>
      <c r="F225" s="105"/>
      <c r="G225" s="59">
        <f>G224</f>
        <v>0</v>
      </c>
      <c r="H225" s="59">
        <f t="shared" ref="H225:Z225" si="111">G225+H224</f>
        <v>0</v>
      </c>
      <c r="I225" s="59">
        <f t="shared" si="111"/>
        <v>0</v>
      </c>
      <c r="J225" s="59">
        <f t="shared" si="111"/>
        <v>0</v>
      </c>
      <c r="K225" s="59">
        <f t="shared" si="111"/>
        <v>0</v>
      </c>
      <c r="L225" s="59">
        <f t="shared" si="111"/>
        <v>0</v>
      </c>
      <c r="M225" s="59">
        <f t="shared" si="111"/>
        <v>0</v>
      </c>
      <c r="N225" s="59">
        <f t="shared" si="111"/>
        <v>0</v>
      </c>
      <c r="O225" s="59">
        <f t="shared" si="111"/>
        <v>0</v>
      </c>
      <c r="P225" s="59">
        <f t="shared" si="111"/>
        <v>0</v>
      </c>
      <c r="Q225" s="59">
        <f t="shared" si="111"/>
        <v>0</v>
      </c>
      <c r="R225" s="59">
        <f t="shared" si="111"/>
        <v>0</v>
      </c>
      <c r="S225" s="59">
        <f t="shared" si="111"/>
        <v>0</v>
      </c>
      <c r="T225" s="59">
        <f t="shared" si="111"/>
        <v>0</v>
      </c>
      <c r="U225" s="59">
        <f t="shared" si="111"/>
        <v>0</v>
      </c>
      <c r="V225" s="59">
        <f t="shared" si="111"/>
        <v>0</v>
      </c>
      <c r="W225" s="59">
        <f t="shared" si="111"/>
        <v>0</v>
      </c>
      <c r="X225" s="59">
        <f t="shared" si="111"/>
        <v>0</v>
      </c>
      <c r="Y225" s="59">
        <f t="shared" si="111"/>
        <v>0</v>
      </c>
      <c r="Z225" s="59">
        <f t="shared" si="111"/>
        <v>0</v>
      </c>
    </row>
    <row r="226" spans="2:26" s="8" customFormat="1" ht="11.25" customHeight="1" collapsed="1" x14ac:dyDescent="0.25">
      <c r="B226" s="129"/>
      <c r="C226" s="209"/>
      <c r="D226" s="209"/>
      <c r="E226" s="209"/>
      <c r="F226" s="209"/>
      <c r="G226" s="16"/>
      <c r="H226" s="16"/>
      <c r="I226" s="16"/>
      <c r="J226" s="16"/>
      <c r="K226" s="16"/>
      <c r="L226" s="16"/>
      <c r="M226" s="16"/>
      <c r="N226" s="16"/>
      <c r="O226" s="16"/>
      <c r="P226" s="16"/>
      <c r="Q226" s="16"/>
      <c r="R226" s="16"/>
      <c r="S226" s="16"/>
      <c r="T226" s="16"/>
      <c r="U226" s="16"/>
      <c r="V226" s="16"/>
      <c r="W226" s="16"/>
      <c r="X226" s="16"/>
      <c r="Y226" s="16"/>
      <c r="Z226" s="16"/>
    </row>
    <row r="227" spans="2:26" s="69" customFormat="1" ht="11.25" customHeight="1" x14ac:dyDescent="0.3">
      <c r="B227" s="249" t="s">
        <v>216</v>
      </c>
      <c r="C227" s="113"/>
      <c r="D227" s="113"/>
      <c r="E227" s="113"/>
      <c r="F227" s="113"/>
      <c r="G227" s="16"/>
      <c r="H227" s="16"/>
      <c r="I227" s="16"/>
      <c r="J227" s="16"/>
      <c r="K227" s="16"/>
      <c r="L227" s="16"/>
      <c r="M227" s="16"/>
      <c r="N227" s="16"/>
      <c r="O227" s="16"/>
      <c r="P227" s="16"/>
      <c r="Q227" s="16"/>
      <c r="R227" s="16"/>
      <c r="S227" s="16"/>
      <c r="T227" s="16"/>
      <c r="U227" s="16"/>
      <c r="V227" s="16"/>
      <c r="W227" s="16"/>
      <c r="X227" s="16"/>
      <c r="Y227" s="16"/>
      <c r="Z227" s="16"/>
    </row>
    <row r="228" spans="2:26" s="69" customFormat="1" ht="11.25" customHeight="1" x14ac:dyDescent="0.25">
      <c r="B228" s="10"/>
      <c r="C228" s="88" t="s">
        <v>325</v>
      </c>
      <c r="D228" s="13"/>
      <c r="E228" s="13"/>
      <c r="F228" s="18"/>
      <c r="G228" s="19">
        <v>2023</v>
      </c>
      <c r="H228" s="19">
        <f t="shared" ref="H228:Z228" si="112">G228+1</f>
        <v>2024</v>
      </c>
      <c r="I228" s="19">
        <f t="shared" si="112"/>
        <v>2025</v>
      </c>
      <c r="J228" s="19">
        <f t="shared" si="112"/>
        <v>2026</v>
      </c>
      <c r="K228" s="19">
        <f t="shared" si="112"/>
        <v>2027</v>
      </c>
      <c r="L228" s="19">
        <f t="shared" si="112"/>
        <v>2028</v>
      </c>
      <c r="M228" s="19">
        <f t="shared" si="112"/>
        <v>2029</v>
      </c>
      <c r="N228" s="19">
        <f t="shared" si="112"/>
        <v>2030</v>
      </c>
      <c r="O228" s="19">
        <f t="shared" si="112"/>
        <v>2031</v>
      </c>
      <c r="P228" s="19">
        <f t="shared" si="112"/>
        <v>2032</v>
      </c>
      <c r="Q228" s="19">
        <f t="shared" si="112"/>
        <v>2033</v>
      </c>
      <c r="R228" s="19">
        <f t="shared" si="112"/>
        <v>2034</v>
      </c>
      <c r="S228" s="19">
        <f t="shared" si="112"/>
        <v>2035</v>
      </c>
      <c r="T228" s="19">
        <f t="shared" si="112"/>
        <v>2036</v>
      </c>
      <c r="U228" s="19">
        <f t="shared" si="112"/>
        <v>2037</v>
      </c>
      <c r="V228" s="19">
        <f t="shared" si="112"/>
        <v>2038</v>
      </c>
      <c r="W228" s="19">
        <f t="shared" si="112"/>
        <v>2039</v>
      </c>
      <c r="X228" s="19">
        <f t="shared" si="112"/>
        <v>2040</v>
      </c>
      <c r="Y228" s="19">
        <f t="shared" si="112"/>
        <v>2041</v>
      </c>
      <c r="Z228" s="19">
        <f t="shared" si="112"/>
        <v>2042</v>
      </c>
    </row>
    <row r="229" spans="2:26" s="69" customFormat="1" ht="11.25" customHeight="1" x14ac:dyDescent="0.25">
      <c r="B229" s="18"/>
      <c r="C229" s="319" t="s">
        <v>150</v>
      </c>
      <c r="D229" s="319"/>
      <c r="E229" s="320"/>
      <c r="F229" s="102"/>
      <c r="G229" s="58">
        <f t="shared" ref="G229:Z229" si="113">G142+G189-G85</f>
        <v>0</v>
      </c>
      <c r="H229" s="58">
        <f t="shared" si="113"/>
        <v>0</v>
      </c>
      <c r="I229" s="58">
        <f t="shared" si="113"/>
        <v>0</v>
      </c>
      <c r="J229" s="58">
        <f t="shared" si="113"/>
        <v>0</v>
      </c>
      <c r="K229" s="58">
        <f t="shared" si="113"/>
        <v>0</v>
      </c>
      <c r="L229" s="58">
        <f t="shared" si="113"/>
        <v>0</v>
      </c>
      <c r="M229" s="58">
        <f t="shared" si="113"/>
        <v>0</v>
      </c>
      <c r="N229" s="58">
        <f t="shared" si="113"/>
        <v>0</v>
      </c>
      <c r="O229" s="58">
        <f t="shared" si="113"/>
        <v>0</v>
      </c>
      <c r="P229" s="58">
        <f t="shared" si="113"/>
        <v>0</v>
      </c>
      <c r="Q229" s="58">
        <f t="shared" si="113"/>
        <v>0</v>
      </c>
      <c r="R229" s="58">
        <f t="shared" si="113"/>
        <v>0</v>
      </c>
      <c r="S229" s="58">
        <f t="shared" si="113"/>
        <v>0</v>
      </c>
      <c r="T229" s="58">
        <f t="shared" si="113"/>
        <v>0</v>
      </c>
      <c r="U229" s="58">
        <f t="shared" si="113"/>
        <v>0</v>
      </c>
      <c r="V229" s="58">
        <f t="shared" si="113"/>
        <v>0</v>
      </c>
      <c r="W229" s="58">
        <f t="shared" si="113"/>
        <v>0</v>
      </c>
      <c r="X229" s="58">
        <f t="shared" si="113"/>
        <v>0</v>
      </c>
      <c r="Y229" s="58">
        <f t="shared" si="113"/>
        <v>0</v>
      </c>
      <c r="Z229" s="58">
        <f t="shared" si="113"/>
        <v>0</v>
      </c>
    </row>
    <row r="230" spans="2:26" s="69" customFormat="1" ht="11.25" customHeight="1" x14ac:dyDescent="0.25">
      <c r="B230" s="1"/>
      <c r="C230" s="315" t="s">
        <v>151</v>
      </c>
      <c r="D230" s="315"/>
      <c r="E230" s="316"/>
      <c r="F230" s="105"/>
      <c r="G230" s="59">
        <f t="shared" ref="G230:Z230" si="114">G143+G190-G86</f>
        <v>0</v>
      </c>
      <c r="H230" s="59">
        <f t="shared" si="114"/>
        <v>0</v>
      </c>
      <c r="I230" s="59">
        <f t="shared" si="114"/>
        <v>0</v>
      </c>
      <c r="J230" s="59">
        <f t="shared" si="114"/>
        <v>0</v>
      </c>
      <c r="K230" s="59">
        <f t="shared" si="114"/>
        <v>0</v>
      </c>
      <c r="L230" s="59">
        <f t="shared" si="114"/>
        <v>0</v>
      </c>
      <c r="M230" s="59">
        <f t="shared" si="114"/>
        <v>0</v>
      </c>
      <c r="N230" s="59">
        <f t="shared" si="114"/>
        <v>0</v>
      </c>
      <c r="O230" s="59">
        <f t="shared" si="114"/>
        <v>0</v>
      </c>
      <c r="P230" s="59">
        <f t="shared" si="114"/>
        <v>0</v>
      </c>
      <c r="Q230" s="59">
        <f t="shared" si="114"/>
        <v>0</v>
      </c>
      <c r="R230" s="59">
        <f t="shared" si="114"/>
        <v>0</v>
      </c>
      <c r="S230" s="59">
        <f t="shared" si="114"/>
        <v>0</v>
      </c>
      <c r="T230" s="59">
        <f t="shared" si="114"/>
        <v>0</v>
      </c>
      <c r="U230" s="59">
        <f t="shared" si="114"/>
        <v>0</v>
      </c>
      <c r="V230" s="59">
        <f t="shared" si="114"/>
        <v>0</v>
      </c>
      <c r="W230" s="59">
        <f t="shared" si="114"/>
        <v>0</v>
      </c>
      <c r="X230" s="59">
        <f t="shared" si="114"/>
        <v>0</v>
      </c>
      <c r="Y230" s="59">
        <f t="shared" si="114"/>
        <v>0</v>
      </c>
      <c r="Z230" s="59">
        <f t="shared" si="114"/>
        <v>0</v>
      </c>
    </row>
    <row r="231" spans="2:26" s="69" customFormat="1" ht="11.25" hidden="1" customHeight="1" outlineLevel="1" x14ac:dyDescent="0.25">
      <c r="B231" s="8"/>
      <c r="C231" s="107" t="s">
        <v>326</v>
      </c>
      <c r="D231" s="113"/>
      <c r="E231" s="113"/>
      <c r="F231" s="113"/>
      <c r="G231" s="19">
        <v>2022</v>
      </c>
      <c r="H231" s="19">
        <f t="shared" ref="H231:Z231" si="115">G231+1</f>
        <v>2023</v>
      </c>
      <c r="I231" s="19">
        <f t="shared" si="115"/>
        <v>2024</v>
      </c>
      <c r="J231" s="19">
        <f t="shared" si="115"/>
        <v>2025</v>
      </c>
      <c r="K231" s="19">
        <f t="shared" si="115"/>
        <v>2026</v>
      </c>
      <c r="L231" s="19">
        <f t="shared" si="115"/>
        <v>2027</v>
      </c>
      <c r="M231" s="19">
        <f t="shared" si="115"/>
        <v>2028</v>
      </c>
      <c r="N231" s="19">
        <f t="shared" si="115"/>
        <v>2029</v>
      </c>
      <c r="O231" s="19">
        <f t="shared" si="115"/>
        <v>2030</v>
      </c>
      <c r="P231" s="19">
        <f t="shared" si="115"/>
        <v>2031</v>
      </c>
      <c r="Q231" s="19">
        <f t="shared" si="115"/>
        <v>2032</v>
      </c>
      <c r="R231" s="19">
        <f t="shared" si="115"/>
        <v>2033</v>
      </c>
      <c r="S231" s="19">
        <f t="shared" si="115"/>
        <v>2034</v>
      </c>
      <c r="T231" s="19">
        <f t="shared" si="115"/>
        <v>2035</v>
      </c>
      <c r="U231" s="19">
        <f t="shared" si="115"/>
        <v>2036</v>
      </c>
      <c r="V231" s="19">
        <f t="shared" si="115"/>
        <v>2037</v>
      </c>
      <c r="W231" s="19">
        <f t="shared" si="115"/>
        <v>2038</v>
      </c>
      <c r="X231" s="19">
        <f t="shared" si="115"/>
        <v>2039</v>
      </c>
      <c r="Y231" s="19">
        <f t="shared" si="115"/>
        <v>2040</v>
      </c>
      <c r="Z231" s="19">
        <f t="shared" si="115"/>
        <v>2041</v>
      </c>
    </row>
    <row r="232" spans="2:26" s="69" customFormat="1" ht="11.25" hidden="1" customHeight="1" outlineLevel="1" x14ac:dyDescent="0.25">
      <c r="B232" s="8"/>
      <c r="C232" s="319" t="s">
        <v>152</v>
      </c>
      <c r="D232" s="319"/>
      <c r="E232" s="320"/>
      <c r="F232" s="102"/>
      <c r="G232" s="58">
        <f t="shared" ref="G232:Z232" si="116">G145+G192-G88</f>
        <v>0</v>
      </c>
      <c r="H232" s="58">
        <f t="shared" si="116"/>
        <v>0</v>
      </c>
      <c r="I232" s="58">
        <f t="shared" si="116"/>
        <v>0</v>
      </c>
      <c r="J232" s="58">
        <f t="shared" si="116"/>
        <v>0</v>
      </c>
      <c r="K232" s="58">
        <f t="shared" si="116"/>
        <v>0</v>
      </c>
      <c r="L232" s="58">
        <f t="shared" si="116"/>
        <v>0</v>
      </c>
      <c r="M232" s="58">
        <f t="shared" si="116"/>
        <v>0</v>
      </c>
      <c r="N232" s="58">
        <f t="shared" si="116"/>
        <v>0</v>
      </c>
      <c r="O232" s="58">
        <f t="shared" si="116"/>
        <v>0</v>
      </c>
      <c r="P232" s="58">
        <f t="shared" si="116"/>
        <v>0</v>
      </c>
      <c r="Q232" s="58">
        <f t="shared" si="116"/>
        <v>0</v>
      </c>
      <c r="R232" s="58">
        <f t="shared" si="116"/>
        <v>0</v>
      </c>
      <c r="S232" s="58">
        <f t="shared" si="116"/>
        <v>0</v>
      </c>
      <c r="T232" s="58">
        <f t="shared" si="116"/>
        <v>0</v>
      </c>
      <c r="U232" s="58">
        <f t="shared" si="116"/>
        <v>0</v>
      </c>
      <c r="V232" s="58">
        <f t="shared" si="116"/>
        <v>0</v>
      </c>
      <c r="W232" s="58">
        <f t="shared" si="116"/>
        <v>0</v>
      </c>
      <c r="X232" s="58">
        <f t="shared" si="116"/>
        <v>0</v>
      </c>
      <c r="Y232" s="58">
        <f t="shared" si="116"/>
        <v>0</v>
      </c>
      <c r="Z232" s="58">
        <f t="shared" si="116"/>
        <v>0</v>
      </c>
    </row>
    <row r="233" spans="2:26" s="69" customFormat="1" ht="11.25" hidden="1" customHeight="1" outlineLevel="1" x14ac:dyDescent="0.25">
      <c r="B233" s="8"/>
      <c r="C233" s="315" t="s">
        <v>83</v>
      </c>
      <c r="D233" s="315"/>
      <c r="E233" s="316"/>
      <c r="F233" s="105"/>
      <c r="G233" s="59">
        <f t="shared" ref="G233:Z233" si="117">G193+G146-G89</f>
        <v>0</v>
      </c>
      <c r="H233" s="59">
        <f t="shared" si="117"/>
        <v>0</v>
      </c>
      <c r="I233" s="59">
        <f t="shared" si="117"/>
        <v>0</v>
      </c>
      <c r="J233" s="59">
        <f t="shared" si="117"/>
        <v>0</v>
      </c>
      <c r="K233" s="59">
        <f t="shared" si="117"/>
        <v>0</v>
      </c>
      <c r="L233" s="59">
        <f t="shared" si="117"/>
        <v>0</v>
      </c>
      <c r="M233" s="59">
        <f t="shared" si="117"/>
        <v>0</v>
      </c>
      <c r="N233" s="59">
        <f t="shared" si="117"/>
        <v>0</v>
      </c>
      <c r="O233" s="59">
        <f t="shared" si="117"/>
        <v>0</v>
      </c>
      <c r="P233" s="59">
        <f t="shared" si="117"/>
        <v>0</v>
      </c>
      <c r="Q233" s="59">
        <f t="shared" si="117"/>
        <v>0</v>
      </c>
      <c r="R233" s="59">
        <f t="shared" si="117"/>
        <v>0</v>
      </c>
      <c r="S233" s="59">
        <f t="shared" si="117"/>
        <v>0</v>
      </c>
      <c r="T233" s="59">
        <f t="shared" si="117"/>
        <v>0</v>
      </c>
      <c r="U233" s="59">
        <f t="shared" si="117"/>
        <v>0</v>
      </c>
      <c r="V233" s="59">
        <f t="shared" si="117"/>
        <v>0</v>
      </c>
      <c r="W233" s="59">
        <f t="shared" si="117"/>
        <v>0</v>
      </c>
      <c r="X233" s="59">
        <f t="shared" si="117"/>
        <v>0</v>
      </c>
      <c r="Y233" s="59">
        <f t="shared" si="117"/>
        <v>0</v>
      </c>
      <c r="Z233" s="59">
        <f t="shared" si="117"/>
        <v>0</v>
      </c>
    </row>
    <row r="234" spans="2:26" s="69" customFormat="1" ht="11.25" hidden="1" customHeight="1" outlineLevel="1" x14ac:dyDescent="0.25">
      <c r="B234" s="1"/>
      <c r="C234" s="88" t="s">
        <v>327</v>
      </c>
      <c r="D234" s="67"/>
      <c r="E234" s="67"/>
      <c r="F234" s="67"/>
      <c r="G234" s="19">
        <v>2022</v>
      </c>
      <c r="H234" s="19">
        <f t="shared" ref="H234:Z234" si="118">G234+1</f>
        <v>2023</v>
      </c>
      <c r="I234" s="19">
        <f t="shared" si="118"/>
        <v>2024</v>
      </c>
      <c r="J234" s="19">
        <f t="shared" si="118"/>
        <v>2025</v>
      </c>
      <c r="K234" s="19">
        <f t="shared" si="118"/>
        <v>2026</v>
      </c>
      <c r="L234" s="19">
        <f t="shared" si="118"/>
        <v>2027</v>
      </c>
      <c r="M234" s="19">
        <f t="shared" si="118"/>
        <v>2028</v>
      </c>
      <c r="N234" s="19">
        <f t="shared" si="118"/>
        <v>2029</v>
      </c>
      <c r="O234" s="19">
        <f t="shared" si="118"/>
        <v>2030</v>
      </c>
      <c r="P234" s="19">
        <f t="shared" si="118"/>
        <v>2031</v>
      </c>
      <c r="Q234" s="19">
        <f t="shared" si="118"/>
        <v>2032</v>
      </c>
      <c r="R234" s="19">
        <f t="shared" si="118"/>
        <v>2033</v>
      </c>
      <c r="S234" s="19">
        <f t="shared" si="118"/>
        <v>2034</v>
      </c>
      <c r="T234" s="19">
        <f t="shared" si="118"/>
        <v>2035</v>
      </c>
      <c r="U234" s="19">
        <f t="shared" si="118"/>
        <v>2036</v>
      </c>
      <c r="V234" s="19">
        <f t="shared" si="118"/>
        <v>2037</v>
      </c>
      <c r="W234" s="19">
        <f t="shared" si="118"/>
        <v>2038</v>
      </c>
      <c r="X234" s="19">
        <f t="shared" si="118"/>
        <v>2039</v>
      </c>
      <c r="Y234" s="19">
        <f t="shared" si="118"/>
        <v>2040</v>
      </c>
      <c r="Z234" s="19">
        <f t="shared" si="118"/>
        <v>2041</v>
      </c>
    </row>
    <row r="235" spans="2:26" s="69" customFormat="1" ht="11.25" hidden="1" customHeight="1" outlineLevel="1" x14ac:dyDescent="0.25">
      <c r="B235" s="1"/>
      <c r="C235" s="319" t="s">
        <v>84</v>
      </c>
      <c r="D235" s="319"/>
      <c r="E235" s="320"/>
      <c r="F235" s="102"/>
      <c r="G235" s="58">
        <f t="shared" ref="G235:Z235" si="119">G195+G148-G91</f>
        <v>0</v>
      </c>
      <c r="H235" s="58">
        <f t="shared" si="119"/>
        <v>0</v>
      </c>
      <c r="I235" s="58">
        <f t="shared" si="119"/>
        <v>0</v>
      </c>
      <c r="J235" s="58">
        <f t="shared" si="119"/>
        <v>0</v>
      </c>
      <c r="K235" s="58">
        <f t="shared" si="119"/>
        <v>0</v>
      </c>
      <c r="L235" s="58">
        <f t="shared" si="119"/>
        <v>0</v>
      </c>
      <c r="M235" s="58">
        <f t="shared" si="119"/>
        <v>0</v>
      </c>
      <c r="N235" s="58">
        <f t="shared" si="119"/>
        <v>0</v>
      </c>
      <c r="O235" s="58">
        <f t="shared" si="119"/>
        <v>0</v>
      </c>
      <c r="P235" s="58">
        <f t="shared" si="119"/>
        <v>0</v>
      </c>
      <c r="Q235" s="58">
        <f t="shared" si="119"/>
        <v>0</v>
      </c>
      <c r="R235" s="58">
        <f t="shared" si="119"/>
        <v>0</v>
      </c>
      <c r="S235" s="58">
        <f t="shared" si="119"/>
        <v>0</v>
      </c>
      <c r="T235" s="58">
        <f t="shared" si="119"/>
        <v>0</v>
      </c>
      <c r="U235" s="58">
        <f t="shared" si="119"/>
        <v>0</v>
      </c>
      <c r="V235" s="58">
        <f t="shared" si="119"/>
        <v>0</v>
      </c>
      <c r="W235" s="58">
        <f t="shared" si="119"/>
        <v>0</v>
      </c>
      <c r="X235" s="58">
        <f t="shared" si="119"/>
        <v>0</v>
      </c>
      <c r="Y235" s="58">
        <f t="shared" si="119"/>
        <v>0</v>
      </c>
      <c r="Z235" s="58">
        <f t="shared" si="119"/>
        <v>0</v>
      </c>
    </row>
    <row r="236" spans="2:26" s="69" customFormat="1" ht="11.25" hidden="1" customHeight="1" outlineLevel="1" x14ac:dyDescent="0.25">
      <c r="B236" s="1"/>
      <c r="C236" s="315" t="s">
        <v>123</v>
      </c>
      <c r="D236" s="315"/>
      <c r="E236" s="316"/>
      <c r="F236" s="105"/>
      <c r="G236" s="59">
        <f t="shared" ref="G236:Z236" si="120">G196+G149-G92</f>
        <v>0</v>
      </c>
      <c r="H236" s="59">
        <f t="shared" si="120"/>
        <v>0</v>
      </c>
      <c r="I236" s="59">
        <f t="shared" si="120"/>
        <v>0</v>
      </c>
      <c r="J236" s="59">
        <f t="shared" si="120"/>
        <v>0</v>
      </c>
      <c r="K236" s="59">
        <f t="shared" si="120"/>
        <v>0</v>
      </c>
      <c r="L236" s="59">
        <f t="shared" si="120"/>
        <v>0</v>
      </c>
      <c r="M236" s="59">
        <f t="shared" si="120"/>
        <v>0</v>
      </c>
      <c r="N236" s="59">
        <f t="shared" si="120"/>
        <v>0</v>
      </c>
      <c r="O236" s="59">
        <f t="shared" si="120"/>
        <v>0</v>
      </c>
      <c r="P236" s="59">
        <f t="shared" si="120"/>
        <v>0</v>
      </c>
      <c r="Q236" s="59">
        <f t="shared" si="120"/>
        <v>0</v>
      </c>
      <c r="R236" s="59">
        <f t="shared" si="120"/>
        <v>0</v>
      </c>
      <c r="S236" s="59">
        <f t="shared" si="120"/>
        <v>0</v>
      </c>
      <c r="T236" s="59">
        <f t="shared" si="120"/>
        <v>0</v>
      </c>
      <c r="U236" s="59">
        <f t="shared" si="120"/>
        <v>0</v>
      </c>
      <c r="V236" s="59">
        <f t="shared" si="120"/>
        <v>0</v>
      </c>
      <c r="W236" s="59">
        <f t="shared" si="120"/>
        <v>0</v>
      </c>
      <c r="X236" s="59">
        <f t="shared" si="120"/>
        <v>0</v>
      </c>
      <c r="Y236" s="59">
        <f t="shared" si="120"/>
        <v>0</v>
      </c>
      <c r="Z236" s="59">
        <f t="shared" si="120"/>
        <v>0</v>
      </c>
    </row>
    <row r="237" spans="2:26" s="69" customFormat="1" ht="11.25" hidden="1" customHeight="1" outlineLevel="1" x14ac:dyDescent="0.25">
      <c r="B237" s="8"/>
      <c r="C237" s="107" t="s">
        <v>328</v>
      </c>
      <c r="D237" s="113"/>
      <c r="E237" s="113"/>
      <c r="F237" s="113"/>
      <c r="G237" s="19">
        <v>2022</v>
      </c>
      <c r="H237" s="19">
        <f t="shared" ref="H237:Z237" si="121">G237+1</f>
        <v>2023</v>
      </c>
      <c r="I237" s="19">
        <f t="shared" si="121"/>
        <v>2024</v>
      </c>
      <c r="J237" s="19">
        <f t="shared" si="121"/>
        <v>2025</v>
      </c>
      <c r="K237" s="19">
        <f t="shared" si="121"/>
        <v>2026</v>
      </c>
      <c r="L237" s="19">
        <f t="shared" si="121"/>
        <v>2027</v>
      </c>
      <c r="M237" s="19">
        <f t="shared" si="121"/>
        <v>2028</v>
      </c>
      <c r="N237" s="19">
        <f t="shared" si="121"/>
        <v>2029</v>
      </c>
      <c r="O237" s="19">
        <f t="shared" si="121"/>
        <v>2030</v>
      </c>
      <c r="P237" s="19">
        <f t="shared" si="121"/>
        <v>2031</v>
      </c>
      <c r="Q237" s="19">
        <f t="shared" si="121"/>
        <v>2032</v>
      </c>
      <c r="R237" s="19">
        <f t="shared" si="121"/>
        <v>2033</v>
      </c>
      <c r="S237" s="19">
        <f t="shared" si="121"/>
        <v>2034</v>
      </c>
      <c r="T237" s="19">
        <f t="shared" si="121"/>
        <v>2035</v>
      </c>
      <c r="U237" s="19">
        <f t="shared" si="121"/>
        <v>2036</v>
      </c>
      <c r="V237" s="19">
        <f t="shared" si="121"/>
        <v>2037</v>
      </c>
      <c r="W237" s="19">
        <f t="shared" si="121"/>
        <v>2038</v>
      </c>
      <c r="X237" s="19">
        <f t="shared" si="121"/>
        <v>2039</v>
      </c>
      <c r="Y237" s="19">
        <f t="shared" si="121"/>
        <v>2040</v>
      </c>
      <c r="Z237" s="19">
        <f t="shared" si="121"/>
        <v>2041</v>
      </c>
    </row>
    <row r="238" spans="2:26" s="69" customFormat="1" ht="11.25" hidden="1" customHeight="1" outlineLevel="1" x14ac:dyDescent="0.25">
      <c r="B238" s="8"/>
      <c r="C238" s="319" t="s">
        <v>153</v>
      </c>
      <c r="D238" s="319"/>
      <c r="E238" s="320"/>
      <c r="F238" s="102"/>
      <c r="G238" s="58">
        <f t="shared" ref="G238:Z238" si="122">G151+G198-G94</f>
        <v>0</v>
      </c>
      <c r="H238" s="58">
        <f t="shared" si="122"/>
        <v>0</v>
      </c>
      <c r="I238" s="58">
        <f t="shared" si="122"/>
        <v>0</v>
      </c>
      <c r="J238" s="58">
        <f t="shared" si="122"/>
        <v>0</v>
      </c>
      <c r="K238" s="58">
        <f t="shared" si="122"/>
        <v>0</v>
      </c>
      <c r="L238" s="58">
        <f t="shared" si="122"/>
        <v>0</v>
      </c>
      <c r="M238" s="58">
        <f t="shared" si="122"/>
        <v>0</v>
      </c>
      <c r="N238" s="58">
        <f t="shared" si="122"/>
        <v>0</v>
      </c>
      <c r="O238" s="58">
        <f t="shared" si="122"/>
        <v>0</v>
      </c>
      <c r="P238" s="58">
        <f t="shared" si="122"/>
        <v>0</v>
      </c>
      <c r="Q238" s="58">
        <f t="shared" si="122"/>
        <v>0</v>
      </c>
      <c r="R238" s="58">
        <f t="shared" si="122"/>
        <v>0</v>
      </c>
      <c r="S238" s="58">
        <f t="shared" si="122"/>
        <v>0</v>
      </c>
      <c r="T238" s="58">
        <f t="shared" si="122"/>
        <v>0</v>
      </c>
      <c r="U238" s="58">
        <f t="shared" si="122"/>
        <v>0</v>
      </c>
      <c r="V238" s="58">
        <f t="shared" si="122"/>
        <v>0</v>
      </c>
      <c r="W238" s="58">
        <f t="shared" si="122"/>
        <v>0</v>
      </c>
      <c r="X238" s="58">
        <f t="shared" si="122"/>
        <v>0</v>
      </c>
      <c r="Y238" s="58">
        <f t="shared" si="122"/>
        <v>0</v>
      </c>
      <c r="Z238" s="58">
        <f t="shared" si="122"/>
        <v>0</v>
      </c>
    </row>
    <row r="239" spans="2:26" s="69" customFormat="1" ht="11.25" hidden="1" customHeight="1" outlineLevel="1" x14ac:dyDescent="0.25">
      <c r="B239" s="8"/>
      <c r="C239" s="315" t="s">
        <v>154</v>
      </c>
      <c r="D239" s="315"/>
      <c r="E239" s="316"/>
      <c r="F239" s="196"/>
      <c r="G239" s="59">
        <f t="shared" ref="G239:Z239" si="123">G152+G199-G95</f>
        <v>0</v>
      </c>
      <c r="H239" s="59">
        <f t="shared" si="123"/>
        <v>0</v>
      </c>
      <c r="I239" s="59">
        <f t="shared" si="123"/>
        <v>0</v>
      </c>
      <c r="J239" s="59">
        <f t="shared" si="123"/>
        <v>0</v>
      </c>
      <c r="K239" s="59">
        <f t="shared" si="123"/>
        <v>0</v>
      </c>
      <c r="L239" s="59">
        <f t="shared" si="123"/>
        <v>0</v>
      </c>
      <c r="M239" s="59">
        <f t="shared" si="123"/>
        <v>0</v>
      </c>
      <c r="N239" s="59">
        <f t="shared" si="123"/>
        <v>0</v>
      </c>
      <c r="O239" s="59">
        <f t="shared" si="123"/>
        <v>0</v>
      </c>
      <c r="P239" s="59">
        <f t="shared" si="123"/>
        <v>0</v>
      </c>
      <c r="Q239" s="59">
        <f t="shared" si="123"/>
        <v>0</v>
      </c>
      <c r="R239" s="59">
        <f t="shared" si="123"/>
        <v>0</v>
      </c>
      <c r="S239" s="59">
        <f t="shared" si="123"/>
        <v>0</v>
      </c>
      <c r="T239" s="59">
        <f t="shared" si="123"/>
        <v>0</v>
      </c>
      <c r="U239" s="59">
        <f t="shared" si="123"/>
        <v>0</v>
      </c>
      <c r="V239" s="59">
        <f t="shared" si="123"/>
        <v>0</v>
      </c>
      <c r="W239" s="59">
        <f t="shared" si="123"/>
        <v>0</v>
      </c>
      <c r="X239" s="59">
        <f t="shared" si="123"/>
        <v>0</v>
      </c>
      <c r="Y239" s="59">
        <f t="shared" si="123"/>
        <v>0</v>
      </c>
      <c r="Z239" s="59">
        <f t="shared" si="123"/>
        <v>0</v>
      </c>
    </row>
    <row r="240" spans="2:26" s="69" customFormat="1" ht="11.25" hidden="1" customHeight="1" outlineLevel="1" x14ac:dyDescent="0.25">
      <c r="C240" s="76" t="s">
        <v>329</v>
      </c>
      <c r="D240" s="70"/>
      <c r="E240" s="70"/>
      <c r="F240" s="70"/>
      <c r="G240" s="19">
        <v>2022</v>
      </c>
      <c r="H240" s="19">
        <f t="shared" ref="H240:Z240" si="124">G240+1</f>
        <v>2023</v>
      </c>
      <c r="I240" s="19">
        <f t="shared" si="124"/>
        <v>2024</v>
      </c>
      <c r="J240" s="19">
        <f t="shared" si="124"/>
        <v>2025</v>
      </c>
      <c r="K240" s="19">
        <f t="shared" si="124"/>
        <v>2026</v>
      </c>
      <c r="L240" s="19">
        <f t="shared" si="124"/>
        <v>2027</v>
      </c>
      <c r="M240" s="19">
        <f t="shared" si="124"/>
        <v>2028</v>
      </c>
      <c r="N240" s="19">
        <f t="shared" si="124"/>
        <v>2029</v>
      </c>
      <c r="O240" s="19">
        <f t="shared" si="124"/>
        <v>2030</v>
      </c>
      <c r="P240" s="19">
        <f t="shared" si="124"/>
        <v>2031</v>
      </c>
      <c r="Q240" s="19">
        <f t="shared" si="124"/>
        <v>2032</v>
      </c>
      <c r="R240" s="19">
        <f t="shared" si="124"/>
        <v>2033</v>
      </c>
      <c r="S240" s="19">
        <f t="shared" si="124"/>
        <v>2034</v>
      </c>
      <c r="T240" s="19">
        <f t="shared" si="124"/>
        <v>2035</v>
      </c>
      <c r="U240" s="19">
        <f t="shared" si="124"/>
        <v>2036</v>
      </c>
      <c r="V240" s="19">
        <f t="shared" si="124"/>
        <v>2037</v>
      </c>
      <c r="W240" s="19">
        <f t="shared" si="124"/>
        <v>2038</v>
      </c>
      <c r="X240" s="19">
        <f t="shared" si="124"/>
        <v>2039</v>
      </c>
      <c r="Y240" s="19">
        <f t="shared" si="124"/>
        <v>2040</v>
      </c>
      <c r="Z240" s="19">
        <f t="shared" si="124"/>
        <v>2041</v>
      </c>
    </row>
    <row r="241" spans="2:26" s="69" customFormat="1" ht="11.25" hidden="1" customHeight="1" outlineLevel="1" x14ac:dyDescent="0.25">
      <c r="C241" s="320" t="s">
        <v>85</v>
      </c>
      <c r="D241" s="321"/>
      <c r="E241" s="321"/>
      <c r="F241" s="99"/>
      <c r="G241" s="58">
        <f t="shared" ref="G241:Z241" si="125">G201+G154-G97</f>
        <v>0</v>
      </c>
      <c r="H241" s="58">
        <f t="shared" si="125"/>
        <v>0</v>
      </c>
      <c r="I241" s="58">
        <f t="shared" si="125"/>
        <v>0</v>
      </c>
      <c r="J241" s="58">
        <f t="shared" si="125"/>
        <v>0</v>
      </c>
      <c r="K241" s="58">
        <f t="shared" si="125"/>
        <v>0</v>
      </c>
      <c r="L241" s="58">
        <f t="shared" si="125"/>
        <v>0</v>
      </c>
      <c r="M241" s="58">
        <f t="shared" si="125"/>
        <v>0</v>
      </c>
      <c r="N241" s="58">
        <f t="shared" si="125"/>
        <v>0</v>
      </c>
      <c r="O241" s="58">
        <f t="shared" si="125"/>
        <v>0</v>
      </c>
      <c r="P241" s="58">
        <f t="shared" si="125"/>
        <v>0</v>
      </c>
      <c r="Q241" s="58">
        <f t="shared" si="125"/>
        <v>0</v>
      </c>
      <c r="R241" s="58">
        <f t="shared" si="125"/>
        <v>0</v>
      </c>
      <c r="S241" s="58">
        <f t="shared" si="125"/>
        <v>0</v>
      </c>
      <c r="T241" s="58">
        <f t="shared" si="125"/>
        <v>0</v>
      </c>
      <c r="U241" s="58">
        <f t="shared" si="125"/>
        <v>0</v>
      </c>
      <c r="V241" s="58">
        <f t="shared" si="125"/>
        <v>0</v>
      </c>
      <c r="W241" s="58">
        <f t="shared" si="125"/>
        <v>0</v>
      </c>
      <c r="X241" s="58">
        <f t="shared" si="125"/>
        <v>0</v>
      </c>
      <c r="Y241" s="58">
        <f t="shared" si="125"/>
        <v>0</v>
      </c>
      <c r="Z241" s="58">
        <f t="shared" si="125"/>
        <v>0</v>
      </c>
    </row>
    <row r="242" spans="2:26" s="69" customFormat="1" ht="12" hidden="1" customHeight="1" outlineLevel="1" x14ac:dyDescent="0.25">
      <c r="C242" s="316" t="s">
        <v>124</v>
      </c>
      <c r="D242" s="322"/>
      <c r="E242" s="322"/>
      <c r="F242" s="98"/>
      <c r="G242" s="59">
        <f t="shared" ref="G242:Z242" si="126">G202+G155-G98</f>
        <v>0</v>
      </c>
      <c r="H242" s="59">
        <f t="shared" si="126"/>
        <v>0</v>
      </c>
      <c r="I242" s="59">
        <f t="shared" si="126"/>
        <v>0</v>
      </c>
      <c r="J242" s="59">
        <f t="shared" si="126"/>
        <v>0</v>
      </c>
      <c r="K242" s="59">
        <f t="shared" si="126"/>
        <v>0</v>
      </c>
      <c r="L242" s="59">
        <f t="shared" si="126"/>
        <v>0</v>
      </c>
      <c r="M242" s="59">
        <f t="shared" si="126"/>
        <v>0</v>
      </c>
      <c r="N242" s="59">
        <f t="shared" si="126"/>
        <v>0</v>
      </c>
      <c r="O242" s="59">
        <f t="shared" si="126"/>
        <v>0</v>
      </c>
      <c r="P242" s="59">
        <f t="shared" si="126"/>
        <v>0</v>
      </c>
      <c r="Q242" s="59">
        <f t="shared" si="126"/>
        <v>0</v>
      </c>
      <c r="R242" s="59">
        <f t="shared" si="126"/>
        <v>0</v>
      </c>
      <c r="S242" s="59">
        <f t="shared" si="126"/>
        <v>0</v>
      </c>
      <c r="T242" s="59">
        <f t="shared" si="126"/>
        <v>0</v>
      </c>
      <c r="U242" s="59">
        <f t="shared" si="126"/>
        <v>0</v>
      </c>
      <c r="V242" s="59">
        <f t="shared" si="126"/>
        <v>0</v>
      </c>
      <c r="W242" s="59">
        <f t="shared" si="126"/>
        <v>0</v>
      </c>
      <c r="X242" s="59">
        <f t="shared" si="126"/>
        <v>0</v>
      </c>
      <c r="Y242" s="59">
        <f t="shared" si="126"/>
        <v>0</v>
      </c>
      <c r="Z242" s="59">
        <f t="shared" si="126"/>
        <v>0</v>
      </c>
    </row>
    <row r="243" spans="2:26" s="69" customFormat="1" ht="12" hidden="1" customHeight="1" outlineLevel="1" x14ac:dyDescent="0.25">
      <c r="B243" s="8"/>
      <c r="C243" s="107" t="s">
        <v>330</v>
      </c>
      <c r="D243" s="113"/>
      <c r="E243" s="130"/>
      <c r="F243" s="113"/>
      <c r="G243" s="19">
        <v>2022</v>
      </c>
      <c r="H243" s="19">
        <f t="shared" ref="H243:Z243" si="127">G243+1</f>
        <v>2023</v>
      </c>
      <c r="I243" s="19">
        <f t="shared" si="127"/>
        <v>2024</v>
      </c>
      <c r="J243" s="19">
        <f t="shared" si="127"/>
        <v>2025</v>
      </c>
      <c r="K243" s="19">
        <f t="shared" si="127"/>
        <v>2026</v>
      </c>
      <c r="L243" s="19">
        <f t="shared" si="127"/>
        <v>2027</v>
      </c>
      <c r="M243" s="19">
        <f t="shared" si="127"/>
        <v>2028</v>
      </c>
      <c r="N243" s="19">
        <f t="shared" si="127"/>
        <v>2029</v>
      </c>
      <c r="O243" s="19">
        <f t="shared" si="127"/>
        <v>2030</v>
      </c>
      <c r="P243" s="19">
        <f t="shared" si="127"/>
        <v>2031</v>
      </c>
      <c r="Q243" s="19">
        <f t="shared" si="127"/>
        <v>2032</v>
      </c>
      <c r="R243" s="19">
        <f t="shared" si="127"/>
        <v>2033</v>
      </c>
      <c r="S243" s="19">
        <f t="shared" si="127"/>
        <v>2034</v>
      </c>
      <c r="T243" s="19">
        <f t="shared" si="127"/>
        <v>2035</v>
      </c>
      <c r="U243" s="19">
        <f t="shared" si="127"/>
        <v>2036</v>
      </c>
      <c r="V243" s="19">
        <f t="shared" si="127"/>
        <v>2037</v>
      </c>
      <c r="W243" s="19">
        <f t="shared" si="127"/>
        <v>2038</v>
      </c>
      <c r="X243" s="19">
        <f t="shared" si="127"/>
        <v>2039</v>
      </c>
      <c r="Y243" s="19">
        <f t="shared" si="127"/>
        <v>2040</v>
      </c>
      <c r="Z243" s="19">
        <f t="shared" si="127"/>
        <v>2041</v>
      </c>
    </row>
    <row r="244" spans="2:26" s="69" customFormat="1" ht="12" hidden="1" customHeight="1" outlineLevel="1" x14ac:dyDescent="0.25">
      <c r="B244" s="8"/>
      <c r="C244" s="320" t="s">
        <v>86</v>
      </c>
      <c r="D244" s="321"/>
      <c r="E244" s="321"/>
      <c r="F244" s="102"/>
      <c r="G244" s="58">
        <f t="shared" ref="G244:Z244" si="128">G204+G157-G100</f>
        <v>0</v>
      </c>
      <c r="H244" s="58">
        <f t="shared" si="128"/>
        <v>0</v>
      </c>
      <c r="I244" s="58">
        <f t="shared" si="128"/>
        <v>0</v>
      </c>
      <c r="J244" s="58">
        <f t="shared" si="128"/>
        <v>0</v>
      </c>
      <c r="K244" s="58">
        <f t="shared" si="128"/>
        <v>0</v>
      </c>
      <c r="L244" s="58">
        <f t="shared" si="128"/>
        <v>0</v>
      </c>
      <c r="M244" s="58">
        <f t="shared" si="128"/>
        <v>0</v>
      </c>
      <c r="N244" s="58">
        <f t="shared" si="128"/>
        <v>0</v>
      </c>
      <c r="O244" s="58">
        <f t="shared" si="128"/>
        <v>0</v>
      </c>
      <c r="P244" s="58">
        <f t="shared" si="128"/>
        <v>0</v>
      </c>
      <c r="Q244" s="58">
        <f t="shared" si="128"/>
        <v>0</v>
      </c>
      <c r="R244" s="58">
        <f t="shared" si="128"/>
        <v>0</v>
      </c>
      <c r="S244" s="58">
        <f t="shared" si="128"/>
        <v>0</v>
      </c>
      <c r="T244" s="58">
        <f t="shared" si="128"/>
        <v>0</v>
      </c>
      <c r="U244" s="58">
        <f t="shared" si="128"/>
        <v>0</v>
      </c>
      <c r="V244" s="58">
        <f t="shared" si="128"/>
        <v>0</v>
      </c>
      <c r="W244" s="58">
        <f t="shared" si="128"/>
        <v>0</v>
      </c>
      <c r="X244" s="58">
        <f t="shared" si="128"/>
        <v>0</v>
      </c>
      <c r="Y244" s="58">
        <f t="shared" si="128"/>
        <v>0</v>
      </c>
      <c r="Z244" s="58">
        <f t="shared" si="128"/>
        <v>0</v>
      </c>
    </row>
    <row r="245" spans="2:26" s="69" customFormat="1" ht="12" hidden="1" customHeight="1" outlineLevel="1" x14ac:dyDescent="0.25">
      <c r="B245" s="8"/>
      <c r="C245" s="316" t="s">
        <v>125</v>
      </c>
      <c r="D245" s="322"/>
      <c r="E245" s="322"/>
      <c r="F245" s="105"/>
      <c r="G245" s="59">
        <f t="shared" ref="G245:Z245" si="129">G205+G158-G101</f>
        <v>0</v>
      </c>
      <c r="H245" s="59">
        <f t="shared" si="129"/>
        <v>0</v>
      </c>
      <c r="I245" s="59">
        <f t="shared" si="129"/>
        <v>0</v>
      </c>
      <c r="J245" s="59">
        <f t="shared" si="129"/>
        <v>0</v>
      </c>
      <c r="K245" s="59">
        <f t="shared" si="129"/>
        <v>0</v>
      </c>
      <c r="L245" s="59">
        <f t="shared" si="129"/>
        <v>0</v>
      </c>
      <c r="M245" s="59">
        <f t="shared" si="129"/>
        <v>0</v>
      </c>
      <c r="N245" s="59">
        <f t="shared" si="129"/>
        <v>0</v>
      </c>
      <c r="O245" s="59">
        <f t="shared" si="129"/>
        <v>0</v>
      </c>
      <c r="P245" s="59">
        <f t="shared" si="129"/>
        <v>0</v>
      </c>
      <c r="Q245" s="59">
        <f t="shared" si="129"/>
        <v>0</v>
      </c>
      <c r="R245" s="59">
        <f t="shared" si="129"/>
        <v>0</v>
      </c>
      <c r="S245" s="59">
        <f t="shared" si="129"/>
        <v>0</v>
      </c>
      <c r="T245" s="59">
        <f t="shared" si="129"/>
        <v>0</v>
      </c>
      <c r="U245" s="59">
        <f t="shared" si="129"/>
        <v>0</v>
      </c>
      <c r="V245" s="59">
        <f t="shared" si="129"/>
        <v>0</v>
      </c>
      <c r="W245" s="59">
        <f t="shared" si="129"/>
        <v>0</v>
      </c>
      <c r="X245" s="59">
        <f t="shared" si="129"/>
        <v>0</v>
      </c>
      <c r="Y245" s="59">
        <f t="shared" si="129"/>
        <v>0</v>
      </c>
      <c r="Z245" s="59">
        <f t="shared" si="129"/>
        <v>0</v>
      </c>
    </row>
    <row r="246" spans="2:26" s="69" customFormat="1" ht="11.25" customHeight="1" collapsed="1" x14ac:dyDescent="0.25">
      <c r="B246" s="8"/>
      <c r="C246" s="107"/>
      <c r="D246" s="113"/>
      <c r="E246" s="113"/>
      <c r="F246" s="113"/>
      <c r="G246" s="19"/>
      <c r="H246" s="19"/>
      <c r="I246" s="19"/>
      <c r="J246" s="19"/>
      <c r="K246" s="19"/>
      <c r="L246" s="19"/>
      <c r="M246" s="19"/>
      <c r="N246" s="19"/>
      <c r="O246" s="19"/>
      <c r="P246" s="19"/>
      <c r="Q246" s="19"/>
      <c r="R246" s="19"/>
      <c r="S246" s="19"/>
      <c r="T246" s="19"/>
      <c r="U246" s="19"/>
      <c r="V246" s="19"/>
      <c r="W246" s="19"/>
      <c r="X246" s="19"/>
      <c r="Y246" s="19"/>
      <c r="Z246" s="19"/>
    </row>
    <row r="247" spans="2:26" s="8" customFormat="1" ht="11.25" customHeight="1" x14ac:dyDescent="0.3">
      <c r="B247" s="249" t="s">
        <v>331</v>
      </c>
      <c r="C247" s="113"/>
      <c r="D247" s="113"/>
      <c r="E247" s="113"/>
      <c r="F247" s="113"/>
      <c r="G247" s="16"/>
      <c r="H247" s="16"/>
      <c r="I247" s="16"/>
      <c r="J247" s="16"/>
      <c r="K247" s="16"/>
      <c r="L247" s="16"/>
      <c r="M247" s="16"/>
      <c r="N247" s="16"/>
      <c r="O247" s="16"/>
      <c r="P247" s="16"/>
      <c r="Q247" s="16"/>
      <c r="R247" s="16"/>
      <c r="S247" s="16"/>
      <c r="T247" s="16"/>
      <c r="U247" s="16"/>
      <c r="V247" s="16"/>
      <c r="W247" s="16"/>
      <c r="X247" s="16"/>
      <c r="Y247" s="16"/>
      <c r="Z247" s="16"/>
    </row>
    <row r="248" spans="2:26" s="8" customFormat="1" x14ac:dyDescent="0.25">
      <c r="C248" s="107" t="s">
        <v>258</v>
      </c>
      <c r="D248" s="205"/>
      <c r="E248" s="245"/>
      <c r="F248" s="108" t="s">
        <v>42</v>
      </c>
      <c r="G248" s="19">
        <v>2023</v>
      </c>
      <c r="H248" s="19">
        <f t="shared" ref="H248:Z248" si="130">G248+1</f>
        <v>2024</v>
      </c>
      <c r="I248" s="19">
        <f t="shared" si="130"/>
        <v>2025</v>
      </c>
      <c r="J248" s="19">
        <f t="shared" si="130"/>
        <v>2026</v>
      </c>
      <c r="K248" s="19">
        <f t="shared" si="130"/>
        <v>2027</v>
      </c>
      <c r="L248" s="19">
        <f t="shared" si="130"/>
        <v>2028</v>
      </c>
      <c r="M248" s="19">
        <f t="shared" si="130"/>
        <v>2029</v>
      </c>
      <c r="N248" s="19">
        <f t="shared" si="130"/>
        <v>2030</v>
      </c>
      <c r="O248" s="19">
        <f t="shared" si="130"/>
        <v>2031</v>
      </c>
      <c r="P248" s="19">
        <f t="shared" si="130"/>
        <v>2032</v>
      </c>
      <c r="Q248" s="19">
        <f t="shared" si="130"/>
        <v>2033</v>
      </c>
      <c r="R248" s="19">
        <f t="shared" si="130"/>
        <v>2034</v>
      </c>
      <c r="S248" s="19">
        <f t="shared" si="130"/>
        <v>2035</v>
      </c>
      <c r="T248" s="19">
        <f t="shared" si="130"/>
        <v>2036</v>
      </c>
      <c r="U248" s="19">
        <f t="shared" si="130"/>
        <v>2037</v>
      </c>
      <c r="V248" s="19">
        <f t="shared" si="130"/>
        <v>2038</v>
      </c>
      <c r="W248" s="19">
        <f t="shared" si="130"/>
        <v>2039</v>
      </c>
      <c r="X248" s="19">
        <f t="shared" si="130"/>
        <v>2040</v>
      </c>
      <c r="Y248" s="19">
        <f t="shared" si="130"/>
        <v>2041</v>
      </c>
      <c r="Z248" s="19">
        <f t="shared" si="130"/>
        <v>2042</v>
      </c>
    </row>
    <row r="249" spans="2:26" s="8" customFormat="1" hidden="1" outlineLevel="1" x14ac:dyDescent="0.25">
      <c r="C249" s="325" t="s">
        <v>55</v>
      </c>
      <c r="D249" s="326"/>
      <c r="E249" s="78" t="s">
        <v>57</v>
      </c>
      <c r="F249" s="78" t="s">
        <v>73</v>
      </c>
      <c r="G249" s="43">
        <v>0</v>
      </c>
      <c r="H249" s="43">
        <v>0</v>
      </c>
      <c r="I249" s="43">
        <v>0</v>
      </c>
      <c r="J249" s="43">
        <v>0</v>
      </c>
      <c r="K249" s="43">
        <v>0</v>
      </c>
      <c r="L249" s="43">
        <v>0</v>
      </c>
      <c r="M249" s="43">
        <v>0</v>
      </c>
      <c r="N249" s="43">
        <v>0</v>
      </c>
      <c r="O249" s="43">
        <v>0</v>
      </c>
      <c r="P249" s="43">
        <v>0</v>
      </c>
      <c r="Q249" s="43">
        <v>0</v>
      </c>
      <c r="R249" s="43">
        <v>0</v>
      </c>
      <c r="S249" s="43">
        <v>0</v>
      </c>
      <c r="T249" s="43">
        <v>0</v>
      </c>
      <c r="U249" s="43">
        <v>0</v>
      </c>
      <c r="V249" s="43">
        <v>0</v>
      </c>
      <c r="W249" s="43">
        <v>0</v>
      </c>
      <c r="X249" s="43">
        <v>0</v>
      </c>
      <c r="Y249" s="43">
        <v>0</v>
      </c>
      <c r="Z249" s="43">
        <v>0</v>
      </c>
    </row>
    <row r="250" spans="2:26" s="8" customFormat="1" hidden="1" outlineLevel="1" x14ac:dyDescent="0.25">
      <c r="C250" s="325" t="s">
        <v>55</v>
      </c>
      <c r="D250" s="326"/>
      <c r="E250" s="78" t="s">
        <v>57</v>
      </c>
      <c r="F250" s="78" t="s">
        <v>41</v>
      </c>
      <c r="G250" s="43">
        <v>0</v>
      </c>
      <c r="H250" s="43">
        <v>0</v>
      </c>
      <c r="I250" s="43">
        <v>0</v>
      </c>
      <c r="J250" s="43">
        <v>0</v>
      </c>
      <c r="K250" s="43">
        <v>0</v>
      </c>
      <c r="L250" s="43">
        <v>0</v>
      </c>
      <c r="M250" s="43">
        <v>0</v>
      </c>
      <c r="N250" s="43">
        <v>0</v>
      </c>
      <c r="O250" s="43">
        <v>0</v>
      </c>
      <c r="P250" s="43">
        <v>0</v>
      </c>
      <c r="Q250" s="43">
        <v>0</v>
      </c>
      <c r="R250" s="43">
        <v>0</v>
      </c>
      <c r="S250" s="43">
        <v>0</v>
      </c>
      <c r="T250" s="43">
        <v>0</v>
      </c>
      <c r="U250" s="43">
        <v>0</v>
      </c>
      <c r="V250" s="43">
        <v>0</v>
      </c>
      <c r="W250" s="43">
        <v>0</v>
      </c>
      <c r="X250" s="43">
        <v>0</v>
      </c>
      <c r="Y250" s="43">
        <v>0</v>
      </c>
      <c r="Z250" s="43">
        <v>0</v>
      </c>
    </row>
    <row r="251" spans="2:26" s="8" customFormat="1" hidden="1" outlineLevel="1" x14ac:dyDescent="0.25">
      <c r="C251" s="325" t="s">
        <v>190</v>
      </c>
      <c r="D251" s="326"/>
      <c r="E251" s="78" t="s">
        <v>192</v>
      </c>
      <c r="F251" s="238"/>
      <c r="G251" s="43">
        <v>0</v>
      </c>
      <c r="H251" s="43">
        <v>0</v>
      </c>
      <c r="I251" s="43">
        <v>0</v>
      </c>
      <c r="J251" s="43">
        <v>0</v>
      </c>
      <c r="K251" s="43">
        <v>0</v>
      </c>
      <c r="L251" s="43">
        <v>0</v>
      </c>
      <c r="M251" s="43">
        <v>0</v>
      </c>
      <c r="N251" s="43">
        <v>0</v>
      </c>
      <c r="O251" s="43">
        <v>0</v>
      </c>
      <c r="P251" s="43">
        <v>0</v>
      </c>
      <c r="Q251" s="43">
        <v>0</v>
      </c>
      <c r="R251" s="43">
        <v>0</v>
      </c>
      <c r="S251" s="43">
        <v>0</v>
      </c>
      <c r="T251" s="43">
        <v>0</v>
      </c>
      <c r="U251" s="43">
        <v>0</v>
      </c>
      <c r="V251" s="43">
        <v>0</v>
      </c>
      <c r="W251" s="43">
        <v>0</v>
      </c>
      <c r="X251" s="43">
        <v>0</v>
      </c>
      <c r="Y251" s="43">
        <v>0</v>
      </c>
      <c r="Z251" s="43">
        <v>0</v>
      </c>
    </row>
    <row r="252" spans="2:26" s="8" customFormat="1" hidden="1" outlineLevel="1" x14ac:dyDescent="0.25">
      <c r="C252" s="325" t="s">
        <v>190</v>
      </c>
      <c r="D252" s="326"/>
      <c r="E252" s="78" t="s">
        <v>192</v>
      </c>
      <c r="F252" s="238"/>
      <c r="G252" s="43">
        <v>0</v>
      </c>
      <c r="H252" s="43">
        <v>0</v>
      </c>
      <c r="I252" s="43">
        <v>0</v>
      </c>
      <c r="J252" s="43">
        <v>0</v>
      </c>
      <c r="K252" s="43">
        <v>0</v>
      </c>
      <c r="L252" s="43">
        <v>0</v>
      </c>
      <c r="M252" s="43">
        <v>0</v>
      </c>
      <c r="N252" s="43">
        <v>0</v>
      </c>
      <c r="O252" s="43">
        <v>0</v>
      </c>
      <c r="P252" s="43">
        <v>0</v>
      </c>
      <c r="Q252" s="43">
        <v>0</v>
      </c>
      <c r="R252" s="43">
        <v>0</v>
      </c>
      <c r="S252" s="43">
        <v>0</v>
      </c>
      <c r="T252" s="43">
        <v>0</v>
      </c>
      <c r="U252" s="43">
        <v>0</v>
      </c>
      <c r="V252" s="43">
        <v>0</v>
      </c>
      <c r="W252" s="43">
        <v>0</v>
      </c>
      <c r="X252" s="43">
        <v>0</v>
      </c>
      <c r="Y252" s="43">
        <v>0</v>
      </c>
      <c r="Z252" s="43">
        <v>0</v>
      </c>
    </row>
    <row r="253" spans="2:26" s="8" customFormat="1" hidden="1" outlineLevel="1" x14ac:dyDescent="0.25">
      <c r="C253" s="323" t="s">
        <v>191</v>
      </c>
      <c r="D253" s="324"/>
      <c r="E253" s="78" t="s">
        <v>193</v>
      </c>
      <c r="F253" s="238"/>
      <c r="G253" s="43">
        <v>0</v>
      </c>
      <c r="H253" s="43">
        <v>0</v>
      </c>
      <c r="I253" s="43">
        <v>0</v>
      </c>
      <c r="J253" s="43">
        <v>0</v>
      </c>
      <c r="K253" s="43">
        <v>0</v>
      </c>
      <c r="L253" s="43">
        <v>0</v>
      </c>
      <c r="M253" s="43">
        <v>0</v>
      </c>
      <c r="N253" s="43">
        <v>0</v>
      </c>
      <c r="O253" s="43">
        <v>0</v>
      </c>
      <c r="P253" s="43">
        <v>0</v>
      </c>
      <c r="Q253" s="43">
        <v>0</v>
      </c>
      <c r="R253" s="43">
        <v>0</v>
      </c>
      <c r="S253" s="43">
        <v>0</v>
      </c>
      <c r="T253" s="43">
        <v>0</v>
      </c>
      <c r="U253" s="43">
        <v>0</v>
      </c>
      <c r="V253" s="43">
        <v>0</v>
      </c>
      <c r="W253" s="43">
        <v>0</v>
      </c>
      <c r="X253" s="43">
        <v>0</v>
      </c>
      <c r="Y253" s="43">
        <v>0</v>
      </c>
      <c r="Z253" s="43">
        <v>0</v>
      </c>
    </row>
    <row r="254" spans="2:26" s="8" customFormat="1" hidden="1" outlineLevel="1" x14ac:dyDescent="0.25">
      <c r="C254" s="323" t="s">
        <v>191</v>
      </c>
      <c r="D254" s="324"/>
      <c r="E254" s="78" t="s">
        <v>193</v>
      </c>
      <c r="F254" s="238"/>
      <c r="G254" s="43">
        <v>0</v>
      </c>
      <c r="H254" s="43">
        <v>0</v>
      </c>
      <c r="I254" s="43">
        <v>0</v>
      </c>
      <c r="J254" s="43">
        <v>0</v>
      </c>
      <c r="K254" s="43">
        <v>0</v>
      </c>
      <c r="L254" s="43">
        <v>0</v>
      </c>
      <c r="M254" s="43">
        <v>0</v>
      </c>
      <c r="N254" s="43">
        <v>0</v>
      </c>
      <c r="O254" s="43">
        <v>0</v>
      </c>
      <c r="P254" s="43">
        <v>0</v>
      </c>
      <c r="Q254" s="43">
        <v>0</v>
      </c>
      <c r="R254" s="43">
        <v>0</v>
      </c>
      <c r="S254" s="43">
        <v>0</v>
      </c>
      <c r="T254" s="43">
        <v>0</v>
      </c>
      <c r="U254" s="43">
        <v>0</v>
      </c>
      <c r="V254" s="43">
        <v>0</v>
      </c>
      <c r="W254" s="43">
        <v>0</v>
      </c>
      <c r="X254" s="43">
        <v>0</v>
      </c>
      <c r="Y254" s="43">
        <v>0</v>
      </c>
      <c r="Z254" s="43">
        <v>0</v>
      </c>
    </row>
    <row r="255" spans="2:26" s="8" customFormat="1" ht="12" collapsed="1" x14ac:dyDescent="0.3">
      <c r="C255" s="243" t="s">
        <v>194</v>
      </c>
      <c r="D255" s="239"/>
      <c r="E255" s="208"/>
      <c r="F255" s="208"/>
      <c r="G255" s="83">
        <f t="shared" ref="G255:N255" si="131">SUM(G249:G254)</f>
        <v>0</v>
      </c>
      <c r="H255" s="83">
        <f t="shared" si="131"/>
        <v>0</v>
      </c>
      <c r="I255" s="83">
        <f t="shared" si="131"/>
        <v>0</v>
      </c>
      <c r="J255" s="83">
        <f t="shared" si="131"/>
        <v>0</v>
      </c>
      <c r="K255" s="83">
        <f t="shared" si="131"/>
        <v>0</v>
      </c>
      <c r="L255" s="83">
        <f t="shared" si="131"/>
        <v>0</v>
      </c>
      <c r="M255" s="83">
        <f t="shared" si="131"/>
        <v>0</v>
      </c>
      <c r="N255" s="83">
        <f t="shared" si="131"/>
        <v>0</v>
      </c>
      <c r="O255" s="83">
        <f t="shared" ref="O255:T255" si="132">SUM(O249:O254)</f>
        <v>0</v>
      </c>
      <c r="P255" s="83">
        <f t="shared" si="132"/>
        <v>0</v>
      </c>
      <c r="Q255" s="83">
        <f t="shared" si="132"/>
        <v>0</v>
      </c>
      <c r="R255" s="83">
        <f t="shared" si="132"/>
        <v>0</v>
      </c>
      <c r="S255" s="83">
        <f t="shared" si="132"/>
        <v>0</v>
      </c>
      <c r="T255" s="83">
        <f t="shared" si="132"/>
        <v>0</v>
      </c>
      <c r="U255" s="83">
        <f t="shared" ref="U255:Z255" si="133">SUM(U249:U254)</f>
        <v>0</v>
      </c>
      <c r="V255" s="83">
        <f t="shared" si="133"/>
        <v>0</v>
      </c>
      <c r="W255" s="83">
        <f t="shared" si="133"/>
        <v>0</v>
      </c>
      <c r="X255" s="83">
        <f t="shared" si="133"/>
        <v>0</v>
      </c>
      <c r="Y255" s="83">
        <f t="shared" si="133"/>
        <v>0</v>
      </c>
      <c r="Z255" s="207">
        <f t="shared" si="133"/>
        <v>0</v>
      </c>
    </row>
    <row r="256" spans="2:26" s="8" customFormat="1" ht="12" x14ac:dyDescent="0.3">
      <c r="C256" s="246" t="s">
        <v>222</v>
      </c>
      <c r="D256" s="237"/>
      <c r="E256" s="212"/>
      <c r="F256" s="212"/>
      <c r="G256" s="59">
        <f>G255</f>
        <v>0</v>
      </c>
      <c r="H256" s="59">
        <f t="shared" ref="H256:Z256" si="134">G256+H255</f>
        <v>0</v>
      </c>
      <c r="I256" s="59">
        <f t="shared" si="134"/>
        <v>0</v>
      </c>
      <c r="J256" s="59">
        <f t="shared" si="134"/>
        <v>0</v>
      </c>
      <c r="K256" s="59">
        <f t="shared" si="134"/>
        <v>0</v>
      </c>
      <c r="L256" s="59">
        <f t="shared" si="134"/>
        <v>0</v>
      </c>
      <c r="M256" s="59">
        <f t="shared" si="134"/>
        <v>0</v>
      </c>
      <c r="N256" s="59">
        <f t="shared" si="134"/>
        <v>0</v>
      </c>
      <c r="O256" s="59">
        <f t="shared" si="134"/>
        <v>0</v>
      </c>
      <c r="P256" s="59">
        <f t="shared" si="134"/>
        <v>0</v>
      </c>
      <c r="Q256" s="59">
        <f t="shared" si="134"/>
        <v>0</v>
      </c>
      <c r="R256" s="59">
        <f t="shared" si="134"/>
        <v>0</v>
      </c>
      <c r="S256" s="59">
        <f t="shared" si="134"/>
        <v>0</v>
      </c>
      <c r="T256" s="59">
        <f t="shared" si="134"/>
        <v>0</v>
      </c>
      <c r="U256" s="59">
        <f t="shared" si="134"/>
        <v>0</v>
      </c>
      <c r="V256" s="59">
        <f t="shared" si="134"/>
        <v>0</v>
      </c>
      <c r="W256" s="59">
        <f t="shared" si="134"/>
        <v>0</v>
      </c>
      <c r="X256" s="59">
        <f t="shared" si="134"/>
        <v>0</v>
      </c>
      <c r="Y256" s="59">
        <f t="shared" si="134"/>
        <v>0</v>
      </c>
      <c r="Z256" s="59">
        <f t="shared" si="134"/>
        <v>0</v>
      </c>
    </row>
    <row r="257" spans="2:26" s="69" customFormat="1" x14ac:dyDescent="0.25">
      <c r="C257" s="70"/>
      <c r="D257" s="70"/>
      <c r="E257" s="70"/>
      <c r="F257" s="70"/>
      <c r="G257" s="71"/>
      <c r="H257" s="71"/>
      <c r="I257" s="71"/>
      <c r="J257" s="71"/>
      <c r="K257" s="71"/>
      <c r="L257" s="71"/>
      <c r="M257" s="71"/>
      <c r="N257" s="71"/>
      <c r="O257" s="71"/>
      <c r="P257" s="71"/>
      <c r="Q257" s="71"/>
      <c r="R257" s="71"/>
      <c r="S257" s="71"/>
      <c r="T257" s="71"/>
      <c r="U257" s="71"/>
      <c r="V257" s="71"/>
      <c r="W257" s="71"/>
      <c r="X257" s="71"/>
      <c r="Y257" s="71"/>
      <c r="Z257" s="71"/>
    </row>
    <row r="258" spans="2:26" s="69" customFormat="1" ht="12" x14ac:dyDescent="0.3">
      <c r="B258" s="249" t="s">
        <v>332</v>
      </c>
      <c r="C258" s="70"/>
      <c r="D258" s="70"/>
      <c r="E258" s="70"/>
      <c r="F258" s="70"/>
      <c r="G258" s="71"/>
      <c r="H258" s="71"/>
      <c r="I258" s="71"/>
      <c r="J258" s="71"/>
      <c r="K258" s="71"/>
      <c r="L258" s="71"/>
      <c r="M258" s="71"/>
      <c r="N258" s="71"/>
      <c r="O258" s="71"/>
      <c r="P258" s="71"/>
      <c r="Q258" s="71"/>
      <c r="R258" s="71"/>
      <c r="S258" s="71"/>
      <c r="T258" s="71"/>
      <c r="U258" s="71"/>
      <c r="V258" s="71"/>
      <c r="W258" s="71"/>
      <c r="X258" s="71"/>
      <c r="Y258" s="71"/>
      <c r="Z258" s="71"/>
    </row>
    <row r="259" spans="2:26" s="69" customFormat="1" x14ac:dyDescent="0.25">
      <c r="C259" s="76" t="s">
        <v>217</v>
      </c>
      <c r="D259" s="70"/>
      <c r="E259" s="70"/>
      <c r="F259" s="70"/>
      <c r="G259" s="19">
        <v>2023</v>
      </c>
      <c r="H259" s="19">
        <f t="shared" ref="H259:Z259" si="135">G259+1</f>
        <v>2024</v>
      </c>
      <c r="I259" s="19">
        <f t="shared" si="135"/>
        <v>2025</v>
      </c>
      <c r="J259" s="19">
        <f t="shared" si="135"/>
        <v>2026</v>
      </c>
      <c r="K259" s="19">
        <f t="shared" si="135"/>
        <v>2027</v>
      </c>
      <c r="L259" s="19">
        <f t="shared" si="135"/>
        <v>2028</v>
      </c>
      <c r="M259" s="19">
        <f t="shared" si="135"/>
        <v>2029</v>
      </c>
      <c r="N259" s="19">
        <f t="shared" si="135"/>
        <v>2030</v>
      </c>
      <c r="O259" s="19">
        <f t="shared" si="135"/>
        <v>2031</v>
      </c>
      <c r="P259" s="19">
        <f t="shared" si="135"/>
        <v>2032</v>
      </c>
      <c r="Q259" s="19">
        <f t="shared" si="135"/>
        <v>2033</v>
      </c>
      <c r="R259" s="19">
        <f t="shared" si="135"/>
        <v>2034</v>
      </c>
      <c r="S259" s="19">
        <f t="shared" si="135"/>
        <v>2035</v>
      </c>
      <c r="T259" s="19">
        <f t="shared" si="135"/>
        <v>2036</v>
      </c>
      <c r="U259" s="19">
        <f t="shared" si="135"/>
        <v>2037</v>
      </c>
      <c r="V259" s="19">
        <f t="shared" si="135"/>
        <v>2038</v>
      </c>
      <c r="W259" s="19">
        <f t="shared" si="135"/>
        <v>2039</v>
      </c>
      <c r="X259" s="19">
        <f t="shared" si="135"/>
        <v>2040</v>
      </c>
      <c r="Y259" s="19">
        <f t="shared" si="135"/>
        <v>2041</v>
      </c>
      <c r="Z259" s="19">
        <f t="shared" si="135"/>
        <v>2042</v>
      </c>
    </row>
    <row r="260" spans="2:26" s="69" customFormat="1" hidden="1" outlineLevel="1" x14ac:dyDescent="0.25">
      <c r="C260" s="315" t="s">
        <v>218</v>
      </c>
      <c r="D260" s="315"/>
      <c r="E260" s="316"/>
      <c r="F260" s="210"/>
      <c r="G260" s="59">
        <f t="shared" ref="G260:M260" si="136">G103</f>
        <v>0</v>
      </c>
      <c r="H260" s="59">
        <f t="shared" si="136"/>
        <v>0</v>
      </c>
      <c r="I260" s="59">
        <f t="shared" si="136"/>
        <v>0</v>
      </c>
      <c r="J260" s="59">
        <f t="shared" si="136"/>
        <v>0</v>
      </c>
      <c r="K260" s="59">
        <f t="shared" si="136"/>
        <v>0</v>
      </c>
      <c r="L260" s="59">
        <f t="shared" si="136"/>
        <v>0</v>
      </c>
      <c r="M260" s="59">
        <f t="shared" si="136"/>
        <v>0</v>
      </c>
      <c r="N260" s="59">
        <f t="shared" ref="N260:Z260" si="137">N103</f>
        <v>0</v>
      </c>
      <c r="O260" s="59">
        <f t="shared" si="137"/>
        <v>0</v>
      </c>
      <c r="P260" s="59">
        <f t="shared" si="137"/>
        <v>0</v>
      </c>
      <c r="Q260" s="59">
        <f t="shared" si="137"/>
        <v>0</v>
      </c>
      <c r="R260" s="59">
        <f t="shared" si="137"/>
        <v>0</v>
      </c>
      <c r="S260" s="59">
        <f t="shared" si="137"/>
        <v>0</v>
      </c>
      <c r="T260" s="59">
        <f t="shared" si="137"/>
        <v>0</v>
      </c>
      <c r="U260" s="59">
        <f t="shared" si="137"/>
        <v>0</v>
      </c>
      <c r="V260" s="59">
        <f t="shared" si="137"/>
        <v>0</v>
      </c>
      <c r="W260" s="59">
        <f t="shared" si="137"/>
        <v>0</v>
      </c>
      <c r="X260" s="59">
        <f t="shared" si="137"/>
        <v>0</v>
      </c>
      <c r="Y260" s="59">
        <f t="shared" si="137"/>
        <v>0</v>
      </c>
      <c r="Z260" s="59">
        <f t="shared" si="137"/>
        <v>0</v>
      </c>
    </row>
    <row r="261" spans="2:26" s="69" customFormat="1" hidden="1" outlineLevel="1" x14ac:dyDescent="0.25">
      <c r="C261" s="315" t="s">
        <v>219</v>
      </c>
      <c r="D261" s="315"/>
      <c r="E261" s="316"/>
      <c r="F261" s="105"/>
      <c r="G261" s="59">
        <f>G255</f>
        <v>0</v>
      </c>
      <c r="H261" s="59">
        <f>H255</f>
        <v>0</v>
      </c>
      <c r="I261" s="59">
        <f>I255</f>
        <v>0</v>
      </c>
      <c r="J261" s="59">
        <f>J255</f>
        <v>0</v>
      </c>
      <c r="K261" s="59">
        <f t="shared" ref="K261:Z261" si="138">K255</f>
        <v>0</v>
      </c>
      <c r="L261" s="59">
        <f t="shared" si="138"/>
        <v>0</v>
      </c>
      <c r="M261" s="59">
        <f t="shared" si="138"/>
        <v>0</v>
      </c>
      <c r="N261" s="59">
        <f t="shared" si="138"/>
        <v>0</v>
      </c>
      <c r="O261" s="59">
        <f t="shared" si="138"/>
        <v>0</v>
      </c>
      <c r="P261" s="59">
        <f t="shared" si="138"/>
        <v>0</v>
      </c>
      <c r="Q261" s="59">
        <f t="shared" si="138"/>
        <v>0</v>
      </c>
      <c r="R261" s="59">
        <f t="shared" si="138"/>
        <v>0</v>
      </c>
      <c r="S261" s="59">
        <f t="shared" si="138"/>
        <v>0</v>
      </c>
      <c r="T261" s="59">
        <f t="shared" si="138"/>
        <v>0</v>
      </c>
      <c r="U261" s="59">
        <f t="shared" si="138"/>
        <v>0</v>
      </c>
      <c r="V261" s="59">
        <f t="shared" si="138"/>
        <v>0</v>
      </c>
      <c r="W261" s="59">
        <f t="shared" si="138"/>
        <v>0</v>
      </c>
      <c r="X261" s="59">
        <f t="shared" si="138"/>
        <v>0</v>
      </c>
      <c r="Y261" s="59">
        <f t="shared" si="138"/>
        <v>0</v>
      </c>
      <c r="Z261" s="59">
        <f t="shared" si="138"/>
        <v>0</v>
      </c>
    </row>
    <row r="262" spans="2:26" s="69" customFormat="1" hidden="1" outlineLevel="1" x14ac:dyDescent="0.25">
      <c r="C262" s="247" t="s">
        <v>221</v>
      </c>
      <c r="D262" s="247"/>
      <c r="E262" s="248"/>
      <c r="F262" s="102"/>
      <c r="G262" s="58">
        <f t="shared" ref="G262:L262" si="139">G261-G260</f>
        <v>0</v>
      </c>
      <c r="H262" s="58">
        <f t="shared" si="139"/>
        <v>0</v>
      </c>
      <c r="I262" s="58">
        <f t="shared" si="139"/>
        <v>0</v>
      </c>
      <c r="J262" s="58">
        <f t="shared" si="139"/>
        <v>0</v>
      </c>
      <c r="K262" s="58">
        <f t="shared" si="139"/>
        <v>0</v>
      </c>
      <c r="L262" s="58">
        <f t="shared" si="139"/>
        <v>0</v>
      </c>
      <c r="M262" s="58">
        <f t="shared" ref="M262:Z262" si="140">M261-M260</f>
        <v>0</v>
      </c>
      <c r="N262" s="58">
        <f t="shared" si="140"/>
        <v>0</v>
      </c>
      <c r="O262" s="58">
        <f t="shared" si="140"/>
        <v>0</v>
      </c>
      <c r="P262" s="58">
        <f t="shared" si="140"/>
        <v>0</v>
      </c>
      <c r="Q262" s="58">
        <f t="shared" si="140"/>
        <v>0</v>
      </c>
      <c r="R262" s="58">
        <f t="shared" si="140"/>
        <v>0</v>
      </c>
      <c r="S262" s="58">
        <f t="shared" si="140"/>
        <v>0</v>
      </c>
      <c r="T262" s="58">
        <f t="shared" si="140"/>
        <v>0</v>
      </c>
      <c r="U262" s="58">
        <f t="shared" si="140"/>
        <v>0</v>
      </c>
      <c r="V262" s="58">
        <f t="shared" si="140"/>
        <v>0</v>
      </c>
      <c r="W262" s="58">
        <f t="shared" si="140"/>
        <v>0</v>
      </c>
      <c r="X262" s="58">
        <f t="shared" si="140"/>
        <v>0</v>
      </c>
      <c r="Y262" s="58">
        <f t="shared" si="140"/>
        <v>0</v>
      </c>
      <c r="Z262" s="58">
        <f t="shared" si="140"/>
        <v>0</v>
      </c>
    </row>
    <row r="263" spans="2:26" s="69" customFormat="1" ht="10.5" hidden="1" customHeight="1" outlineLevel="1" x14ac:dyDescent="0.25">
      <c r="C263" s="315" t="s">
        <v>220</v>
      </c>
      <c r="D263" s="315"/>
      <c r="E263" s="316"/>
      <c r="F263" s="211"/>
      <c r="G263" s="59">
        <f>G262</f>
        <v>0</v>
      </c>
      <c r="H263" s="59">
        <f t="shared" ref="H263:Z263" si="141">G263+H262</f>
        <v>0</v>
      </c>
      <c r="I263" s="59">
        <f t="shared" si="141"/>
        <v>0</v>
      </c>
      <c r="J263" s="59">
        <f t="shared" si="141"/>
        <v>0</v>
      </c>
      <c r="K263" s="59">
        <f t="shared" si="141"/>
        <v>0</v>
      </c>
      <c r="L263" s="59">
        <f t="shared" si="141"/>
        <v>0</v>
      </c>
      <c r="M263" s="59">
        <f t="shared" si="141"/>
        <v>0</v>
      </c>
      <c r="N263" s="59">
        <f t="shared" si="141"/>
        <v>0</v>
      </c>
      <c r="O263" s="59">
        <f t="shared" si="141"/>
        <v>0</v>
      </c>
      <c r="P263" s="59">
        <f t="shared" si="141"/>
        <v>0</v>
      </c>
      <c r="Q263" s="59">
        <f t="shared" si="141"/>
        <v>0</v>
      </c>
      <c r="R263" s="59">
        <f t="shared" si="141"/>
        <v>0</v>
      </c>
      <c r="S263" s="59">
        <f t="shared" si="141"/>
        <v>0</v>
      </c>
      <c r="T263" s="59">
        <f t="shared" si="141"/>
        <v>0</v>
      </c>
      <c r="U263" s="59">
        <f t="shared" si="141"/>
        <v>0</v>
      </c>
      <c r="V263" s="59">
        <f t="shared" si="141"/>
        <v>0</v>
      </c>
      <c r="W263" s="59">
        <f t="shared" si="141"/>
        <v>0</v>
      </c>
      <c r="X263" s="59">
        <f t="shared" si="141"/>
        <v>0</v>
      </c>
      <c r="Y263" s="59">
        <f t="shared" si="141"/>
        <v>0</v>
      </c>
      <c r="Z263" s="59">
        <f t="shared" si="141"/>
        <v>0</v>
      </c>
    </row>
    <row r="264" spans="2:26" s="8" customFormat="1" collapsed="1" x14ac:dyDescent="0.25">
      <c r="C264" s="113"/>
      <c r="D264" s="113"/>
      <c r="E264" s="113"/>
      <c r="F264" s="113"/>
      <c r="G264" s="16"/>
      <c r="H264" s="16"/>
      <c r="I264" s="16"/>
      <c r="J264" s="16"/>
      <c r="K264" s="16"/>
      <c r="L264" s="16"/>
      <c r="M264" s="16"/>
      <c r="N264" s="16"/>
      <c r="O264" s="16"/>
      <c r="P264" s="16"/>
      <c r="Q264" s="16"/>
      <c r="R264" s="16"/>
      <c r="S264" s="16"/>
      <c r="T264" s="16"/>
      <c r="U264" s="16"/>
      <c r="V264" s="16"/>
      <c r="W264" s="16"/>
      <c r="X264" s="16"/>
      <c r="Y264" s="16"/>
      <c r="Z264" s="16"/>
    </row>
    <row r="265" spans="2:26" ht="12" x14ac:dyDescent="0.3">
      <c r="B265" s="1"/>
      <c r="C265" s="19" t="s">
        <v>169</v>
      </c>
      <c r="D265" s="18"/>
      <c r="E265" s="18"/>
      <c r="F265" s="18"/>
      <c r="G265" s="18"/>
      <c r="H265" s="56"/>
      <c r="I265" s="18"/>
      <c r="J265" s="18"/>
      <c r="K265" s="18"/>
      <c r="L265" s="18"/>
      <c r="M265" s="18"/>
      <c r="N265" s="18"/>
      <c r="O265" s="18"/>
      <c r="P265" s="18"/>
      <c r="Q265" s="18"/>
      <c r="R265" s="18"/>
      <c r="S265" s="18"/>
      <c r="T265" s="18"/>
      <c r="U265" s="18"/>
      <c r="V265" s="18"/>
      <c r="W265" s="18"/>
      <c r="X265" s="18"/>
      <c r="Y265" s="18"/>
      <c r="Z265" s="18"/>
    </row>
    <row r="266" spans="2:26" s="8" customFormat="1" hidden="1" outlineLevel="1" x14ac:dyDescent="0.25">
      <c r="C266" s="65" t="s">
        <v>14</v>
      </c>
      <c r="D266" s="65"/>
      <c r="E266" s="65"/>
      <c r="F266" s="65"/>
      <c r="G266" s="44">
        <v>0</v>
      </c>
      <c r="H266" s="44">
        <v>1</v>
      </c>
      <c r="I266" s="44">
        <v>2</v>
      </c>
      <c r="J266" s="44">
        <v>3</v>
      </c>
      <c r="K266" s="44">
        <v>4</v>
      </c>
      <c r="L266" s="44">
        <v>5</v>
      </c>
      <c r="M266" s="44">
        <v>6</v>
      </c>
      <c r="N266" s="44">
        <v>7</v>
      </c>
      <c r="O266" s="44">
        <v>8</v>
      </c>
      <c r="P266" s="44">
        <v>9</v>
      </c>
      <c r="Q266" s="44">
        <v>10</v>
      </c>
      <c r="R266" s="44">
        <v>11</v>
      </c>
      <c r="S266" s="44">
        <v>12</v>
      </c>
      <c r="T266" s="44">
        <v>13</v>
      </c>
      <c r="U266" s="44">
        <v>14</v>
      </c>
      <c r="V266" s="44">
        <v>15</v>
      </c>
      <c r="W266" s="44">
        <v>16</v>
      </c>
      <c r="X266" s="44">
        <v>17</v>
      </c>
      <c r="Y266" s="44">
        <v>18</v>
      </c>
      <c r="Z266" s="44">
        <v>19</v>
      </c>
    </row>
    <row r="267" spans="2:26" s="8" customFormat="1" ht="12" hidden="1" outlineLevel="1" x14ac:dyDescent="0.3">
      <c r="C267" s="66" t="s">
        <v>166</v>
      </c>
      <c r="G267" s="8">
        <f t="shared" ref="G267:Z267" si="142">IF(G230&gt;0,1,0)</f>
        <v>0</v>
      </c>
      <c r="H267" s="8">
        <f t="shared" si="142"/>
        <v>0</v>
      </c>
      <c r="I267" s="8">
        <f t="shared" si="142"/>
        <v>0</v>
      </c>
      <c r="J267" s="8">
        <f t="shared" si="142"/>
        <v>0</v>
      </c>
      <c r="K267" s="8">
        <f t="shared" si="142"/>
        <v>0</v>
      </c>
      <c r="L267" s="8">
        <f t="shared" si="142"/>
        <v>0</v>
      </c>
      <c r="M267" s="8">
        <f t="shared" si="142"/>
        <v>0</v>
      </c>
      <c r="N267" s="8">
        <f t="shared" si="142"/>
        <v>0</v>
      </c>
      <c r="O267" s="8">
        <f t="shared" si="142"/>
        <v>0</v>
      </c>
      <c r="P267" s="8">
        <f t="shared" si="142"/>
        <v>0</v>
      </c>
      <c r="Q267" s="8">
        <f t="shared" si="142"/>
        <v>0</v>
      </c>
      <c r="R267" s="8">
        <f t="shared" si="142"/>
        <v>0</v>
      </c>
      <c r="S267" s="8">
        <f t="shared" si="142"/>
        <v>0</v>
      </c>
      <c r="T267" s="8">
        <f t="shared" si="142"/>
        <v>0</v>
      </c>
      <c r="U267" s="8">
        <f t="shared" si="142"/>
        <v>0</v>
      </c>
      <c r="V267" s="8">
        <f t="shared" si="142"/>
        <v>0</v>
      </c>
      <c r="W267" s="8">
        <f t="shared" si="142"/>
        <v>0</v>
      </c>
      <c r="X267" s="8">
        <f t="shared" si="142"/>
        <v>0</v>
      </c>
      <c r="Y267" s="8">
        <f t="shared" si="142"/>
        <v>0</v>
      </c>
      <c r="Z267" s="8">
        <f t="shared" si="142"/>
        <v>0</v>
      </c>
    </row>
    <row r="268" spans="2:26" s="8" customFormat="1" ht="12" hidden="1" outlineLevel="1" x14ac:dyDescent="0.3">
      <c r="C268" s="66" t="s">
        <v>28</v>
      </c>
      <c r="G268" s="8">
        <f>IF(G267=1,IF(F267=0,1,0),0)</f>
        <v>0</v>
      </c>
      <c r="H268" s="8">
        <f t="shared" ref="H268:R268" si="143">IF(H267=1,IF(G267=0,1,0),0)</f>
        <v>0</v>
      </c>
      <c r="I268" s="8">
        <f t="shared" si="143"/>
        <v>0</v>
      </c>
      <c r="J268" s="8">
        <f t="shared" si="143"/>
        <v>0</v>
      </c>
      <c r="K268" s="8">
        <f>IF(K267=1,IF(J267=0,1,0),0)</f>
        <v>0</v>
      </c>
      <c r="L268" s="8">
        <f t="shared" si="143"/>
        <v>0</v>
      </c>
      <c r="M268" s="8">
        <f t="shared" si="143"/>
        <v>0</v>
      </c>
      <c r="N268" s="8">
        <f t="shared" si="143"/>
        <v>0</v>
      </c>
      <c r="O268" s="8">
        <f t="shared" si="143"/>
        <v>0</v>
      </c>
      <c r="P268" s="8">
        <f t="shared" si="143"/>
        <v>0</v>
      </c>
      <c r="Q268" s="8">
        <f t="shared" si="143"/>
        <v>0</v>
      </c>
      <c r="R268" s="8">
        <f t="shared" si="143"/>
        <v>0</v>
      </c>
      <c r="S268" s="8">
        <f t="shared" ref="S268:Z268" si="144">IF(S267=1,IF(R267=0,1,0),0)</f>
        <v>0</v>
      </c>
      <c r="T268" s="8">
        <f t="shared" si="144"/>
        <v>0</v>
      </c>
      <c r="U268" s="8">
        <f t="shared" si="144"/>
        <v>0</v>
      </c>
      <c r="V268" s="8">
        <f t="shared" si="144"/>
        <v>0</v>
      </c>
      <c r="W268" s="8">
        <f t="shared" si="144"/>
        <v>0</v>
      </c>
      <c r="X268" s="8">
        <f t="shared" si="144"/>
        <v>0</v>
      </c>
      <c r="Y268" s="8">
        <f t="shared" si="144"/>
        <v>0</v>
      </c>
      <c r="Z268" s="8">
        <f t="shared" si="144"/>
        <v>0</v>
      </c>
    </row>
    <row r="269" spans="2:26" s="8" customFormat="1" ht="12" hidden="1" outlineLevel="1" x14ac:dyDescent="0.3">
      <c r="C269" s="66" t="s">
        <v>29</v>
      </c>
      <c r="G269" s="21">
        <f t="shared" ref="G269:Z269" si="145">IF(G268=1,G266+1-(G230/G229),0)</f>
        <v>0</v>
      </c>
      <c r="H269" s="21">
        <f t="shared" si="145"/>
        <v>0</v>
      </c>
      <c r="I269" s="21">
        <f t="shared" si="145"/>
        <v>0</v>
      </c>
      <c r="J269" s="21">
        <f t="shared" si="145"/>
        <v>0</v>
      </c>
      <c r="K269" s="21">
        <f t="shared" si="145"/>
        <v>0</v>
      </c>
      <c r="L269" s="21">
        <f t="shared" si="145"/>
        <v>0</v>
      </c>
      <c r="M269" s="21">
        <f t="shared" si="145"/>
        <v>0</v>
      </c>
      <c r="N269" s="21">
        <f t="shared" si="145"/>
        <v>0</v>
      </c>
      <c r="O269" s="21">
        <f t="shared" si="145"/>
        <v>0</v>
      </c>
      <c r="P269" s="21">
        <f t="shared" si="145"/>
        <v>0</v>
      </c>
      <c r="Q269" s="21">
        <f t="shared" si="145"/>
        <v>0</v>
      </c>
      <c r="R269" s="21">
        <f t="shared" si="145"/>
        <v>0</v>
      </c>
      <c r="S269" s="21">
        <f t="shared" si="145"/>
        <v>0</v>
      </c>
      <c r="T269" s="21">
        <f t="shared" si="145"/>
        <v>0</v>
      </c>
      <c r="U269" s="21">
        <f t="shared" si="145"/>
        <v>0</v>
      </c>
      <c r="V269" s="21">
        <f t="shared" si="145"/>
        <v>0</v>
      </c>
      <c r="W269" s="21">
        <f t="shared" si="145"/>
        <v>0</v>
      </c>
      <c r="X269" s="21">
        <f t="shared" si="145"/>
        <v>0</v>
      </c>
      <c r="Y269" s="21">
        <f t="shared" si="145"/>
        <v>0</v>
      </c>
      <c r="Z269" s="21">
        <f t="shared" si="145"/>
        <v>0</v>
      </c>
    </row>
    <row r="270" spans="2:26" s="8" customFormat="1" hidden="1" outlineLevel="1" x14ac:dyDescent="0.25">
      <c r="C270" s="45" t="s">
        <v>9</v>
      </c>
      <c r="D270" s="46"/>
      <c r="E270" s="46"/>
      <c r="F270" s="46"/>
      <c r="G270" s="47">
        <f>LARGE(G269:Z269,1)</f>
        <v>0</v>
      </c>
      <c r="H270" s="21"/>
      <c r="I270" s="21"/>
      <c r="J270" s="21"/>
      <c r="K270" s="21"/>
      <c r="L270" s="21"/>
      <c r="M270" s="21"/>
      <c r="N270" s="21"/>
      <c r="O270" s="21"/>
      <c r="P270" s="21"/>
      <c r="Q270" s="21"/>
      <c r="R270" s="21"/>
      <c r="S270" s="21"/>
      <c r="T270" s="21"/>
      <c r="U270" s="21"/>
      <c r="V270" s="21"/>
      <c r="W270" s="21"/>
      <c r="X270" s="21"/>
      <c r="Y270" s="21"/>
      <c r="Z270" s="21"/>
    </row>
    <row r="271" spans="2:26" s="8" customFormat="1" hidden="1" outlineLevel="1" x14ac:dyDescent="0.25">
      <c r="B271" s="342"/>
      <c r="C271" s="343"/>
      <c r="D271" s="22"/>
      <c r="E271" s="22"/>
      <c r="F271" s="22"/>
      <c r="G271" s="23"/>
      <c r="I271" s="24"/>
      <c r="P271" s="24"/>
      <c r="Q271" s="24"/>
      <c r="R271" s="24"/>
      <c r="S271" s="24"/>
      <c r="T271" s="24"/>
      <c r="U271" s="24"/>
      <c r="V271" s="24"/>
      <c r="W271" s="24"/>
      <c r="X271" s="24"/>
      <c r="Y271" s="24"/>
      <c r="Z271" s="24"/>
    </row>
    <row r="272" spans="2:26" s="8" customFormat="1" hidden="1" outlineLevel="1" x14ac:dyDescent="0.25">
      <c r="C272" s="341" t="s">
        <v>7</v>
      </c>
      <c r="D272" s="341"/>
      <c r="E272" s="341"/>
      <c r="F272" s="97"/>
      <c r="G272" s="14">
        <f>G229</f>
        <v>0</v>
      </c>
      <c r="H272" s="14">
        <f>H229/(1+Yhteenveto!$E$69)^H266</f>
        <v>0</v>
      </c>
      <c r="I272" s="14">
        <f>I229/(1+Yhteenveto!$E$69)^I266</f>
        <v>0</v>
      </c>
      <c r="J272" s="14">
        <f>J229/(1+Yhteenveto!$E$69)^J266</f>
        <v>0</v>
      </c>
      <c r="K272" s="14">
        <f>K229/(1+Yhteenveto!$E$69)^K266</f>
        <v>0</v>
      </c>
      <c r="L272" s="14">
        <f>L229/(1+Yhteenveto!$E$69)^L266</f>
        <v>0</v>
      </c>
      <c r="M272" s="14">
        <f>M229/(1+Yhteenveto!$E$69)^M266</f>
        <v>0</v>
      </c>
      <c r="N272" s="14">
        <f>N229/(1+Yhteenveto!$E$69)^N266</f>
        <v>0</v>
      </c>
      <c r="O272" s="14">
        <f>O229/(1+Yhteenveto!$E$69)^O266</f>
        <v>0</v>
      </c>
      <c r="P272" s="14">
        <f>P229/(1+Yhteenveto!$E$69)^P266</f>
        <v>0</v>
      </c>
      <c r="Q272" s="14">
        <f>Q229/(1+Yhteenveto!$E$69)^Q266</f>
        <v>0</v>
      </c>
      <c r="R272" s="14">
        <f>R229/(1+Yhteenveto!$E$69)^R266</f>
        <v>0</v>
      </c>
      <c r="S272" s="14">
        <f>S229/(1+Yhteenveto!$E$69)^S266</f>
        <v>0</v>
      </c>
      <c r="T272" s="14">
        <f>T229/(1+Yhteenveto!$E$69)^T266</f>
        <v>0</v>
      </c>
      <c r="U272" s="14">
        <f>U229/(1+Yhteenveto!$E$69)^U266</f>
        <v>0</v>
      </c>
      <c r="V272" s="14">
        <f>V229/(1+Yhteenveto!$E$69)^V266</f>
        <v>0</v>
      </c>
      <c r="W272" s="14">
        <f>W229/(1+Yhteenveto!$E$69)^W266</f>
        <v>0</v>
      </c>
      <c r="X272" s="14">
        <f>X229/(1+Yhteenveto!$E$69)^X266</f>
        <v>0</v>
      </c>
      <c r="Y272" s="14">
        <f>Y229/(1+Yhteenveto!$E$69)^Y266</f>
        <v>0</v>
      </c>
      <c r="Z272" s="14">
        <f>Z229/(1+Yhteenveto!$E$69)^Z266</f>
        <v>0</v>
      </c>
    </row>
    <row r="273" spans="2:26" s="8" customFormat="1" hidden="1" outlineLevel="1" x14ac:dyDescent="0.25">
      <c r="C273" s="341" t="s">
        <v>8</v>
      </c>
      <c r="D273" s="341"/>
      <c r="E273" s="341"/>
      <c r="F273" s="97"/>
      <c r="G273" s="14">
        <f>G272</f>
        <v>0</v>
      </c>
      <c r="H273" s="14">
        <f>G273+H272</f>
        <v>0</v>
      </c>
      <c r="I273" s="14">
        <f t="shared" ref="I273:Z273" si="146">H273+I272</f>
        <v>0</v>
      </c>
      <c r="J273" s="14">
        <f t="shared" si="146"/>
        <v>0</v>
      </c>
      <c r="K273" s="14">
        <f t="shared" si="146"/>
        <v>0</v>
      </c>
      <c r="L273" s="14">
        <f t="shared" si="146"/>
        <v>0</v>
      </c>
      <c r="M273" s="14">
        <f t="shared" si="146"/>
        <v>0</v>
      </c>
      <c r="N273" s="14">
        <f t="shared" si="146"/>
        <v>0</v>
      </c>
      <c r="O273" s="14">
        <f t="shared" si="146"/>
        <v>0</v>
      </c>
      <c r="P273" s="14">
        <f t="shared" si="146"/>
        <v>0</v>
      </c>
      <c r="Q273" s="14">
        <f t="shared" si="146"/>
        <v>0</v>
      </c>
      <c r="R273" s="14">
        <f t="shared" si="146"/>
        <v>0</v>
      </c>
      <c r="S273" s="14">
        <f t="shared" si="146"/>
        <v>0</v>
      </c>
      <c r="T273" s="14">
        <f t="shared" si="146"/>
        <v>0</v>
      </c>
      <c r="U273" s="14">
        <f t="shared" si="146"/>
        <v>0</v>
      </c>
      <c r="V273" s="14">
        <f t="shared" si="146"/>
        <v>0</v>
      </c>
      <c r="W273" s="14">
        <f t="shared" si="146"/>
        <v>0</v>
      </c>
      <c r="X273" s="14">
        <f t="shared" si="146"/>
        <v>0</v>
      </c>
      <c r="Y273" s="14">
        <f t="shared" si="146"/>
        <v>0</v>
      </c>
      <c r="Z273" s="14">
        <f t="shared" si="146"/>
        <v>0</v>
      </c>
    </row>
    <row r="274" spans="2:26" s="8" customFormat="1" hidden="1" outlineLevel="1" x14ac:dyDescent="0.25"/>
    <row r="275" spans="2:26" s="8" customFormat="1" hidden="1" outlineLevel="1" x14ac:dyDescent="0.25">
      <c r="C275" s="8" t="s">
        <v>14</v>
      </c>
      <c r="G275" s="44">
        <v>0</v>
      </c>
      <c r="H275" s="44">
        <v>1</v>
      </c>
      <c r="I275" s="44">
        <v>2</v>
      </c>
      <c r="J275" s="44">
        <v>3</v>
      </c>
      <c r="K275" s="44">
        <v>4</v>
      </c>
      <c r="L275" s="44">
        <v>5</v>
      </c>
      <c r="M275" s="44">
        <v>6</v>
      </c>
      <c r="N275" s="44">
        <v>7</v>
      </c>
      <c r="O275" s="44">
        <v>8</v>
      </c>
      <c r="P275" s="44">
        <v>9</v>
      </c>
      <c r="Q275" s="44">
        <v>10</v>
      </c>
      <c r="R275" s="44">
        <v>11</v>
      </c>
      <c r="S275" s="44">
        <v>12</v>
      </c>
      <c r="T275" s="44">
        <v>13</v>
      </c>
      <c r="U275" s="44">
        <v>14</v>
      </c>
      <c r="V275" s="44">
        <v>15</v>
      </c>
      <c r="W275" s="44">
        <v>16</v>
      </c>
      <c r="X275" s="44">
        <v>17</v>
      </c>
      <c r="Y275" s="44">
        <v>18</v>
      </c>
      <c r="Z275" s="44">
        <v>19</v>
      </c>
    </row>
    <row r="276" spans="2:26" s="8" customFormat="1" ht="12" hidden="1" outlineLevel="1" x14ac:dyDescent="0.3">
      <c r="C276" s="66" t="s">
        <v>30</v>
      </c>
      <c r="G276" s="8">
        <f>IF(G273&gt;0,1,0)</f>
        <v>0</v>
      </c>
      <c r="H276" s="8">
        <f t="shared" ref="H276:Z276" si="147">IF(H273&gt;0,1,0)</f>
        <v>0</v>
      </c>
      <c r="I276" s="8">
        <f t="shared" si="147"/>
        <v>0</v>
      </c>
      <c r="J276" s="8">
        <f t="shared" si="147"/>
        <v>0</v>
      </c>
      <c r="K276" s="8">
        <f>IF(K273&gt;0,1,0)</f>
        <v>0</v>
      </c>
      <c r="L276" s="8">
        <f t="shared" si="147"/>
        <v>0</v>
      </c>
      <c r="M276" s="8">
        <f t="shared" si="147"/>
        <v>0</v>
      </c>
      <c r="N276" s="8">
        <f t="shared" si="147"/>
        <v>0</v>
      </c>
      <c r="O276" s="8">
        <f t="shared" si="147"/>
        <v>0</v>
      </c>
      <c r="P276" s="8">
        <f t="shared" si="147"/>
        <v>0</v>
      </c>
      <c r="Q276" s="8">
        <f t="shared" si="147"/>
        <v>0</v>
      </c>
      <c r="R276" s="8">
        <f t="shared" si="147"/>
        <v>0</v>
      </c>
      <c r="S276" s="8">
        <f t="shared" si="147"/>
        <v>0</v>
      </c>
      <c r="T276" s="8">
        <f t="shared" si="147"/>
        <v>0</v>
      </c>
      <c r="U276" s="8">
        <f t="shared" si="147"/>
        <v>0</v>
      </c>
      <c r="V276" s="8">
        <f t="shared" si="147"/>
        <v>0</v>
      </c>
      <c r="W276" s="8">
        <f t="shared" si="147"/>
        <v>0</v>
      </c>
      <c r="X276" s="8">
        <f t="shared" si="147"/>
        <v>0</v>
      </c>
      <c r="Y276" s="8">
        <f t="shared" si="147"/>
        <v>0</v>
      </c>
      <c r="Z276" s="8">
        <f t="shared" si="147"/>
        <v>0</v>
      </c>
    </row>
    <row r="277" spans="2:26" s="8" customFormat="1" ht="12" hidden="1" outlineLevel="1" x14ac:dyDescent="0.3">
      <c r="C277" s="66" t="s">
        <v>31</v>
      </c>
      <c r="G277" s="8">
        <f>IF(G276=1,IF(F276=0,1,0),0)</f>
        <v>0</v>
      </c>
      <c r="H277" s="8">
        <f t="shared" ref="H277:Z277" si="148">IF(H276=1,IF(G276=0,1,0),0)</f>
        <v>0</v>
      </c>
      <c r="I277" s="8">
        <f t="shared" si="148"/>
        <v>0</v>
      </c>
      <c r="J277" s="8">
        <f t="shared" si="148"/>
        <v>0</v>
      </c>
      <c r="K277" s="8">
        <f t="shared" si="148"/>
        <v>0</v>
      </c>
      <c r="L277" s="8">
        <f t="shared" si="148"/>
        <v>0</v>
      </c>
      <c r="M277" s="8">
        <f t="shared" si="148"/>
        <v>0</v>
      </c>
      <c r="N277" s="8">
        <f t="shared" si="148"/>
        <v>0</v>
      </c>
      <c r="O277" s="8">
        <f t="shared" si="148"/>
        <v>0</v>
      </c>
      <c r="P277" s="8">
        <f t="shared" si="148"/>
        <v>0</v>
      </c>
      <c r="Q277" s="8">
        <f t="shared" si="148"/>
        <v>0</v>
      </c>
      <c r="R277" s="8">
        <f t="shared" si="148"/>
        <v>0</v>
      </c>
      <c r="S277" s="8">
        <f t="shared" si="148"/>
        <v>0</v>
      </c>
      <c r="T277" s="8">
        <f t="shared" si="148"/>
        <v>0</v>
      </c>
      <c r="U277" s="8">
        <f t="shared" si="148"/>
        <v>0</v>
      </c>
      <c r="V277" s="8">
        <f t="shared" si="148"/>
        <v>0</v>
      </c>
      <c r="W277" s="8">
        <f t="shared" si="148"/>
        <v>0</v>
      </c>
      <c r="X277" s="8">
        <f t="shared" si="148"/>
        <v>0</v>
      </c>
      <c r="Y277" s="8">
        <f t="shared" si="148"/>
        <v>0</v>
      </c>
      <c r="Z277" s="8">
        <f t="shared" si="148"/>
        <v>0</v>
      </c>
    </row>
    <row r="278" spans="2:26" s="8" customFormat="1" ht="12" hidden="1" outlineLevel="1" x14ac:dyDescent="0.3">
      <c r="C278" s="66" t="s">
        <v>29</v>
      </c>
      <c r="G278" s="21">
        <f t="shared" ref="G278:Z278" si="149">IF(G277=1,G275+1-(G273/G272),0)</f>
        <v>0</v>
      </c>
      <c r="H278" s="21">
        <f t="shared" si="149"/>
        <v>0</v>
      </c>
      <c r="I278" s="21">
        <f t="shared" si="149"/>
        <v>0</v>
      </c>
      <c r="J278" s="21">
        <f t="shared" si="149"/>
        <v>0</v>
      </c>
      <c r="K278" s="21">
        <f t="shared" si="149"/>
        <v>0</v>
      </c>
      <c r="L278" s="21">
        <f t="shared" si="149"/>
        <v>0</v>
      </c>
      <c r="M278" s="21">
        <f t="shared" si="149"/>
        <v>0</v>
      </c>
      <c r="N278" s="21">
        <f t="shared" si="149"/>
        <v>0</v>
      </c>
      <c r="O278" s="21">
        <f t="shared" si="149"/>
        <v>0</v>
      </c>
      <c r="P278" s="21">
        <f t="shared" si="149"/>
        <v>0</v>
      </c>
      <c r="Q278" s="21">
        <f t="shared" si="149"/>
        <v>0</v>
      </c>
      <c r="R278" s="21">
        <f t="shared" si="149"/>
        <v>0</v>
      </c>
      <c r="S278" s="21">
        <f t="shared" si="149"/>
        <v>0</v>
      </c>
      <c r="T278" s="21">
        <f t="shared" si="149"/>
        <v>0</v>
      </c>
      <c r="U278" s="21">
        <f t="shared" si="149"/>
        <v>0</v>
      </c>
      <c r="V278" s="21">
        <f t="shared" si="149"/>
        <v>0</v>
      </c>
      <c r="W278" s="21">
        <f t="shared" si="149"/>
        <v>0</v>
      </c>
      <c r="X278" s="21">
        <f t="shared" si="149"/>
        <v>0</v>
      </c>
      <c r="Y278" s="21">
        <f t="shared" si="149"/>
        <v>0</v>
      </c>
      <c r="Z278" s="21">
        <f t="shared" si="149"/>
        <v>0</v>
      </c>
    </row>
    <row r="279" spans="2:26" hidden="1" outlineLevel="1" x14ac:dyDescent="0.25">
      <c r="B279" s="1"/>
      <c r="C279" s="40" t="s">
        <v>10</v>
      </c>
      <c r="D279" s="48"/>
      <c r="E279" s="49"/>
      <c r="F279" s="49"/>
      <c r="G279" s="47">
        <f>LARGE(G278:Z278,1)</f>
        <v>0</v>
      </c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2:26" collapsed="1" x14ac:dyDescent="0.25"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2:26" x14ac:dyDescent="0.25"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2:26" x14ac:dyDescent="0.25"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2:26" x14ac:dyDescent="0.25"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2:26" x14ac:dyDescent="0.25"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2:26" x14ac:dyDescent="0.25"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2:26" x14ac:dyDescent="0.25"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2:26" x14ac:dyDescent="0.25"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</sheetData>
  <dataConsolidate/>
  <mergeCells count="147">
    <mergeCell ref="C250:D250"/>
    <mergeCell ref="C177:D177"/>
    <mergeCell ref="C184:D184"/>
    <mergeCell ref="C183:D183"/>
    <mergeCell ref="C181:D181"/>
    <mergeCell ref="C251:D251"/>
    <mergeCell ref="C252:D252"/>
    <mergeCell ref="C204:E204"/>
    <mergeCell ref="C201:E201"/>
    <mergeCell ref="C202:E202"/>
    <mergeCell ref="C205:E205"/>
    <mergeCell ref="C224:E224"/>
    <mergeCell ref="C238:E238"/>
    <mergeCell ref="C239:E239"/>
    <mergeCell ref="C157:E157"/>
    <mergeCell ref="C135:D135"/>
    <mergeCell ref="C137:D137"/>
    <mergeCell ref="C151:E151"/>
    <mergeCell ref="C138:D138"/>
    <mergeCell ref="C143:E143"/>
    <mergeCell ref="C155:E155"/>
    <mergeCell ref="C145:E145"/>
    <mergeCell ref="C10:E10"/>
    <mergeCell ref="C22:E22"/>
    <mergeCell ref="C29:E29"/>
    <mergeCell ref="C45:E45"/>
    <mergeCell ref="C58:D58"/>
    <mergeCell ref="C61:D61"/>
    <mergeCell ref="C56:E56"/>
    <mergeCell ref="C49:E49"/>
    <mergeCell ref="C11:E11"/>
    <mergeCell ref="C12:E12"/>
    <mergeCell ref="C13:E13"/>
    <mergeCell ref="C47:E47"/>
    <mergeCell ref="C15:E15"/>
    <mergeCell ref="C115:E115"/>
    <mergeCell ref="C148:E148"/>
    <mergeCell ref="C14:E14"/>
    <mergeCell ref="C165:E165"/>
    <mergeCell ref="C118:E118"/>
    <mergeCell ref="C111:E111"/>
    <mergeCell ref="C50:E50"/>
    <mergeCell ref="C142:E142"/>
    <mergeCell ref="C273:E273"/>
    <mergeCell ref="C229:E229"/>
    <mergeCell ref="C162:E162"/>
    <mergeCell ref="C272:E272"/>
    <mergeCell ref="B271:C271"/>
    <mergeCell ref="C173:D173"/>
    <mergeCell ref="C182:D182"/>
    <mergeCell ref="C176:D176"/>
    <mergeCell ref="C154:E154"/>
    <mergeCell ref="C131:D131"/>
    <mergeCell ref="C123:D123"/>
    <mergeCell ref="C126:D126"/>
    <mergeCell ref="C180:D180"/>
    <mergeCell ref="C169:D169"/>
    <mergeCell ref="C172:D172"/>
    <mergeCell ref="C163:E163"/>
    <mergeCell ref="C110:E110"/>
    <mergeCell ref="C86:E86"/>
    <mergeCell ref="C116:E116"/>
    <mergeCell ref="C16:E16"/>
    <mergeCell ref="C17:E17"/>
    <mergeCell ref="C51:E51"/>
    <mergeCell ref="C52:E52"/>
    <mergeCell ref="C48:E48"/>
    <mergeCell ref="C23:D23"/>
    <mergeCell ref="C30:D30"/>
    <mergeCell ref="C18:E18"/>
    <mergeCell ref="C46:E46"/>
    <mergeCell ref="C42:F42"/>
    <mergeCell ref="C43:F43"/>
    <mergeCell ref="C26:D26"/>
    <mergeCell ref="C31:D31"/>
    <mergeCell ref="C36:D36"/>
    <mergeCell ref="C27:D27"/>
    <mergeCell ref="C38:D38"/>
    <mergeCell ref="C37:D37"/>
    <mergeCell ref="C39:F39"/>
    <mergeCell ref="C40:F40"/>
    <mergeCell ref="C24:D24"/>
    <mergeCell ref="C25:D25"/>
    <mergeCell ref="C32:D32"/>
    <mergeCell ref="C33:D33"/>
    <mergeCell ref="C34:D34"/>
    <mergeCell ref="C57:D57"/>
    <mergeCell ref="C64:D64"/>
    <mergeCell ref="C72:D72"/>
    <mergeCell ref="C136:D136"/>
    <mergeCell ref="C108:E108"/>
    <mergeCell ref="C97:E97"/>
    <mergeCell ref="C65:D65"/>
    <mergeCell ref="C70:D70"/>
    <mergeCell ref="C127:D127"/>
    <mergeCell ref="C59:D59"/>
    <mergeCell ref="C107:E107"/>
    <mergeCell ref="C114:E114"/>
    <mergeCell ref="C73:E73"/>
    <mergeCell ref="C35:D35"/>
    <mergeCell ref="C60:D60"/>
    <mergeCell ref="C66:D66"/>
    <mergeCell ref="C67:D67"/>
    <mergeCell ref="C68:D68"/>
    <mergeCell ref="C69:D69"/>
    <mergeCell ref="C63:E63"/>
    <mergeCell ref="C164:E164"/>
    <mergeCell ref="C221:E221"/>
    <mergeCell ref="C74:D74"/>
    <mergeCell ref="C75:D75"/>
    <mergeCell ref="C112:E112"/>
    <mergeCell ref="C98:E98"/>
    <mergeCell ref="C117:E117"/>
    <mergeCell ref="C109:E109"/>
    <mergeCell ref="C190:E190"/>
    <mergeCell ref="C85:E85"/>
    <mergeCell ref="C71:D71"/>
    <mergeCell ref="C124:D124"/>
    <mergeCell ref="C125:D125"/>
    <mergeCell ref="C132:D132"/>
    <mergeCell ref="C133:D133"/>
    <mergeCell ref="C134:D134"/>
    <mergeCell ref="C130:D130"/>
    <mergeCell ref="C170:D170"/>
    <mergeCell ref="C171:D171"/>
    <mergeCell ref="C178:D178"/>
    <mergeCell ref="C179:D179"/>
    <mergeCell ref="C225:E225"/>
    <mergeCell ref="C230:E230"/>
    <mergeCell ref="C189:E189"/>
    <mergeCell ref="C260:E260"/>
    <mergeCell ref="C263:E263"/>
    <mergeCell ref="C261:E261"/>
    <mergeCell ref="C209:E209"/>
    <mergeCell ref="C210:E210"/>
    <mergeCell ref="C232:E232"/>
    <mergeCell ref="C233:E233"/>
    <mergeCell ref="C244:E244"/>
    <mergeCell ref="C245:E245"/>
    <mergeCell ref="C222:E222"/>
    <mergeCell ref="C253:D253"/>
    <mergeCell ref="C254:D254"/>
    <mergeCell ref="C235:E235"/>
    <mergeCell ref="C236:E236"/>
    <mergeCell ref="C241:E241"/>
    <mergeCell ref="C242:E242"/>
    <mergeCell ref="C249:D249"/>
  </mergeCells>
  <phoneticPr fontId="2" type="noConversion"/>
  <pageMargins left="0.23622047244094491" right="0.23622047244094491" top="0.59055118110236227" bottom="0.59055118110236227" header="0.51181102362204722" footer="0.51181102362204722"/>
  <pageSetup paperSize="9" orientation="landscape" r:id="rId1"/>
  <headerFooter alignWithMargins="0"/>
  <ignoredErrors>
    <ignoredError sqref="G42:Z42 G53 G62 G79:Z79 G81 G113 G119 G128 Y154:Z154 G154:X154 G174 G28 J40:Z40 G40:I40 N41:Z41 G41:L41 G77:Z78 G148:Z148 G151:Z151 G255 G189 G195:Z195 G198:Z198 G201:Z201" formulaRange="1"/>
    <ignoredError sqref="M41" formula="1" formulaRange="1"/>
  </ignoredError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D9A29A-5561-4C03-8EC8-1028E72BF707}">
  <dimension ref="C1:AU49"/>
  <sheetViews>
    <sheetView showGridLines="0" zoomScaleNormal="100" workbookViewId="0">
      <selection activeCell="H24" sqref="H24:I24"/>
    </sheetView>
  </sheetViews>
  <sheetFormatPr defaultColWidth="8.6328125" defaultRowHeight="11.5" outlineLevelRow="1" x14ac:dyDescent="0.25"/>
  <cols>
    <col min="1" max="1" width="1.90625" style="10" customWidth="1"/>
    <col min="2" max="2" width="1.08984375" style="10" customWidth="1"/>
    <col min="3" max="3" width="18.54296875" style="10" customWidth="1"/>
    <col min="4" max="4" width="30.54296875" style="10" customWidth="1"/>
    <col min="5" max="5" width="16.90625" style="10" customWidth="1"/>
    <col min="6" max="6" width="9.08984375" style="10" customWidth="1"/>
    <col min="7" max="7" width="8.90625" style="10" customWidth="1"/>
    <col min="8" max="8" width="9" style="10" customWidth="1"/>
    <col min="9" max="10" width="9.08984375" style="10" customWidth="1"/>
    <col min="11" max="28" width="8.6328125" style="10"/>
    <col min="29" max="29" width="9.36328125" style="10" customWidth="1"/>
    <col min="30" max="45" width="8.6328125" style="10"/>
    <col min="46" max="46" width="9.453125" style="10" customWidth="1"/>
    <col min="47" max="47" width="8.453125" style="10" customWidth="1"/>
    <col min="48" max="16384" width="8.6328125" style="10"/>
  </cols>
  <sheetData>
    <row r="1" spans="3:18" ht="6" customHeight="1" x14ac:dyDescent="0.25"/>
    <row r="2" spans="3:18" x14ac:dyDescent="0.25">
      <c r="C2" s="87" t="s">
        <v>18</v>
      </c>
    </row>
    <row r="3" spans="3:18" ht="12" x14ac:dyDescent="0.3">
      <c r="C3" s="66" t="s">
        <v>250</v>
      </c>
    </row>
    <row r="4" spans="3:18" ht="12" x14ac:dyDescent="0.3">
      <c r="C4" s="66" t="s">
        <v>251</v>
      </c>
    </row>
    <row r="5" spans="3:18" ht="12" x14ac:dyDescent="0.3">
      <c r="C5" s="66" t="s">
        <v>108</v>
      </c>
    </row>
    <row r="6" spans="3:18" ht="12" x14ac:dyDescent="0.3">
      <c r="C6" s="66" t="s">
        <v>114</v>
      </c>
      <c r="E6" s="150"/>
    </row>
    <row r="7" spans="3:18" ht="12" x14ac:dyDescent="0.3">
      <c r="C7" s="66" t="s">
        <v>98</v>
      </c>
    </row>
    <row r="8" spans="3:18" ht="12" x14ac:dyDescent="0.3">
      <c r="C8" s="51" t="s">
        <v>155</v>
      </c>
    </row>
    <row r="9" spans="3:18" ht="6" customHeight="1" x14ac:dyDescent="0.3">
      <c r="C9" s="66"/>
    </row>
    <row r="10" spans="3:18" x14ac:dyDescent="0.25">
      <c r="C10" s="10" t="s">
        <v>88</v>
      </c>
    </row>
    <row r="11" spans="3:18" ht="12" customHeight="1" x14ac:dyDescent="0.25">
      <c r="C11" s="362" t="s">
        <v>103</v>
      </c>
      <c r="D11" s="363"/>
      <c r="E11" s="363"/>
      <c r="F11" s="363"/>
      <c r="G11" s="363"/>
      <c r="H11" s="363"/>
      <c r="I11" s="363"/>
      <c r="J11" s="363"/>
      <c r="K11" s="363"/>
      <c r="L11" s="363"/>
      <c r="M11" s="363"/>
      <c r="N11" s="363"/>
      <c r="O11" s="363"/>
      <c r="P11" s="363"/>
      <c r="Q11" s="363"/>
      <c r="R11" s="364"/>
    </row>
    <row r="12" spans="3:18" ht="12" customHeight="1" x14ac:dyDescent="0.25">
      <c r="C12" s="365"/>
      <c r="D12" s="366"/>
      <c r="E12" s="366"/>
      <c r="F12" s="366"/>
      <c r="G12" s="366"/>
      <c r="H12" s="366"/>
      <c r="I12" s="366"/>
      <c r="J12" s="366"/>
      <c r="K12" s="366"/>
      <c r="L12" s="366"/>
      <c r="M12" s="366"/>
      <c r="N12" s="366"/>
      <c r="O12" s="366"/>
      <c r="P12" s="366"/>
      <c r="Q12" s="366"/>
      <c r="R12" s="367"/>
    </row>
    <row r="13" spans="3:18" ht="12" customHeight="1" x14ac:dyDescent="0.25">
      <c r="C13" s="365"/>
      <c r="D13" s="366"/>
      <c r="E13" s="366"/>
      <c r="F13" s="366"/>
      <c r="G13" s="366"/>
      <c r="H13" s="366"/>
      <c r="I13" s="366"/>
      <c r="J13" s="366"/>
      <c r="K13" s="366"/>
      <c r="L13" s="366"/>
      <c r="M13" s="366"/>
      <c r="N13" s="366"/>
      <c r="O13" s="366"/>
      <c r="P13" s="366"/>
      <c r="Q13" s="366"/>
      <c r="R13" s="367"/>
    </row>
    <row r="14" spans="3:18" ht="12" customHeight="1" x14ac:dyDescent="0.25">
      <c r="C14" s="365"/>
      <c r="D14" s="366"/>
      <c r="E14" s="366"/>
      <c r="F14" s="366"/>
      <c r="G14" s="366"/>
      <c r="H14" s="366"/>
      <c r="I14" s="366"/>
      <c r="J14" s="366"/>
      <c r="K14" s="366"/>
      <c r="L14" s="366"/>
      <c r="M14" s="366"/>
      <c r="N14" s="366"/>
      <c r="O14" s="366"/>
      <c r="P14" s="366"/>
      <c r="Q14" s="366"/>
      <c r="R14" s="367"/>
    </row>
    <row r="15" spans="3:18" ht="12" customHeight="1" x14ac:dyDescent="0.25">
      <c r="C15" s="365"/>
      <c r="D15" s="366"/>
      <c r="E15" s="366"/>
      <c r="F15" s="366"/>
      <c r="G15" s="366"/>
      <c r="H15" s="366"/>
      <c r="I15" s="366"/>
      <c r="J15" s="366"/>
      <c r="K15" s="366"/>
      <c r="L15" s="366"/>
      <c r="M15" s="366"/>
      <c r="N15" s="366"/>
      <c r="O15" s="366"/>
      <c r="P15" s="366"/>
      <c r="Q15" s="366"/>
      <c r="R15" s="367"/>
    </row>
    <row r="16" spans="3:18" ht="12" customHeight="1" x14ac:dyDescent="0.25">
      <c r="C16" s="365"/>
      <c r="D16" s="366"/>
      <c r="E16" s="366"/>
      <c r="F16" s="366"/>
      <c r="G16" s="366"/>
      <c r="H16" s="366"/>
      <c r="I16" s="366"/>
      <c r="J16" s="366"/>
      <c r="K16" s="366"/>
      <c r="L16" s="366"/>
      <c r="M16" s="366"/>
      <c r="N16" s="366"/>
      <c r="O16" s="366"/>
      <c r="P16" s="366"/>
      <c r="Q16" s="366"/>
      <c r="R16" s="367"/>
    </row>
    <row r="17" spans="3:47" ht="12" customHeight="1" x14ac:dyDescent="0.25">
      <c r="C17" s="368"/>
      <c r="D17" s="369"/>
      <c r="E17" s="369"/>
      <c r="F17" s="369"/>
      <c r="G17" s="369"/>
      <c r="H17" s="369"/>
      <c r="I17" s="369"/>
      <c r="J17" s="369"/>
      <c r="K17" s="369"/>
      <c r="L17" s="369"/>
      <c r="M17" s="369"/>
      <c r="N17" s="369"/>
      <c r="O17" s="369"/>
      <c r="P17" s="369"/>
      <c r="Q17" s="369"/>
      <c r="R17" s="370"/>
    </row>
    <row r="19" spans="3:47" x14ac:dyDescent="0.25">
      <c r="C19" s="166" t="s">
        <v>156</v>
      </c>
      <c r="D19" s="49"/>
      <c r="E19" s="167"/>
      <c r="F19" s="356">
        <v>2023</v>
      </c>
      <c r="G19" s="357"/>
      <c r="H19" s="356">
        <f>F19+1</f>
        <v>2024</v>
      </c>
      <c r="I19" s="357"/>
      <c r="J19" s="356">
        <f>H19+1</f>
        <v>2025</v>
      </c>
      <c r="K19" s="357"/>
      <c r="L19" s="356">
        <f>J19+1</f>
        <v>2026</v>
      </c>
      <c r="M19" s="357"/>
      <c r="N19" s="356">
        <f>L19+1</f>
        <v>2027</v>
      </c>
      <c r="O19" s="357"/>
      <c r="P19" s="356">
        <f>N19+1</f>
        <v>2028</v>
      </c>
      <c r="Q19" s="357"/>
      <c r="R19" s="356">
        <f>P19+1</f>
        <v>2029</v>
      </c>
      <c r="S19" s="357"/>
      <c r="T19" s="356">
        <f>R19+1</f>
        <v>2030</v>
      </c>
      <c r="U19" s="357"/>
      <c r="V19" s="356">
        <f>T19+1</f>
        <v>2031</v>
      </c>
      <c r="W19" s="357"/>
      <c r="X19" s="356">
        <f>V19+1</f>
        <v>2032</v>
      </c>
      <c r="Y19" s="357"/>
      <c r="Z19" s="356">
        <f>X19+1</f>
        <v>2033</v>
      </c>
      <c r="AA19" s="357"/>
      <c r="AB19" s="356">
        <f>Z19+1</f>
        <v>2034</v>
      </c>
      <c r="AC19" s="357"/>
      <c r="AD19" s="356">
        <f>AB19+1</f>
        <v>2035</v>
      </c>
      <c r="AE19" s="357"/>
      <c r="AF19" s="356">
        <f>AD19+1</f>
        <v>2036</v>
      </c>
      <c r="AG19" s="357"/>
      <c r="AH19" s="356">
        <f>AF19+1</f>
        <v>2037</v>
      </c>
      <c r="AI19" s="357"/>
      <c r="AJ19" s="356">
        <f>AH19+1</f>
        <v>2038</v>
      </c>
      <c r="AK19" s="357"/>
      <c r="AL19" s="356">
        <f>AJ19+1</f>
        <v>2039</v>
      </c>
      <c r="AM19" s="357"/>
      <c r="AN19" s="356">
        <f>AL19+1</f>
        <v>2040</v>
      </c>
      <c r="AO19" s="357"/>
      <c r="AP19" s="356">
        <f>AN19+1</f>
        <v>2041</v>
      </c>
      <c r="AQ19" s="357"/>
      <c r="AR19" s="356">
        <f>AP19+1</f>
        <v>2042</v>
      </c>
      <c r="AS19" s="357"/>
      <c r="AT19" s="356" t="s">
        <v>106</v>
      </c>
      <c r="AU19" s="357"/>
    </row>
    <row r="20" spans="3:47" outlineLevel="1" x14ac:dyDescent="0.25">
      <c r="C20" s="146" t="s">
        <v>104</v>
      </c>
      <c r="D20" s="146"/>
      <c r="E20" s="146"/>
      <c r="F20" s="360">
        <f>'Kustannus-hyötyanalyysi'!G19</f>
        <v>0</v>
      </c>
      <c r="G20" s="360"/>
      <c r="H20" s="360">
        <f>'Kustannus-hyötyanalyysi'!H19</f>
        <v>0</v>
      </c>
      <c r="I20" s="360"/>
      <c r="J20" s="360">
        <f>'Kustannus-hyötyanalyysi'!I19</f>
        <v>0</v>
      </c>
      <c r="K20" s="360"/>
      <c r="L20" s="360">
        <f>'Kustannus-hyötyanalyysi'!J19</f>
        <v>0</v>
      </c>
      <c r="M20" s="360"/>
      <c r="N20" s="360">
        <f>'Kustannus-hyötyanalyysi'!K19</f>
        <v>0</v>
      </c>
      <c r="O20" s="360"/>
      <c r="P20" s="373">
        <f>'Kustannus-hyötyanalyysi'!L19</f>
        <v>0</v>
      </c>
      <c r="Q20" s="373"/>
      <c r="R20" s="373">
        <f>'Kustannus-hyötyanalyysi'!M19</f>
        <v>0</v>
      </c>
      <c r="S20" s="373"/>
      <c r="T20" s="373">
        <f>'Kustannus-hyötyanalyysi'!N19</f>
        <v>0</v>
      </c>
      <c r="U20" s="373"/>
      <c r="V20" s="373">
        <f>'Kustannus-hyötyanalyysi'!O19</f>
        <v>0</v>
      </c>
      <c r="W20" s="373"/>
      <c r="X20" s="373">
        <f>'Kustannus-hyötyanalyysi'!P19</f>
        <v>0</v>
      </c>
      <c r="Y20" s="373"/>
      <c r="Z20" s="373">
        <f>'Kustannus-hyötyanalyysi'!Q19</f>
        <v>0</v>
      </c>
      <c r="AA20" s="373"/>
      <c r="AB20" s="373">
        <f>'Kustannus-hyötyanalyysi'!R19</f>
        <v>0</v>
      </c>
      <c r="AC20" s="373"/>
      <c r="AD20" s="373">
        <f>'Kustannus-hyötyanalyysi'!S19</f>
        <v>0</v>
      </c>
      <c r="AE20" s="377"/>
      <c r="AF20" s="373">
        <f>'Kustannus-hyötyanalyysi'!T19</f>
        <v>0</v>
      </c>
      <c r="AG20" s="377"/>
      <c r="AH20" s="373">
        <f>'Kustannus-hyötyanalyysi'!U19</f>
        <v>0</v>
      </c>
      <c r="AI20" s="377"/>
      <c r="AJ20" s="373">
        <f>'Kustannus-hyötyanalyysi'!V19</f>
        <v>0</v>
      </c>
      <c r="AK20" s="377"/>
      <c r="AL20" s="373">
        <f>'Kustannus-hyötyanalyysi'!W19</f>
        <v>0</v>
      </c>
      <c r="AM20" s="377"/>
      <c r="AN20" s="373">
        <f>'Kustannus-hyötyanalyysi'!X19</f>
        <v>0</v>
      </c>
      <c r="AO20" s="377"/>
      <c r="AP20" s="373">
        <f>'Kustannus-hyötyanalyysi'!Y19</f>
        <v>0</v>
      </c>
      <c r="AQ20" s="377"/>
      <c r="AR20" s="373">
        <f>'Kustannus-hyötyanalyysi'!Z19</f>
        <v>0</v>
      </c>
      <c r="AS20" s="377"/>
      <c r="AT20" s="360">
        <f>SUM(F20:AS20)</f>
        <v>0</v>
      </c>
      <c r="AU20" s="360"/>
    </row>
    <row r="21" spans="3:47" outlineLevel="1" x14ac:dyDescent="0.25">
      <c r="C21" s="146" t="s">
        <v>143</v>
      </c>
      <c r="D21" s="146"/>
      <c r="E21" s="146"/>
      <c r="F21" s="360">
        <f>'Kustannus-hyötyanalyysi'!G53</f>
        <v>0</v>
      </c>
      <c r="G21" s="360"/>
      <c r="H21" s="360">
        <f>'Kustannus-hyötyanalyysi'!H53</f>
        <v>0</v>
      </c>
      <c r="I21" s="360"/>
      <c r="J21" s="360">
        <f>'Kustannus-hyötyanalyysi'!I53</f>
        <v>0</v>
      </c>
      <c r="K21" s="360"/>
      <c r="L21" s="360">
        <f>'Kustannus-hyötyanalyysi'!J53</f>
        <v>0</v>
      </c>
      <c r="M21" s="360"/>
      <c r="N21" s="360">
        <f>'Kustannus-hyötyanalyysi'!K53</f>
        <v>0</v>
      </c>
      <c r="O21" s="360"/>
      <c r="P21" s="360">
        <f>'Kustannus-hyötyanalyysi'!L53</f>
        <v>0</v>
      </c>
      <c r="Q21" s="360"/>
      <c r="R21" s="360">
        <f>'Kustannus-hyötyanalyysi'!M53</f>
        <v>0</v>
      </c>
      <c r="S21" s="360"/>
      <c r="T21" s="360">
        <f>'Kustannus-hyötyanalyysi'!N53</f>
        <v>0</v>
      </c>
      <c r="U21" s="360"/>
      <c r="V21" s="360">
        <f>'Kustannus-hyötyanalyysi'!O53</f>
        <v>0</v>
      </c>
      <c r="W21" s="360"/>
      <c r="X21" s="360">
        <f>'Kustannus-hyötyanalyysi'!P53</f>
        <v>0</v>
      </c>
      <c r="Y21" s="360"/>
      <c r="Z21" s="360">
        <f>'Kustannus-hyötyanalyysi'!Q53</f>
        <v>0</v>
      </c>
      <c r="AA21" s="360"/>
      <c r="AB21" s="360">
        <f>'Kustannus-hyötyanalyysi'!R53</f>
        <v>0</v>
      </c>
      <c r="AC21" s="360"/>
      <c r="AD21" s="360">
        <f>'Kustannus-hyötyanalyysi'!S53</f>
        <v>0</v>
      </c>
      <c r="AE21" s="378"/>
      <c r="AF21" s="360">
        <f>'Kustannus-hyötyanalyysi'!T53</f>
        <v>0</v>
      </c>
      <c r="AG21" s="378"/>
      <c r="AH21" s="360">
        <f>'Kustannus-hyötyanalyysi'!U53</f>
        <v>0</v>
      </c>
      <c r="AI21" s="378"/>
      <c r="AJ21" s="360">
        <f>'Kustannus-hyötyanalyysi'!V53</f>
        <v>0</v>
      </c>
      <c r="AK21" s="378"/>
      <c r="AL21" s="360">
        <f>'Kustannus-hyötyanalyysi'!W53</f>
        <v>0</v>
      </c>
      <c r="AM21" s="378"/>
      <c r="AN21" s="360">
        <f>'Kustannus-hyötyanalyysi'!X53</f>
        <v>0</v>
      </c>
      <c r="AO21" s="378"/>
      <c r="AP21" s="360">
        <f>'Kustannus-hyötyanalyysi'!Y53</f>
        <v>0</v>
      </c>
      <c r="AQ21" s="378"/>
      <c r="AR21" s="360">
        <f>'Kustannus-hyötyanalyysi'!Z53</f>
        <v>0</v>
      </c>
      <c r="AS21" s="378"/>
      <c r="AT21" s="360">
        <f>SUM(F21:AS21)</f>
        <v>0</v>
      </c>
      <c r="AU21" s="360"/>
    </row>
    <row r="22" spans="3:47" s="87" customFormat="1" x14ac:dyDescent="0.25">
      <c r="C22" s="116" t="s">
        <v>149</v>
      </c>
      <c r="D22" s="116"/>
      <c r="E22" s="116"/>
      <c r="F22" s="348">
        <f>F21+F20</f>
        <v>0</v>
      </c>
      <c r="G22" s="348"/>
      <c r="H22" s="348">
        <f>H21+H20</f>
        <v>0</v>
      </c>
      <c r="I22" s="348"/>
      <c r="J22" s="348">
        <f>J20+J21</f>
        <v>0</v>
      </c>
      <c r="K22" s="348"/>
      <c r="L22" s="348">
        <f>L20+L21</f>
        <v>0</v>
      </c>
      <c r="M22" s="348"/>
      <c r="N22" s="348">
        <f>N20+N21</f>
        <v>0</v>
      </c>
      <c r="O22" s="348"/>
      <c r="P22" s="348">
        <f>P20+P21</f>
        <v>0</v>
      </c>
      <c r="Q22" s="348"/>
      <c r="R22" s="348">
        <f>R20+R21</f>
        <v>0</v>
      </c>
      <c r="S22" s="348"/>
      <c r="T22" s="348">
        <f>T20+T21</f>
        <v>0</v>
      </c>
      <c r="U22" s="348"/>
      <c r="V22" s="348">
        <f>V20+V21</f>
        <v>0</v>
      </c>
      <c r="W22" s="348"/>
      <c r="X22" s="348">
        <f>X20+X21</f>
        <v>0</v>
      </c>
      <c r="Y22" s="348"/>
      <c r="Z22" s="348">
        <f>Z20+Z21</f>
        <v>0</v>
      </c>
      <c r="AA22" s="348"/>
      <c r="AB22" s="348">
        <f>AB20+AB21</f>
        <v>0</v>
      </c>
      <c r="AC22" s="348"/>
      <c r="AD22" s="348">
        <f>AD20+AD21</f>
        <v>0</v>
      </c>
      <c r="AE22" s="376"/>
      <c r="AF22" s="348">
        <f>AF20+AF21</f>
        <v>0</v>
      </c>
      <c r="AG22" s="376"/>
      <c r="AH22" s="348">
        <f>AH20+AH21</f>
        <v>0</v>
      </c>
      <c r="AI22" s="376"/>
      <c r="AJ22" s="348">
        <f>AJ20+AJ21</f>
        <v>0</v>
      </c>
      <c r="AK22" s="376"/>
      <c r="AL22" s="348">
        <f>AL20+AL21</f>
        <v>0</v>
      </c>
      <c r="AM22" s="376"/>
      <c r="AN22" s="348">
        <f>AN20+AN21</f>
        <v>0</v>
      </c>
      <c r="AO22" s="376"/>
      <c r="AP22" s="348">
        <f>AP20+AP21</f>
        <v>0</v>
      </c>
      <c r="AQ22" s="376"/>
      <c r="AR22" s="348">
        <f>AR20+AR21</f>
        <v>0</v>
      </c>
      <c r="AS22" s="376"/>
      <c r="AT22" s="348">
        <f>SUM(AT20:AU21)</f>
        <v>0</v>
      </c>
      <c r="AU22" s="348"/>
    </row>
    <row r="23" spans="3:47" s="114" customFormat="1" x14ac:dyDescent="0.25">
      <c r="F23" s="153"/>
      <c r="G23" s="153"/>
      <c r="H23" s="153"/>
      <c r="I23" s="153"/>
      <c r="J23" s="153"/>
      <c r="K23" s="153"/>
      <c r="L23" s="153"/>
      <c r="M23" s="153"/>
      <c r="N23" s="153"/>
      <c r="O23" s="153"/>
      <c r="P23" s="153"/>
      <c r="Q23" s="153"/>
      <c r="R23" s="153"/>
      <c r="S23" s="153"/>
      <c r="T23" s="153"/>
      <c r="U23" s="153"/>
      <c r="V23" s="153"/>
      <c r="W23" s="153"/>
      <c r="X23" s="153"/>
      <c r="Y23" s="153"/>
      <c r="Z23" s="153"/>
      <c r="AA23" s="153"/>
      <c r="AB23" s="153"/>
    </row>
    <row r="24" spans="3:47" s="114" customFormat="1" x14ac:dyDescent="0.25">
      <c r="C24" s="156" t="s">
        <v>157</v>
      </c>
      <c r="D24" s="157"/>
      <c r="E24" s="158"/>
      <c r="F24" s="356">
        <v>2023</v>
      </c>
      <c r="G24" s="357"/>
      <c r="H24" s="356">
        <f>F24+1</f>
        <v>2024</v>
      </c>
      <c r="I24" s="357"/>
      <c r="J24" s="356">
        <f>H24+1</f>
        <v>2025</v>
      </c>
      <c r="K24" s="357"/>
      <c r="L24" s="374">
        <f>J24+1</f>
        <v>2026</v>
      </c>
      <c r="M24" s="375"/>
      <c r="N24" s="374">
        <f>L24+1</f>
        <v>2027</v>
      </c>
      <c r="O24" s="375"/>
      <c r="P24" s="374">
        <f>N24+1</f>
        <v>2028</v>
      </c>
      <c r="Q24" s="375"/>
      <c r="R24" s="374">
        <f>P24+1</f>
        <v>2029</v>
      </c>
      <c r="S24" s="375"/>
      <c r="T24" s="374">
        <f>R24+1</f>
        <v>2030</v>
      </c>
      <c r="U24" s="375"/>
      <c r="V24" s="374">
        <f>T24+1</f>
        <v>2031</v>
      </c>
      <c r="W24" s="375"/>
      <c r="X24" s="374">
        <f>V24+1</f>
        <v>2032</v>
      </c>
      <c r="Y24" s="375"/>
      <c r="Z24" s="374">
        <f>X24+1</f>
        <v>2033</v>
      </c>
      <c r="AA24" s="375"/>
      <c r="AB24" s="374">
        <f>Z24+1</f>
        <v>2034</v>
      </c>
      <c r="AC24" s="375"/>
      <c r="AD24" s="374">
        <f>AB24+1</f>
        <v>2035</v>
      </c>
      <c r="AE24" s="375"/>
      <c r="AF24" s="374">
        <f>AD24+1</f>
        <v>2036</v>
      </c>
      <c r="AG24" s="375"/>
      <c r="AH24" s="374">
        <f>AF24+1</f>
        <v>2037</v>
      </c>
      <c r="AI24" s="375"/>
      <c r="AJ24" s="374">
        <f>AH24+1</f>
        <v>2038</v>
      </c>
      <c r="AK24" s="375"/>
      <c r="AL24" s="374">
        <f>AJ24+1</f>
        <v>2039</v>
      </c>
      <c r="AM24" s="375"/>
      <c r="AN24" s="374">
        <f>AL24+1</f>
        <v>2040</v>
      </c>
      <c r="AO24" s="375"/>
      <c r="AP24" s="374">
        <f>AN24+1</f>
        <v>2041</v>
      </c>
      <c r="AQ24" s="375"/>
      <c r="AR24" s="374">
        <f>AP24+1</f>
        <v>2042</v>
      </c>
      <c r="AS24" s="375"/>
      <c r="AT24" s="358" t="s">
        <v>100</v>
      </c>
      <c r="AU24" s="359"/>
    </row>
    <row r="25" spans="3:47" s="114" customFormat="1" ht="22.5" customHeight="1" x14ac:dyDescent="0.25">
      <c r="C25" s="371" t="s">
        <v>91</v>
      </c>
      <c r="D25" s="372"/>
      <c r="E25" s="159" t="s">
        <v>92</v>
      </c>
      <c r="F25" s="154" t="s">
        <v>89</v>
      </c>
      <c r="G25" s="154" t="s">
        <v>90</v>
      </c>
      <c r="H25" s="154" t="s">
        <v>89</v>
      </c>
      <c r="I25" s="154" t="s">
        <v>90</v>
      </c>
      <c r="J25" s="154" t="s">
        <v>89</v>
      </c>
      <c r="K25" s="154" t="s">
        <v>90</v>
      </c>
      <c r="L25" s="154" t="s">
        <v>89</v>
      </c>
      <c r="M25" s="154" t="s">
        <v>90</v>
      </c>
      <c r="N25" s="154" t="s">
        <v>89</v>
      </c>
      <c r="O25" s="154" t="s">
        <v>90</v>
      </c>
      <c r="P25" s="154" t="s">
        <v>89</v>
      </c>
      <c r="Q25" s="154" t="s">
        <v>90</v>
      </c>
      <c r="R25" s="154" t="s">
        <v>89</v>
      </c>
      <c r="S25" s="154" t="s">
        <v>90</v>
      </c>
      <c r="T25" s="154" t="s">
        <v>89</v>
      </c>
      <c r="U25" s="154" t="s">
        <v>90</v>
      </c>
      <c r="V25" s="154" t="s">
        <v>89</v>
      </c>
      <c r="W25" s="154" t="s">
        <v>90</v>
      </c>
      <c r="X25" s="154" t="s">
        <v>89</v>
      </c>
      <c r="Y25" s="154" t="s">
        <v>90</v>
      </c>
      <c r="Z25" s="154" t="s">
        <v>89</v>
      </c>
      <c r="AA25" s="154" t="s">
        <v>90</v>
      </c>
      <c r="AB25" s="154" t="s">
        <v>89</v>
      </c>
      <c r="AC25" s="154" t="s">
        <v>90</v>
      </c>
      <c r="AD25" s="154" t="s">
        <v>89</v>
      </c>
      <c r="AE25" s="154" t="s">
        <v>90</v>
      </c>
      <c r="AF25" s="154" t="s">
        <v>89</v>
      </c>
      <c r="AG25" s="154" t="s">
        <v>90</v>
      </c>
      <c r="AH25" s="154" t="s">
        <v>89</v>
      </c>
      <c r="AI25" s="154" t="s">
        <v>90</v>
      </c>
      <c r="AJ25" s="154" t="s">
        <v>89</v>
      </c>
      <c r="AK25" s="154" t="s">
        <v>90</v>
      </c>
      <c r="AL25" s="154" t="s">
        <v>89</v>
      </c>
      <c r="AM25" s="154" t="s">
        <v>90</v>
      </c>
      <c r="AN25" s="154" t="s">
        <v>89</v>
      </c>
      <c r="AO25" s="154" t="s">
        <v>90</v>
      </c>
      <c r="AP25" s="154" t="s">
        <v>89</v>
      </c>
      <c r="AQ25" s="154" t="s">
        <v>90</v>
      </c>
      <c r="AR25" s="154" t="s">
        <v>89</v>
      </c>
      <c r="AS25" s="154" t="s">
        <v>90</v>
      </c>
      <c r="AT25" s="154" t="s">
        <v>89</v>
      </c>
      <c r="AU25" s="154" t="s">
        <v>90</v>
      </c>
    </row>
    <row r="26" spans="3:47" s="114" customFormat="1" x14ac:dyDescent="0.25">
      <c r="C26" s="349" t="s">
        <v>93</v>
      </c>
      <c r="D26" s="350"/>
      <c r="E26" s="109" t="s">
        <v>115</v>
      </c>
      <c r="F26" s="75"/>
      <c r="G26" s="75"/>
      <c r="H26" s="75"/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  <c r="AJ26" s="75"/>
      <c r="AK26" s="75"/>
      <c r="AL26" s="75"/>
      <c r="AM26" s="75"/>
      <c r="AN26" s="75"/>
      <c r="AO26" s="75"/>
      <c r="AP26" s="75"/>
      <c r="AQ26" s="75"/>
      <c r="AR26" s="75"/>
      <c r="AS26" s="75"/>
      <c r="AT26" s="152">
        <f>F26+H26+J26+L26+N26+P26+R26+T26+V26+X26+Z26+AB26+AD26+AF26+AH26+AJ26+AL26+AN26+AP26+AR26</f>
        <v>0</v>
      </c>
      <c r="AU26" s="152">
        <f>G26+I26+K26+M26+O26+Q26+S26+U26+W26+Y26+AC26+AE26+AA26+AG26+AI26+AK26+AM26+AO26+AQ26+AS26</f>
        <v>0</v>
      </c>
    </row>
    <row r="27" spans="3:47" s="114" customFormat="1" x14ac:dyDescent="0.25">
      <c r="C27" s="349" t="s">
        <v>93</v>
      </c>
      <c r="D27" s="350"/>
      <c r="E27" s="109" t="s">
        <v>126</v>
      </c>
      <c r="F27" s="75"/>
      <c r="G27" s="75"/>
      <c r="H27" s="75"/>
      <c r="I27" s="75"/>
      <c r="J27" s="75"/>
      <c r="K27" s="75"/>
      <c r="L27" s="75"/>
      <c r="M27" s="75"/>
      <c r="N27" s="75"/>
      <c r="O27" s="75"/>
      <c r="P27" s="75"/>
      <c r="Q27" s="75"/>
      <c r="R27" s="75"/>
      <c r="S27" s="75"/>
      <c r="T27" s="75"/>
      <c r="U27" s="75"/>
      <c r="V27" s="75"/>
      <c r="W27" s="75"/>
      <c r="X27" s="75"/>
      <c r="Y27" s="75"/>
      <c r="Z27" s="75"/>
      <c r="AA27" s="75"/>
      <c r="AB27" s="75"/>
      <c r="AC27" s="75"/>
      <c r="AD27" s="75"/>
      <c r="AE27" s="75"/>
      <c r="AF27" s="75"/>
      <c r="AG27" s="75"/>
      <c r="AH27" s="75"/>
      <c r="AI27" s="75"/>
      <c r="AJ27" s="75"/>
      <c r="AK27" s="75"/>
      <c r="AL27" s="75"/>
      <c r="AM27" s="75"/>
      <c r="AN27" s="75"/>
      <c r="AO27" s="75"/>
      <c r="AP27" s="75"/>
      <c r="AQ27" s="75"/>
      <c r="AR27" s="75"/>
      <c r="AS27" s="75"/>
      <c r="AT27" s="152">
        <f>F27+H27+J27+L27+N27+P27+R27+T27+V27+X27+Z27+AB27+AD27+AF27+AH27+AJ27+AL27+AN27+AP27+AR27</f>
        <v>0</v>
      </c>
      <c r="AU27" s="152">
        <f>G27+I27+K27+M27+O27+Q27+S27+U27+W27+Y27+AA27+AC27+AE27+AG27+AI27+AK27+AM27+AO27+AQ27+AS27</f>
        <v>0</v>
      </c>
    </row>
    <row r="28" spans="3:47" s="114" customFormat="1" x14ac:dyDescent="0.25">
      <c r="C28" s="349" t="s">
        <v>94</v>
      </c>
      <c r="D28" s="350"/>
      <c r="E28" s="109" t="s">
        <v>102</v>
      </c>
      <c r="F28" s="75"/>
      <c r="G28" s="75"/>
      <c r="H28" s="75"/>
      <c r="I28" s="75"/>
      <c r="J28" s="75"/>
      <c r="K28" s="75"/>
      <c r="L28" s="75"/>
      <c r="M28" s="75"/>
      <c r="N28" s="75"/>
      <c r="O28" s="75"/>
      <c r="P28" s="75"/>
      <c r="Q28" s="75"/>
      <c r="R28" s="75"/>
      <c r="S28" s="75"/>
      <c r="T28" s="75"/>
      <c r="U28" s="75"/>
      <c r="V28" s="75"/>
      <c r="W28" s="75"/>
      <c r="X28" s="75"/>
      <c r="Y28" s="75"/>
      <c r="Z28" s="75"/>
      <c r="AA28" s="75"/>
      <c r="AB28" s="75"/>
      <c r="AC28" s="75"/>
      <c r="AD28" s="75"/>
      <c r="AE28" s="75"/>
      <c r="AF28" s="75"/>
      <c r="AG28" s="75"/>
      <c r="AH28" s="75"/>
      <c r="AI28" s="75"/>
      <c r="AJ28" s="75"/>
      <c r="AK28" s="75"/>
      <c r="AL28" s="75"/>
      <c r="AM28" s="75"/>
      <c r="AN28" s="75"/>
      <c r="AO28" s="75"/>
      <c r="AP28" s="75"/>
      <c r="AQ28" s="75"/>
      <c r="AR28" s="75"/>
      <c r="AS28" s="75"/>
      <c r="AT28" s="152">
        <f>F28+H28+J28+L28+N28+P28+R28+T28+V28+X28+Z28+AB28+AD28+AF28+AH28+AJ28+AL28+AN28+AP28+AR28</f>
        <v>0</v>
      </c>
      <c r="AU28" s="152">
        <f>G28+I28+K28+M28+O28+Q28+S28+U28+W28+Y28+AA28+AC28+AE28+AG28+AI28+AK28+AM28+AO28+AQ28+AS28</f>
        <v>0</v>
      </c>
    </row>
    <row r="29" spans="3:47" s="114" customFormat="1" x14ac:dyDescent="0.25">
      <c r="C29" s="349"/>
      <c r="D29" s="350"/>
      <c r="E29" s="155"/>
      <c r="F29" s="75"/>
      <c r="G29" s="75"/>
      <c r="H29" s="75"/>
      <c r="I29" s="75"/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75"/>
      <c r="V29" s="75"/>
      <c r="W29" s="75"/>
      <c r="X29" s="75"/>
      <c r="Y29" s="75"/>
      <c r="Z29" s="75"/>
      <c r="AA29" s="75"/>
      <c r="AB29" s="75"/>
      <c r="AC29" s="75"/>
      <c r="AD29" s="75"/>
      <c r="AE29" s="75"/>
      <c r="AF29" s="75"/>
      <c r="AG29" s="75"/>
      <c r="AH29" s="75"/>
      <c r="AI29" s="75"/>
      <c r="AJ29" s="75"/>
      <c r="AK29" s="75"/>
      <c r="AL29" s="75"/>
      <c r="AM29" s="75"/>
      <c r="AN29" s="75"/>
      <c r="AO29" s="75"/>
      <c r="AP29" s="75"/>
      <c r="AQ29" s="75"/>
      <c r="AR29" s="75"/>
      <c r="AS29" s="75"/>
      <c r="AT29" s="152">
        <f>F29+H29+J29+L29+N29+P29+R29+T29+V29+X29+Z29+AB29+AD29+AF29+AH29+AJ29+AL29+AN29+AP29+AR29</f>
        <v>0</v>
      </c>
      <c r="AU29" s="152">
        <f>G29+I29+K29+M29+O29+Q29+S29+U29+W29+Y29+AA29+AC29+AE29+AG29+AI29+AK29+AM29+AO29+AQ29+AS29</f>
        <v>0</v>
      </c>
    </row>
    <row r="30" spans="3:47" s="114" customFormat="1" x14ac:dyDescent="0.25">
      <c r="C30" s="349"/>
      <c r="D30" s="350"/>
      <c r="E30" s="155"/>
      <c r="F30" s="75"/>
      <c r="G30" s="75"/>
      <c r="H30" s="75"/>
      <c r="I30" s="75"/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75"/>
      <c r="X30" s="75"/>
      <c r="Y30" s="75"/>
      <c r="Z30" s="75"/>
      <c r="AA30" s="75"/>
      <c r="AB30" s="75"/>
      <c r="AC30" s="75"/>
      <c r="AD30" s="75"/>
      <c r="AE30" s="75"/>
      <c r="AF30" s="75"/>
      <c r="AG30" s="75"/>
      <c r="AH30" s="75"/>
      <c r="AI30" s="75"/>
      <c r="AJ30" s="75"/>
      <c r="AK30" s="75"/>
      <c r="AL30" s="75"/>
      <c r="AM30" s="75"/>
      <c r="AN30" s="75"/>
      <c r="AO30" s="75"/>
      <c r="AP30" s="75"/>
      <c r="AQ30" s="75"/>
      <c r="AR30" s="75"/>
      <c r="AS30" s="75"/>
      <c r="AT30" s="152">
        <f>F30+H30+J30+L30+N30+P30+R30+T30+V30+X30+Z30+AB30+AD30+AF30+AH30+AJ30+AL30+AN30+AP30+AR30</f>
        <v>0</v>
      </c>
      <c r="AU30" s="152">
        <f>G30+I30+K30+M30+O30+Q30+S30+U30+W30+Y30+AA30+AC30+AE30+AG30+AI30+AK30+AM30+AO30+AQ30+AS30</f>
        <v>0</v>
      </c>
    </row>
    <row r="31" spans="3:47" s="114" customFormat="1" x14ac:dyDescent="0.25">
      <c r="C31" s="141" t="s">
        <v>99</v>
      </c>
      <c r="D31" s="142"/>
      <c r="E31" s="160"/>
      <c r="F31" s="163">
        <f t="shared" ref="F31:K31" si="0">SUM(F26:F30)</f>
        <v>0</v>
      </c>
      <c r="G31" s="163">
        <f t="shared" si="0"/>
        <v>0</v>
      </c>
      <c r="H31" s="163">
        <f t="shared" si="0"/>
        <v>0</v>
      </c>
      <c r="I31" s="163">
        <f t="shared" si="0"/>
        <v>0</v>
      </c>
      <c r="J31" s="163">
        <f t="shared" si="0"/>
        <v>0</v>
      </c>
      <c r="K31" s="162">
        <f t="shared" si="0"/>
        <v>0</v>
      </c>
      <c r="L31" s="162">
        <f t="shared" ref="L31:AU31" si="1">SUM(L26:L30)</f>
        <v>0</v>
      </c>
      <c r="M31" s="162">
        <f t="shared" si="1"/>
        <v>0</v>
      </c>
      <c r="N31" s="162">
        <f t="shared" si="1"/>
        <v>0</v>
      </c>
      <c r="O31" s="162">
        <f t="shared" si="1"/>
        <v>0</v>
      </c>
      <c r="P31" s="162">
        <f t="shared" si="1"/>
        <v>0</v>
      </c>
      <c r="Q31" s="162">
        <f t="shared" si="1"/>
        <v>0</v>
      </c>
      <c r="R31" s="162">
        <f t="shared" si="1"/>
        <v>0</v>
      </c>
      <c r="S31" s="162">
        <f t="shared" si="1"/>
        <v>0</v>
      </c>
      <c r="T31" s="162">
        <f t="shared" si="1"/>
        <v>0</v>
      </c>
      <c r="U31" s="162">
        <f t="shared" si="1"/>
        <v>0</v>
      </c>
      <c r="V31" s="162">
        <f t="shared" si="1"/>
        <v>0</v>
      </c>
      <c r="W31" s="162">
        <f t="shared" si="1"/>
        <v>0</v>
      </c>
      <c r="X31" s="162">
        <f t="shared" si="1"/>
        <v>0</v>
      </c>
      <c r="Y31" s="162">
        <f t="shared" si="1"/>
        <v>0</v>
      </c>
      <c r="Z31" s="162">
        <f t="shared" si="1"/>
        <v>0</v>
      </c>
      <c r="AA31" s="162">
        <f t="shared" si="1"/>
        <v>0</v>
      </c>
      <c r="AB31" s="162">
        <f t="shared" si="1"/>
        <v>0</v>
      </c>
      <c r="AC31" s="162">
        <f t="shared" si="1"/>
        <v>0</v>
      </c>
      <c r="AD31" s="162">
        <f t="shared" si="1"/>
        <v>0</v>
      </c>
      <c r="AE31" s="162">
        <f t="shared" si="1"/>
        <v>0</v>
      </c>
      <c r="AF31" s="162">
        <f t="shared" si="1"/>
        <v>0</v>
      </c>
      <c r="AG31" s="162">
        <f t="shared" si="1"/>
        <v>0</v>
      </c>
      <c r="AH31" s="162">
        <f t="shared" si="1"/>
        <v>0</v>
      </c>
      <c r="AI31" s="162">
        <f t="shared" si="1"/>
        <v>0</v>
      </c>
      <c r="AJ31" s="162">
        <f t="shared" si="1"/>
        <v>0</v>
      </c>
      <c r="AK31" s="162">
        <f t="shared" si="1"/>
        <v>0</v>
      </c>
      <c r="AL31" s="162">
        <f t="shared" si="1"/>
        <v>0</v>
      </c>
      <c r="AM31" s="162">
        <f t="shared" si="1"/>
        <v>0</v>
      </c>
      <c r="AN31" s="162">
        <f t="shared" si="1"/>
        <v>0</v>
      </c>
      <c r="AO31" s="162">
        <f t="shared" si="1"/>
        <v>0</v>
      </c>
      <c r="AP31" s="162">
        <f t="shared" si="1"/>
        <v>0</v>
      </c>
      <c r="AQ31" s="162">
        <f t="shared" si="1"/>
        <v>0</v>
      </c>
      <c r="AR31" s="162">
        <f t="shared" si="1"/>
        <v>0</v>
      </c>
      <c r="AS31" s="162">
        <f t="shared" si="1"/>
        <v>0</v>
      </c>
      <c r="AT31" s="169">
        <f t="shared" si="1"/>
        <v>0</v>
      </c>
      <c r="AU31" s="170">
        <f t="shared" si="1"/>
        <v>0</v>
      </c>
    </row>
    <row r="32" spans="3:47" s="114" customFormat="1" x14ac:dyDescent="0.25">
      <c r="F32" s="153"/>
      <c r="G32" s="153"/>
      <c r="H32" s="153"/>
      <c r="I32" s="153"/>
      <c r="J32" s="153"/>
      <c r="K32" s="153"/>
      <c r="L32" s="153"/>
      <c r="M32" s="153"/>
      <c r="N32" s="153"/>
      <c r="O32" s="153"/>
      <c r="P32" s="153"/>
      <c r="Q32" s="153"/>
      <c r="R32" s="153"/>
      <c r="S32" s="153"/>
      <c r="T32" s="153"/>
      <c r="U32" s="153"/>
      <c r="V32" s="153"/>
      <c r="W32" s="153"/>
      <c r="X32" s="153"/>
      <c r="Y32" s="153"/>
      <c r="Z32" s="153"/>
      <c r="AA32" s="153"/>
      <c r="AB32" s="153"/>
    </row>
    <row r="33" spans="3:47" s="8" customFormat="1" x14ac:dyDescent="0.25">
      <c r="C33" s="166" t="s">
        <v>107</v>
      </c>
      <c r="D33" s="46"/>
      <c r="E33" s="168"/>
      <c r="F33" s="358">
        <v>2023</v>
      </c>
      <c r="G33" s="359"/>
      <c r="H33" s="358">
        <f>F33+1</f>
        <v>2024</v>
      </c>
      <c r="I33" s="359"/>
      <c r="J33" s="358">
        <f>H33+1</f>
        <v>2025</v>
      </c>
      <c r="K33" s="359"/>
      <c r="L33" s="358">
        <f>J33+1</f>
        <v>2026</v>
      </c>
      <c r="M33" s="359"/>
      <c r="N33" s="358">
        <f>L33+1</f>
        <v>2027</v>
      </c>
      <c r="O33" s="359"/>
      <c r="P33" s="358">
        <f>N33+1</f>
        <v>2028</v>
      </c>
      <c r="Q33" s="359"/>
      <c r="R33" s="358">
        <f>P33+1</f>
        <v>2029</v>
      </c>
      <c r="S33" s="359"/>
      <c r="T33" s="358">
        <f>R33+1</f>
        <v>2030</v>
      </c>
      <c r="U33" s="359"/>
      <c r="V33" s="358">
        <f>T33+1</f>
        <v>2031</v>
      </c>
      <c r="W33" s="359"/>
      <c r="X33" s="358">
        <f>V33+1</f>
        <v>2032</v>
      </c>
      <c r="Y33" s="359"/>
      <c r="Z33" s="358">
        <f>X33+1</f>
        <v>2033</v>
      </c>
      <c r="AA33" s="359"/>
      <c r="AB33" s="358">
        <f>Z33+1</f>
        <v>2034</v>
      </c>
      <c r="AC33" s="359"/>
      <c r="AD33" s="358">
        <f>AB33+1</f>
        <v>2035</v>
      </c>
      <c r="AE33" s="359"/>
      <c r="AF33" s="358">
        <f>AD33+1</f>
        <v>2036</v>
      </c>
      <c r="AG33" s="359"/>
      <c r="AH33" s="358">
        <f>AF33+1</f>
        <v>2037</v>
      </c>
      <c r="AI33" s="359"/>
      <c r="AJ33" s="358">
        <f>AH33+1</f>
        <v>2038</v>
      </c>
      <c r="AK33" s="359"/>
      <c r="AL33" s="358">
        <f>AJ33+1</f>
        <v>2039</v>
      </c>
      <c r="AM33" s="359"/>
      <c r="AN33" s="358">
        <f>AL33+1</f>
        <v>2040</v>
      </c>
      <c r="AO33" s="359"/>
      <c r="AP33" s="358">
        <f>AN33+1</f>
        <v>2041</v>
      </c>
      <c r="AQ33" s="359"/>
      <c r="AR33" s="358">
        <f>AP33+1</f>
        <v>2042</v>
      </c>
      <c r="AS33" s="359"/>
      <c r="AT33" s="358" t="s">
        <v>106</v>
      </c>
      <c r="AU33" s="359"/>
    </row>
    <row r="34" spans="3:47" x14ac:dyDescent="0.25">
      <c r="C34" s="361" t="s">
        <v>252</v>
      </c>
      <c r="D34" s="361"/>
      <c r="E34" s="361"/>
      <c r="F34" s="360">
        <f>'Kustannus-hyötyanalyysi'!G28+'Kustannus-hyötyanalyysi'!G62</f>
        <v>0</v>
      </c>
      <c r="G34" s="360"/>
      <c r="H34" s="360">
        <f>'Kustannus-hyötyanalyysi'!H28+'Kustannus-hyötyanalyysi'!H62</f>
        <v>0</v>
      </c>
      <c r="I34" s="360"/>
      <c r="J34" s="360">
        <f>'Kustannus-hyötyanalyysi'!I28+'Kustannus-hyötyanalyysi'!I62</f>
        <v>0</v>
      </c>
      <c r="K34" s="360"/>
      <c r="L34" s="360">
        <f>'Kustannus-hyötyanalyysi'!J28+'Kustannus-hyötyanalyysi'!J62</f>
        <v>0</v>
      </c>
      <c r="M34" s="360"/>
      <c r="N34" s="360">
        <f>'Kustannus-hyötyanalyysi'!K28+'Kustannus-hyötyanalyysi'!K62</f>
        <v>0</v>
      </c>
      <c r="O34" s="360"/>
      <c r="P34" s="360">
        <f>'Kustannus-hyötyanalyysi'!L28+'Kustannus-hyötyanalyysi'!L62</f>
        <v>0</v>
      </c>
      <c r="Q34" s="360"/>
      <c r="R34" s="360">
        <f>'Kustannus-hyötyanalyysi'!M28+'Kustannus-hyötyanalyysi'!M62</f>
        <v>0</v>
      </c>
      <c r="S34" s="360"/>
      <c r="T34" s="360">
        <f>'Kustannus-hyötyanalyysi'!N28+'Kustannus-hyötyanalyysi'!N62</f>
        <v>0</v>
      </c>
      <c r="U34" s="360"/>
      <c r="V34" s="360">
        <f>'Kustannus-hyötyanalyysi'!O28+'Kustannus-hyötyanalyysi'!O62</f>
        <v>0</v>
      </c>
      <c r="W34" s="360"/>
      <c r="X34" s="360">
        <f>'Kustannus-hyötyanalyysi'!P28+'Kustannus-hyötyanalyysi'!P62</f>
        <v>0</v>
      </c>
      <c r="Y34" s="360"/>
      <c r="Z34" s="360">
        <f>'Kustannus-hyötyanalyysi'!Q28+'Kustannus-hyötyanalyysi'!Q62</f>
        <v>0</v>
      </c>
      <c r="AA34" s="360"/>
      <c r="AB34" s="360">
        <f>'Kustannus-hyötyanalyysi'!R28+'Kustannus-hyötyanalyysi'!R62</f>
        <v>0</v>
      </c>
      <c r="AC34" s="360"/>
      <c r="AD34" s="360">
        <f>'Kustannus-hyötyanalyysi'!S28+'Kustannus-hyötyanalyysi'!S62</f>
        <v>0</v>
      </c>
      <c r="AE34" s="360"/>
      <c r="AF34" s="360">
        <f>'Kustannus-hyötyanalyysi'!T28+'Kustannus-hyötyanalyysi'!T62</f>
        <v>0</v>
      </c>
      <c r="AG34" s="360"/>
      <c r="AH34" s="360">
        <f>'Kustannus-hyötyanalyysi'!U28+'Kustannus-hyötyanalyysi'!U62</f>
        <v>0</v>
      </c>
      <c r="AI34" s="360"/>
      <c r="AJ34" s="360">
        <f>'Kustannus-hyötyanalyysi'!V28+'Kustannus-hyötyanalyysi'!V62</f>
        <v>0</v>
      </c>
      <c r="AK34" s="360"/>
      <c r="AL34" s="360">
        <f>'Kustannus-hyötyanalyysi'!W28+'Kustannus-hyötyanalyysi'!W62</f>
        <v>0</v>
      </c>
      <c r="AM34" s="360"/>
      <c r="AN34" s="360">
        <f>'Kustannus-hyötyanalyysi'!X28+'Kustannus-hyötyanalyysi'!X62</f>
        <v>0</v>
      </c>
      <c r="AO34" s="360"/>
      <c r="AP34" s="360">
        <f>'Kustannus-hyötyanalyysi'!Y28+'Kustannus-hyötyanalyysi'!Y62</f>
        <v>0</v>
      </c>
      <c r="AQ34" s="360"/>
      <c r="AR34" s="360">
        <f>'Kustannus-hyötyanalyysi'!Z28+'Kustannus-hyötyanalyysi'!Z62</f>
        <v>0</v>
      </c>
      <c r="AS34" s="360"/>
      <c r="AT34" s="379">
        <f>SUM(F34:AS34)</f>
        <v>0</v>
      </c>
      <c r="AU34" s="379"/>
    </row>
    <row r="35" spans="3:47" x14ac:dyDescent="0.25">
      <c r="C35" s="361" t="s">
        <v>253</v>
      </c>
      <c r="D35" s="361"/>
      <c r="E35" s="361"/>
      <c r="F35" s="360">
        <f>'Kustannus-hyötyanalyysi'!G91</f>
        <v>0</v>
      </c>
      <c r="G35" s="360"/>
      <c r="H35" s="360">
        <f>'Kustannus-hyötyanalyysi'!H91</f>
        <v>0</v>
      </c>
      <c r="I35" s="360"/>
      <c r="J35" s="360">
        <f>'Kustannus-hyötyanalyysi'!I91</f>
        <v>0</v>
      </c>
      <c r="K35" s="360"/>
      <c r="L35" s="360">
        <f>'Kustannus-hyötyanalyysi'!J91</f>
        <v>0</v>
      </c>
      <c r="M35" s="360"/>
      <c r="N35" s="360">
        <f>'Kustannus-hyötyanalyysi'!K91</f>
        <v>0</v>
      </c>
      <c r="O35" s="360"/>
      <c r="P35" s="360">
        <f>'Kustannus-hyötyanalyysi'!L91</f>
        <v>0</v>
      </c>
      <c r="Q35" s="360"/>
      <c r="R35" s="360">
        <f>'Kustannus-hyötyanalyysi'!M91</f>
        <v>0</v>
      </c>
      <c r="S35" s="360"/>
      <c r="T35" s="360">
        <f>'Kustannus-hyötyanalyysi'!N91</f>
        <v>0</v>
      </c>
      <c r="U35" s="360"/>
      <c r="V35" s="360">
        <f>'Kustannus-hyötyanalyysi'!O91</f>
        <v>0</v>
      </c>
      <c r="W35" s="360"/>
      <c r="X35" s="360">
        <f>'Kustannus-hyötyanalyysi'!P91</f>
        <v>0</v>
      </c>
      <c r="Y35" s="360"/>
      <c r="Z35" s="360">
        <f>'Kustannus-hyötyanalyysi'!Q91</f>
        <v>0</v>
      </c>
      <c r="AA35" s="360"/>
      <c r="AB35" s="360">
        <f>'Kustannus-hyötyanalyysi'!R91</f>
        <v>0</v>
      </c>
      <c r="AC35" s="360"/>
      <c r="AD35" s="360">
        <f>'Kustannus-hyötyanalyysi'!S91</f>
        <v>0</v>
      </c>
      <c r="AE35" s="360"/>
      <c r="AF35" s="360">
        <f>'Kustannus-hyötyanalyysi'!T91</f>
        <v>0</v>
      </c>
      <c r="AG35" s="360"/>
      <c r="AH35" s="360">
        <f>'Kustannus-hyötyanalyysi'!U91</f>
        <v>0</v>
      </c>
      <c r="AI35" s="360"/>
      <c r="AJ35" s="360">
        <f>'Kustannus-hyötyanalyysi'!V91</f>
        <v>0</v>
      </c>
      <c r="AK35" s="360"/>
      <c r="AL35" s="360">
        <f>'Kustannus-hyötyanalyysi'!W91</f>
        <v>0</v>
      </c>
      <c r="AM35" s="360"/>
      <c r="AN35" s="360">
        <f>'Kustannus-hyötyanalyysi'!X91</f>
        <v>0</v>
      </c>
      <c r="AO35" s="360"/>
      <c r="AP35" s="360">
        <f>'Kustannus-hyötyanalyysi'!Y91</f>
        <v>0</v>
      </c>
      <c r="AQ35" s="360"/>
      <c r="AR35" s="360">
        <f>'Kustannus-hyötyanalyysi'!Z91</f>
        <v>0</v>
      </c>
      <c r="AS35" s="360"/>
      <c r="AT35" s="379">
        <f>SUM(F35:AS35)</f>
        <v>0</v>
      </c>
      <c r="AU35" s="379"/>
    </row>
    <row r="36" spans="3:47" x14ac:dyDescent="0.25">
      <c r="C36" s="180" t="s">
        <v>254</v>
      </c>
      <c r="D36" s="180"/>
      <c r="E36" s="180"/>
      <c r="F36" s="360">
        <f>'Kustannus-hyötyanalyysi'!G94</f>
        <v>0</v>
      </c>
      <c r="G36" s="360"/>
      <c r="H36" s="360">
        <f>'Kustannus-hyötyanalyysi'!H94</f>
        <v>0</v>
      </c>
      <c r="I36" s="360"/>
      <c r="J36" s="360">
        <f>'Kustannus-hyötyanalyysi'!I94</f>
        <v>0</v>
      </c>
      <c r="K36" s="360"/>
      <c r="L36" s="360">
        <f>'Kustannus-hyötyanalyysi'!J94</f>
        <v>0</v>
      </c>
      <c r="M36" s="360"/>
      <c r="N36" s="360">
        <f>'Kustannus-hyötyanalyysi'!K94</f>
        <v>0</v>
      </c>
      <c r="O36" s="360"/>
      <c r="P36" s="360">
        <f>'Kustannus-hyötyanalyysi'!L94</f>
        <v>0</v>
      </c>
      <c r="Q36" s="360"/>
      <c r="R36" s="360">
        <f>'Kustannus-hyötyanalyysi'!M94</f>
        <v>0</v>
      </c>
      <c r="S36" s="360"/>
      <c r="T36" s="360">
        <f>'Kustannus-hyötyanalyysi'!N94</f>
        <v>0</v>
      </c>
      <c r="U36" s="360"/>
      <c r="V36" s="360">
        <f>'Kustannus-hyötyanalyysi'!O94</f>
        <v>0</v>
      </c>
      <c r="W36" s="360"/>
      <c r="X36" s="360">
        <f>'Kustannus-hyötyanalyysi'!P94</f>
        <v>0</v>
      </c>
      <c r="Y36" s="360"/>
      <c r="Z36" s="360">
        <f>'Kustannus-hyötyanalyysi'!Q94</f>
        <v>0</v>
      </c>
      <c r="AA36" s="360"/>
      <c r="AB36" s="360">
        <f>'Kustannus-hyötyanalyysi'!R94</f>
        <v>0</v>
      </c>
      <c r="AC36" s="360"/>
      <c r="AD36" s="360">
        <f>'Kustannus-hyötyanalyysi'!S94</f>
        <v>0</v>
      </c>
      <c r="AE36" s="360"/>
      <c r="AF36" s="360">
        <f>'Kustannus-hyötyanalyysi'!T94</f>
        <v>0</v>
      </c>
      <c r="AG36" s="360"/>
      <c r="AH36" s="360">
        <f>'Kustannus-hyötyanalyysi'!U94</f>
        <v>0</v>
      </c>
      <c r="AI36" s="360"/>
      <c r="AJ36" s="360">
        <f>'Kustannus-hyötyanalyysi'!V94</f>
        <v>0</v>
      </c>
      <c r="AK36" s="360"/>
      <c r="AL36" s="360">
        <f>'Kustannus-hyötyanalyysi'!W94</f>
        <v>0</v>
      </c>
      <c r="AM36" s="360"/>
      <c r="AN36" s="360">
        <f>'Kustannus-hyötyanalyysi'!X94</f>
        <v>0</v>
      </c>
      <c r="AO36" s="360"/>
      <c r="AP36" s="360">
        <f>'Kustannus-hyötyanalyysi'!Y94</f>
        <v>0</v>
      </c>
      <c r="AQ36" s="360"/>
      <c r="AR36" s="360">
        <f>'Kustannus-hyötyanalyysi'!Z94</f>
        <v>0</v>
      </c>
      <c r="AS36" s="360"/>
      <c r="AT36" s="379">
        <f>SUM(F36:AS36)</f>
        <v>0</v>
      </c>
      <c r="AU36" s="379"/>
    </row>
    <row r="37" spans="3:47" x14ac:dyDescent="0.25">
      <c r="C37" s="361" t="s">
        <v>255</v>
      </c>
      <c r="D37" s="361"/>
      <c r="E37" s="361"/>
      <c r="F37" s="360">
        <f>'Kustannus-hyötyanalyysi'!G97</f>
        <v>0</v>
      </c>
      <c r="G37" s="360"/>
      <c r="H37" s="360">
        <f>'Kustannus-hyötyanalyysi'!H97</f>
        <v>0</v>
      </c>
      <c r="I37" s="360"/>
      <c r="J37" s="360">
        <f>'Kustannus-hyötyanalyysi'!I97</f>
        <v>0</v>
      </c>
      <c r="K37" s="360"/>
      <c r="L37" s="360">
        <f>'Kustannus-hyötyanalyysi'!J97</f>
        <v>0</v>
      </c>
      <c r="M37" s="360"/>
      <c r="N37" s="360">
        <f>'Kustannus-hyötyanalyysi'!K97</f>
        <v>0</v>
      </c>
      <c r="O37" s="360"/>
      <c r="P37" s="360">
        <f>'Kustannus-hyötyanalyysi'!L97</f>
        <v>0</v>
      </c>
      <c r="Q37" s="360"/>
      <c r="R37" s="360">
        <f>'Kustannus-hyötyanalyysi'!M97</f>
        <v>0</v>
      </c>
      <c r="S37" s="360"/>
      <c r="T37" s="360">
        <f>'Kustannus-hyötyanalyysi'!N97</f>
        <v>0</v>
      </c>
      <c r="U37" s="360"/>
      <c r="V37" s="360">
        <f>'Kustannus-hyötyanalyysi'!O97</f>
        <v>0</v>
      </c>
      <c r="W37" s="360"/>
      <c r="X37" s="360">
        <f>'Kustannus-hyötyanalyysi'!P97</f>
        <v>0</v>
      </c>
      <c r="Y37" s="360"/>
      <c r="Z37" s="360">
        <f>'Kustannus-hyötyanalyysi'!Q97</f>
        <v>0</v>
      </c>
      <c r="AA37" s="360"/>
      <c r="AB37" s="360">
        <f>'Kustannus-hyötyanalyysi'!R97</f>
        <v>0</v>
      </c>
      <c r="AC37" s="360"/>
      <c r="AD37" s="360">
        <f>'Kustannus-hyötyanalyysi'!S97</f>
        <v>0</v>
      </c>
      <c r="AE37" s="360"/>
      <c r="AF37" s="360">
        <f>'Kustannus-hyötyanalyysi'!T97</f>
        <v>0</v>
      </c>
      <c r="AG37" s="360"/>
      <c r="AH37" s="360">
        <f>'Kustannus-hyötyanalyysi'!U97</f>
        <v>0</v>
      </c>
      <c r="AI37" s="360"/>
      <c r="AJ37" s="360">
        <f>'Kustannus-hyötyanalyysi'!V97</f>
        <v>0</v>
      </c>
      <c r="AK37" s="360"/>
      <c r="AL37" s="360">
        <f>'Kustannus-hyötyanalyysi'!W97</f>
        <v>0</v>
      </c>
      <c r="AM37" s="360"/>
      <c r="AN37" s="360">
        <f>'Kustannus-hyötyanalyysi'!X97</f>
        <v>0</v>
      </c>
      <c r="AO37" s="360"/>
      <c r="AP37" s="360">
        <f>'Kustannus-hyötyanalyysi'!Y97</f>
        <v>0</v>
      </c>
      <c r="AQ37" s="360"/>
      <c r="AR37" s="360">
        <f>'Kustannus-hyötyanalyysi'!Z97</f>
        <v>0</v>
      </c>
      <c r="AS37" s="360"/>
      <c r="AT37" s="360">
        <f>SUM(F37:AS37)</f>
        <v>0</v>
      </c>
      <c r="AU37" s="360"/>
    </row>
    <row r="38" spans="3:47" x14ac:dyDescent="0.25">
      <c r="C38" s="164" t="s">
        <v>100</v>
      </c>
      <c r="D38" s="164"/>
      <c r="E38" s="164"/>
      <c r="F38" s="348">
        <f>SUM(F34:G37)</f>
        <v>0</v>
      </c>
      <c r="G38" s="348"/>
      <c r="H38" s="348">
        <f>SUM(H34:I37)</f>
        <v>0</v>
      </c>
      <c r="I38" s="348"/>
      <c r="J38" s="348">
        <f>SUM(J34:K37)</f>
        <v>0</v>
      </c>
      <c r="K38" s="348"/>
      <c r="L38" s="348">
        <f>SUM(L34:M37)</f>
        <v>0</v>
      </c>
      <c r="M38" s="376"/>
      <c r="N38" s="348">
        <f>SUM(N34:O37)</f>
        <v>0</v>
      </c>
      <c r="O38" s="376"/>
      <c r="P38" s="348">
        <f>SUM(P34:Q37)</f>
        <v>0</v>
      </c>
      <c r="Q38" s="376"/>
      <c r="R38" s="348">
        <f>SUM(R34:S37)</f>
        <v>0</v>
      </c>
      <c r="S38" s="376"/>
      <c r="T38" s="348">
        <f>SUM(T34:U37)</f>
        <v>0</v>
      </c>
      <c r="U38" s="376"/>
      <c r="V38" s="348">
        <f>SUM(V34:W37)</f>
        <v>0</v>
      </c>
      <c r="W38" s="376"/>
      <c r="X38" s="348">
        <f>SUM(X34:Y37)</f>
        <v>0</v>
      </c>
      <c r="Y38" s="376"/>
      <c r="Z38" s="348">
        <f>SUM(Z34:AA37)</f>
        <v>0</v>
      </c>
      <c r="AA38" s="376"/>
      <c r="AB38" s="348">
        <f>SUM(AB34:AC37)</f>
        <v>0</v>
      </c>
      <c r="AC38" s="376"/>
      <c r="AD38" s="348">
        <f>SUM(AD34:AE37)</f>
        <v>0</v>
      </c>
      <c r="AE38" s="376"/>
      <c r="AF38" s="348">
        <f>SUM(AF34:AG37)</f>
        <v>0</v>
      </c>
      <c r="AG38" s="376"/>
      <c r="AH38" s="348">
        <f>SUM(AH34:AI37)</f>
        <v>0</v>
      </c>
      <c r="AI38" s="376"/>
      <c r="AJ38" s="348">
        <f>SUM(AJ34:AK37)</f>
        <v>0</v>
      </c>
      <c r="AK38" s="376"/>
      <c r="AL38" s="348">
        <f>SUM(AL34:AM37)</f>
        <v>0</v>
      </c>
      <c r="AM38" s="376"/>
      <c r="AN38" s="348">
        <f>SUM(AN34:AO37)</f>
        <v>0</v>
      </c>
      <c r="AO38" s="376"/>
      <c r="AP38" s="348">
        <f>SUM(AP34:AQ37)</f>
        <v>0</v>
      </c>
      <c r="AQ38" s="376"/>
      <c r="AR38" s="348">
        <f>SUM(AR34:AS37)</f>
        <v>0</v>
      </c>
      <c r="AS38" s="376"/>
      <c r="AT38" s="348">
        <f>SUM(AT34:AU37)</f>
        <v>0</v>
      </c>
      <c r="AU38" s="348"/>
    </row>
    <row r="40" spans="3:47" x14ac:dyDescent="0.25">
      <c r="C40" s="353" t="s">
        <v>256</v>
      </c>
      <c r="D40" s="354"/>
      <c r="E40" s="355"/>
      <c r="F40" s="356">
        <v>2023</v>
      </c>
      <c r="G40" s="357"/>
      <c r="H40" s="356">
        <f>F40+1</f>
        <v>2024</v>
      </c>
      <c r="I40" s="357"/>
      <c r="J40" s="356">
        <f>H40+1</f>
        <v>2025</v>
      </c>
      <c r="K40" s="357"/>
      <c r="L40" s="356">
        <f>J40+1</f>
        <v>2026</v>
      </c>
      <c r="M40" s="357"/>
      <c r="N40" s="356">
        <f>L40+1</f>
        <v>2027</v>
      </c>
      <c r="O40" s="357"/>
      <c r="P40" s="356">
        <f>N40+1</f>
        <v>2028</v>
      </c>
      <c r="Q40" s="357"/>
      <c r="R40" s="356">
        <f>P40+1</f>
        <v>2029</v>
      </c>
      <c r="S40" s="357"/>
      <c r="T40" s="356">
        <f>R40+1</f>
        <v>2030</v>
      </c>
      <c r="U40" s="357"/>
      <c r="V40" s="356">
        <f>T40+1</f>
        <v>2031</v>
      </c>
      <c r="W40" s="357"/>
      <c r="X40" s="356">
        <f>V40+1</f>
        <v>2032</v>
      </c>
      <c r="Y40" s="357"/>
      <c r="Z40" s="356">
        <f>X40+1</f>
        <v>2033</v>
      </c>
      <c r="AA40" s="357"/>
      <c r="AB40" s="356">
        <f>Z40+1</f>
        <v>2034</v>
      </c>
      <c r="AC40" s="357"/>
      <c r="AD40" s="356">
        <f>AB40+1</f>
        <v>2035</v>
      </c>
      <c r="AE40" s="357"/>
      <c r="AF40" s="356">
        <f>AD40+1</f>
        <v>2036</v>
      </c>
      <c r="AG40" s="357"/>
      <c r="AH40" s="356">
        <f>AF40+1</f>
        <v>2037</v>
      </c>
      <c r="AI40" s="357"/>
      <c r="AJ40" s="356">
        <f>AH40+1</f>
        <v>2038</v>
      </c>
      <c r="AK40" s="357"/>
      <c r="AL40" s="356">
        <f>AJ40+1</f>
        <v>2039</v>
      </c>
      <c r="AM40" s="357"/>
      <c r="AN40" s="356">
        <f>AL40+1</f>
        <v>2040</v>
      </c>
      <c r="AO40" s="357"/>
      <c r="AP40" s="356">
        <f>AN40+1</f>
        <v>2041</v>
      </c>
      <c r="AQ40" s="357"/>
      <c r="AR40" s="356">
        <f>AP40+1</f>
        <v>2042</v>
      </c>
      <c r="AS40" s="357"/>
      <c r="AT40" s="358" t="s">
        <v>100</v>
      </c>
      <c r="AU40" s="359"/>
    </row>
    <row r="41" spans="3:47" s="151" customFormat="1" ht="20" x14ac:dyDescent="0.2">
      <c r="C41" s="351" t="s">
        <v>95</v>
      </c>
      <c r="D41" s="352"/>
      <c r="E41" s="161" t="s">
        <v>92</v>
      </c>
      <c r="F41" s="154" t="s">
        <v>89</v>
      </c>
      <c r="G41" s="154" t="s">
        <v>90</v>
      </c>
      <c r="H41" s="154" t="s">
        <v>89</v>
      </c>
      <c r="I41" s="154" t="s">
        <v>90</v>
      </c>
      <c r="J41" s="154" t="s">
        <v>89</v>
      </c>
      <c r="K41" s="154" t="s">
        <v>90</v>
      </c>
      <c r="L41" s="154" t="s">
        <v>89</v>
      </c>
      <c r="M41" s="154" t="s">
        <v>90</v>
      </c>
      <c r="N41" s="154" t="s">
        <v>89</v>
      </c>
      <c r="O41" s="154" t="s">
        <v>90</v>
      </c>
      <c r="P41" s="154" t="s">
        <v>89</v>
      </c>
      <c r="Q41" s="154" t="s">
        <v>90</v>
      </c>
      <c r="R41" s="154" t="s">
        <v>89</v>
      </c>
      <c r="S41" s="154" t="s">
        <v>90</v>
      </c>
      <c r="T41" s="154" t="s">
        <v>89</v>
      </c>
      <c r="U41" s="154" t="s">
        <v>90</v>
      </c>
      <c r="V41" s="154" t="s">
        <v>89</v>
      </c>
      <c r="W41" s="154" t="s">
        <v>90</v>
      </c>
      <c r="X41" s="154" t="s">
        <v>89</v>
      </c>
      <c r="Y41" s="154" t="s">
        <v>90</v>
      </c>
      <c r="Z41" s="154" t="s">
        <v>89</v>
      </c>
      <c r="AA41" s="154" t="s">
        <v>90</v>
      </c>
      <c r="AB41" s="154" t="s">
        <v>89</v>
      </c>
      <c r="AC41" s="154" t="s">
        <v>90</v>
      </c>
      <c r="AD41" s="154" t="s">
        <v>89</v>
      </c>
      <c r="AE41" s="154" t="s">
        <v>90</v>
      </c>
      <c r="AF41" s="154" t="s">
        <v>89</v>
      </c>
      <c r="AG41" s="154" t="s">
        <v>90</v>
      </c>
      <c r="AH41" s="154" t="s">
        <v>89</v>
      </c>
      <c r="AI41" s="154" t="s">
        <v>90</v>
      </c>
      <c r="AJ41" s="154" t="s">
        <v>89</v>
      </c>
      <c r="AK41" s="154" t="s">
        <v>90</v>
      </c>
      <c r="AL41" s="154" t="s">
        <v>89</v>
      </c>
      <c r="AM41" s="154" t="s">
        <v>90</v>
      </c>
      <c r="AN41" s="154" t="s">
        <v>89</v>
      </c>
      <c r="AO41" s="154" t="s">
        <v>90</v>
      </c>
      <c r="AP41" s="154" t="s">
        <v>89</v>
      </c>
      <c r="AQ41" s="154" t="s">
        <v>90</v>
      </c>
      <c r="AR41" s="154" t="s">
        <v>89</v>
      </c>
      <c r="AS41" s="154" t="s">
        <v>90</v>
      </c>
      <c r="AT41" s="154" t="s">
        <v>89</v>
      </c>
      <c r="AU41" s="154" t="s">
        <v>90</v>
      </c>
    </row>
    <row r="42" spans="3:47" x14ac:dyDescent="0.25">
      <c r="C42" s="349" t="s">
        <v>96</v>
      </c>
      <c r="D42" s="350"/>
      <c r="E42" s="109" t="s">
        <v>115</v>
      </c>
      <c r="F42" s="75"/>
      <c r="G42" s="75"/>
      <c r="H42" s="75"/>
      <c r="I42" s="75"/>
      <c r="J42" s="75"/>
      <c r="K42" s="75"/>
      <c r="L42" s="75"/>
      <c r="M42" s="75"/>
      <c r="N42" s="75"/>
      <c r="O42" s="75"/>
      <c r="P42" s="75"/>
      <c r="Q42" s="75"/>
      <c r="R42" s="75"/>
      <c r="S42" s="75"/>
      <c r="T42" s="75"/>
      <c r="U42" s="75"/>
      <c r="V42" s="75"/>
      <c r="W42" s="75"/>
      <c r="X42" s="75"/>
      <c r="Y42" s="75"/>
      <c r="Z42" s="75"/>
      <c r="AA42" s="75"/>
      <c r="AB42" s="75"/>
      <c r="AC42" s="75"/>
      <c r="AD42" s="75"/>
      <c r="AE42" s="75"/>
      <c r="AF42" s="75"/>
      <c r="AG42" s="75"/>
      <c r="AH42" s="75"/>
      <c r="AI42" s="75"/>
      <c r="AJ42" s="75"/>
      <c r="AK42" s="75"/>
      <c r="AL42" s="75"/>
      <c r="AM42" s="75"/>
      <c r="AN42" s="75"/>
      <c r="AO42" s="75"/>
      <c r="AP42" s="75"/>
      <c r="AQ42" s="75"/>
      <c r="AR42" s="75"/>
      <c r="AS42" s="75"/>
      <c r="AT42" s="152">
        <f t="shared" ref="AT42:AU48" si="2">F42+H42+J42+L42+N42+P42+R42+T42+V42+X42+Z42+AB42+AD42+AF42+AH42+AJ42+AL42+AN42+AP42+AR42</f>
        <v>0</v>
      </c>
      <c r="AU42" s="152">
        <f t="shared" si="2"/>
        <v>0</v>
      </c>
    </row>
    <row r="43" spans="3:47" x14ac:dyDescent="0.25">
      <c r="C43" s="349" t="s">
        <v>97</v>
      </c>
      <c r="D43" s="350"/>
      <c r="E43" s="77" t="s">
        <v>105</v>
      </c>
      <c r="F43" s="75"/>
      <c r="G43" s="75"/>
      <c r="H43" s="75"/>
      <c r="I43" s="75"/>
      <c r="J43" s="75"/>
      <c r="K43" s="75"/>
      <c r="L43" s="75"/>
      <c r="M43" s="75"/>
      <c r="N43" s="75"/>
      <c r="O43" s="75"/>
      <c r="P43" s="75"/>
      <c r="Q43" s="75"/>
      <c r="R43" s="75"/>
      <c r="S43" s="75"/>
      <c r="T43" s="75"/>
      <c r="U43" s="75"/>
      <c r="V43" s="75"/>
      <c r="W43" s="75"/>
      <c r="X43" s="75"/>
      <c r="Y43" s="75"/>
      <c r="Z43" s="75"/>
      <c r="AA43" s="75"/>
      <c r="AB43" s="75"/>
      <c r="AC43" s="75"/>
      <c r="AD43" s="75"/>
      <c r="AE43" s="75"/>
      <c r="AF43" s="75"/>
      <c r="AG43" s="75"/>
      <c r="AH43" s="75"/>
      <c r="AI43" s="75"/>
      <c r="AJ43" s="75"/>
      <c r="AK43" s="75"/>
      <c r="AL43" s="75"/>
      <c r="AM43" s="75"/>
      <c r="AN43" s="75"/>
      <c r="AO43" s="75"/>
      <c r="AP43" s="75"/>
      <c r="AQ43" s="75"/>
      <c r="AR43" s="75"/>
      <c r="AS43" s="75"/>
      <c r="AT43" s="152">
        <f t="shared" si="2"/>
        <v>0</v>
      </c>
      <c r="AU43" s="152">
        <f t="shared" si="2"/>
        <v>0</v>
      </c>
    </row>
    <row r="44" spans="3:47" x14ac:dyDescent="0.25">
      <c r="C44" s="349"/>
      <c r="D44" s="350"/>
      <c r="E44" s="77"/>
      <c r="F44" s="75"/>
      <c r="G44" s="75"/>
      <c r="H44" s="75"/>
      <c r="I44" s="75"/>
      <c r="J44" s="75"/>
      <c r="K44" s="75"/>
      <c r="L44" s="75"/>
      <c r="M44" s="75"/>
      <c r="N44" s="75"/>
      <c r="O44" s="75"/>
      <c r="P44" s="75"/>
      <c r="Q44" s="75"/>
      <c r="R44" s="75"/>
      <c r="S44" s="75"/>
      <c r="T44" s="75"/>
      <c r="U44" s="75"/>
      <c r="V44" s="75"/>
      <c r="W44" s="75"/>
      <c r="X44" s="75"/>
      <c r="Y44" s="75"/>
      <c r="Z44" s="75"/>
      <c r="AA44" s="75"/>
      <c r="AB44" s="75"/>
      <c r="AC44" s="75"/>
      <c r="AD44" s="75"/>
      <c r="AE44" s="75"/>
      <c r="AF44" s="75"/>
      <c r="AG44" s="75"/>
      <c r="AH44" s="75"/>
      <c r="AI44" s="75"/>
      <c r="AJ44" s="75"/>
      <c r="AK44" s="75"/>
      <c r="AL44" s="75"/>
      <c r="AM44" s="75"/>
      <c r="AN44" s="75"/>
      <c r="AO44" s="75"/>
      <c r="AP44" s="75"/>
      <c r="AQ44" s="75"/>
      <c r="AR44" s="75"/>
      <c r="AS44" s="75"/>
      <c r="AT44" s="152">
        <f t="shared" si="2"/>
        <v>0</v>
      </c>
      <c r="AU44" s="152">
        <f t="shared" si="2"/>
        <v>0</v>
      </c>
    </row>
    <row r="45" spans="3:47" x14ac:dyDescent="0.25">
      <c r="C45" s="349"/>
      <c r="D45" s="350"/>
      <c r="E45" s="77"/>
      <c r="F45" s="75"/>
      <c r="G45" s="75"/>
      <c r="H45" s="75"/>
      <c r="I45" s="75"/>
      <c r="J45" s="75"/>
      <c r="K45" s="75"/>
      <c r="L45" s="75"/>
      <c r="M45" s="75"/>
      <c r="N45" s="75"/>
      <c r="O45" s="75"/>
      <c r="P45" s="75"/>
      <c r="Q45" s="75"/>
      <c r="R45" s="75"/>
      <c r="S45" s="75"/>
      <c r="T45" s="75"/>
      <c r="U45" s="75"/>
      <c r="V45" s="75"/>
      <c r="W45" s="75"/>
      <c r="X45" s="75"/>
      <c r="Y45" s="75"/>
      <c r="Z45" s="75"/>
      <c r="AA45" s="75"/>
      <c r="AB45" s="75"/>
      <c r="AC45" s="75"/>
      <c r="AD45" s="75"/>
      <c r="AE45" s="75"/>
      <c r="AF45" s="75"/>
      <c r="AG45" s="75"/>
      <c r="AH45" s="75"/>
      <c r="AI45" s="75"/>
      <c r="AJ45" s="75"/>
      <c r="AK45" s="75"/>
      <c r="AL45" s="75"/>
      <c r="AM45" s="75"/>
      <c r="AN45" s="75"/>
      <c r="AO45" s="75"/>
      <c r="AP45" s="75"/>
      <c r="AQ45" s="75"/>
      <c r="AR45" s="75"/>
      <c r="AS45" s="75"/>
      <c r="AT45" s="152">
        <f t="shared" si="2"/>
        <v>0</v>
      </c>
      <c r="AU45" s="152">
        <f t="shared" si="2"/>
        <v>0</v>
      </c>
    </row>
    <row r="46" spans="3:47" x14ac:dyDescent="0.25">
      <c r="C46" s="349"/>
      <c r="D46" s="350"/>
      <c r="E46" s="77"/>
      <c r="F46" s="75"/>
      <c r="G46" s="75"/>
      <c r="H46" s="75"/>
      <c r="I46" s="75"/>
      <c r="J46" s="75"/>
      <c r="K46" s="75"/>
      <c r="L46" s="75"/>
      <c r="M46" s="75"/>
      <c r="N46" s="75"/>
      <c r="O46" s="75"/>
      <c r="P46" s="75"/>
      <c r="Q46" s="75"/>
      <c r="R46" s="75"/>
      <c r="S46" s="75"/>
      <c r="T46" s="75"/>
      <c r="U46" s="75"/>
      <c r="V46" s="75"/>
      <c r="W46" s="75"/>
      <c r="X46" s="75"/>
      <c r="Y46" s="75"/>
      <c r="Z46" s="75"/>
      <c r="AA46" s="75"/>
      <c r="AB46" s="75"/>
      <c r="AC46" s="75"/>
      <c r="AD46" s="75"/>
      <c r="AE46" s="75"/>
      <c r="AF46" s="75"/>
      <c r="AG46" s="75"/>
      <c r="AH46" s="75"/>
      <c r="AI46" s="75"/>
      <c r="AJ46" s="75"/>
      <c r="AK46" s="75"/>
      <c r="AL46" s="75"/>
      <c r="AM46" s="75"/>
      <c r="AN46" s="75"/>
      <c r="AO46" s="75"/>
      <c r="AP46" s="75"/>
      <c r="AQ46" s="75"/>
      <c r="AR46" s="75"/>
      <c r="AS46" s="75"/>
      <c r="AT46" s="152">
        <f t="shared" si="2"/>
        <v>0</v>
      </c>
      <c r="AU46" s="152">
        <f t="shared" si="2"/>
        <v>0</v>
      </c>
    </row>
    <row r="47" spans="3:47" x14ac:dyDescent="0.25">
      <c r="C47" s="349"/>
      <c r="D47" s="350"/>
      <c r="E47" s="77"/>
      <c r="F47" s="75"/>
      <c r="G47" s="75"/>
      <c r="H47" s="75"/>
      <c r="I47" s="75"/>
      <c r="J47" s="75"/>
      <c r="K47" s="75"/>
      <c r="L47" s="75"/>
      <c r="M47" s="75"/>
      <c r="N47" s="75"/>
      <c r="O47" s="75"/>
      <c r="P47" s="75"/>
      <c r="Q47" s="75"/>
      <c r="R47" s="75"/>
      <c r="S47" s="75"/>
      <c r="T47" s="75"/>
      <c r="U47" s="75"/>
      <c r="V47" s="75"/>
      <c r="W47" s="75"/>
      <c r="X47" s="75"/>
      <c r="Y47" s="75"/>
      <c r="Z47" s="75"/>
      <c r="AA47" s="75"/>
      <c r="AB47" s="75"/>
      <c r="AC47" s="75"/>
      <c r="AD47" s="75"/>
      <c r="AE47" s="75"/>
      <c r="AF47" s="75"/>
      <c r="AG47" s="75"/>
      <c r="AH47" s="75"/>
      <c r="AI47" s="75"/>
      <c r="AJ47" s="75"/>
      <c r="AK47" s="75"/>
      <c r="AL47" s="75"/>
      <c r="AM47" s="75"/>
      <c r="AN47" s="75"/>
      <c r="AO47" s="75"/>
      <c r="AP47" s="75"/>
      <c r="AQ47" s="75"/>
      <c r="AR47" s="75"/>
      <c r="AS47" s="75"/>
      <c r="AT47" s="152">
        <f t="shared" si="2"/>
        <v>0</v>
      </c>
      <c r="AU47" s="152">
        <f t="shared" si="2"/>
        <v>0</v>
      </c>
    </row>
    <row r="48" spans="3:47" x14ac:dyDescent="0.25">
      <c r="C48" s="349"/>
      <c r="D48" s="350"/>
      <c r="E48" s="77"/>
      <c r="F48" s="75"/>
      <c r="G48" s="75"/>
      <c r="H48" s="75"/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  <c r="AA48" s="75"/>
      <c r="AB48" s="75"/>
      <c r="AC48" s="75"/>
      <c r="AD48" s="75"/>
      <c r="AE48" s="75"/>
      <c r="AF48" s="75"/>
      <c r="AG48" s="75"/>
      <c r="AH48" s="75"/>
      <c r="AI48" s="75"/>
      <c r="AJ48" s="75"/>
      <c r="AK48" s="75"/>
      <c r="AL48" s="75"/>
      <c r="AM48" s="75"/>
      <c r="AN48" s="75"/>
      <c r="AO48" s="75"/>
      <c r="AP48" s="75"/>
      <c r="AQ48" s="75"/>
      <c r="AR48" s="75"/>
      <c r="AS48" s="75"/>
      <c r="AT48" s="152">
        <f t="shared" si="2"/>
        <v>0</v>
      </c>
      <c r="AU48" s="152">
        <f t="shared" si="2"/>
        <v>0</v>
      </c>
    </row>
    <row r="49" spans="3:47" x14ac:dyDescent="0.25">
      <c r="C49" s="312" t="s">
        <v>99</v>
      </c>
      <c r="D49" s="327"/>
      <c r="E49" s="313"/>
      <c r="F49" s="163">
        <f t="shared" ref="F49:K49" si="3">SUM(F42:F48)</f>
        <v>0</v>
      </c>
      <c r="G49" s="162">
        <f t="shared" si="3"/>
        <v>0</v>
      </c>
      <c r="H49" s="163">
        <f t="shared" si="3"/>
        <v>0</v>
      </c>
      <c r="I49" s="162">
        <f t="shared" si="3"/>
        <v>0</v>
      </c>
      <c r="J49" s="163">
        <f t="shared" si="3"/>
        <v>0</v>
      </c>
      <c r="K49" s="162">
        <f t="shared" si="3"/>
        <v>0</v>
      </c>
      <c r="L49" s="162">
        <f t="shared" ref="L49:AU49" si="4">SUM(L42:L48)</f>
        <v>0</v>
      </c>
      <c r="M49" s="162">
        <f t="shared" si="4"/>
        <v>0</v>
      </c>
      <c r="N49" s="162">
        <f t="shared" si="4"/>
        <v>0</v>
      </c>
      <c r="O49" s="162">
        <f t="shared" si="4"/>
        <v>0</v>
      </c>
      <c r="P49" s="162">
        <f t="shared" si="4"/>
        <v>0</v>
      </c>
      <c r="Q49" s="162">
        <f t="shared" si="4"/>
        <v>0</v>
      </c>
      <c r="R49" s="162">
        <f t="shared" si="4"/>
        <v>0</v>
      </c>
      <c r="S49" s="162">
        <f t="shared" si="4"/>
        <v>0</v>
      </c>
      <c r="T49" s="162">
        <f t="shared" si="4"/>
        <v>0</v>
      </c>
      <c r="U49" s="162">
        <f t="shared" si="4"/>
        <v>0</v>
      </c>
      <c r="V49" s="162">
        <f t="shared" si="4"/>
        <v>0</v>
      </c>
      <c r="W49" s="162">
        <f t="shared" si="4"/>
        <v>0</v>
      </c>
      <c r="X49" s="162">
        <f t="shared" si="4"/>
        <v>0</v>
      </c>
      <c r="Y49" s="162">
        <f t="shared" si="4"/>
        <v>0</v>
      </c>
      <c r="Z49" s="162">
        <f t="shared" si="4"/>
        <v>0</v>
      </c>
      <c r="AA49" s="162">
        <f t="shared" si="4"/>
        <v>0</v>
      </c>
      <c r="AB49" s="162">
        <f t="shared" si="4"/>
        <v>0</v>
      </c>
      <c r="AC49" s="162">
        <f t="shared" si="4"/>
        <v>0</v>
      </c>
      <c r="AD49" s="162">
        <f t="shared" si="4"/>
        <v>0</v>
      </c>
      <c r="AE49" s="162">
        <f t="shared" si="4"/>
        <v>0</v>
      </c>
      <c r="AF49" s="162">
        <f t="shared" si="4"/>
        <v>0</v>
      </c>
      <c r="AG49" s="162">
        <f t="shared" si="4"/>
        <v>0</v>
      </c>
      <c r="AH49" s="162">
        <f t="shared" si="4"/>
        <v>0</v>
      </c>
      <c r="AI49" s="162">
        <f t="shared" si="4"/>
        <v>0</v>
      </c>
      <c r="AJ49" s="162">
        <f t="shared" si="4"/>
        <v>0</v>
      </c>
      <c r="AK49" s="162">
        <f t="shared" si="4"/>
        <v>0</v>
      </c>
      <c r="AL49" s="162">
        <f t="shared" si="4"/>
        <v>0</v>
      </c>
      <c r="AM49" s="162">
        <f t="shared" si="4"/>
        <v>0</v>
      </c>
      <c r="AN49" s="162">
        <f t="shared" si="4"/>
        <v>0</v>
      </c>
      <c r="AO49" s="162">
        <f t="shared" si="4"/>
        <v>0</v>
      </c>
      <c r="AP49" s="162">
        <f t="shared" si="4"/>
        <v>0</v>
      </c>
      <c r="AQ49" s="162">
        <f t="shared" si="4"/>
        <v>0</v>
      </c>
      <c r="AR49" s="162">
        <f t="shared" si="4"/>
        <v>0</v>
      </c>
      <c r="AS49" s="162">
        <f t="shared" si="4"/>
        <v>0</v>
      </c>
      <c r="AT49" s="169">
        <f t="shared" si="4"/>
        <v>0</v>
      </c>
      <c r="AU49" s="170">
        <f t="shared" si="4"/>
        <v>0</v>
      </c>
    </row>
  </sheetData>
  <mergeCells count="272">
    <mergeCell ref="AT36:AU36"/>
    <mergeCell ref="F36:G36"/>
    <mergeCell ref="H36:I36"/>
    <mergeCell ref="J36:K36"/>
    <mergeCell ref="L36:M36"/>
    <mergeCell ref="N36:O36"/>
    <mergeCell ref="P36:Q36"/>
    <mergeCell ref="AT19:AU19"/>
    <mergeCell ref="AT20:AU20"/>
    <mergeCell ref="AT21:AU21"/>
    <mergeCell ref="AT22:AU22"/>
    <mergeCell ref="AT33:AU33"/>
    <mergeCell ref="AT35:AU35"/>
    <mergeCell ref="AT34:AU34"/>
    <mergeCell ref="L34:M34"/>
    <mergeCell ref="L35:M35"/>
    <mergeCell ref="X34:Y34"/>
    <mergeCell ref="X35:Y35"/>
    <mergeCell ref="AF34:AG34"/>
    <mergeCell ref="AF35:AG35"/>
    <mergeCell ref="AN34:AO34"/>
    <mergeCell ref="AN35:AO35"/>
    <mergeCell ref="AP20:AQ20"/>
    <mergeCell ref="AP21:AQ21"/>
    <mergeCell ref="L37:M37"/>
    <mergeCell ref="L38:M38"/>
    <mergeCell ref="AT24:AU24"/>
    <mergeCell ref="AT40:AU40"/>
    <mergeCell ref="AT37:AU37"/>
    <mergeCell ref="AT38:AU38"/>
    <mergeCell ref="P34:Q34"/>
    <mergeCell ref="P35:Q35"/>
    <mergeCell ref="P37:Q37"/>
    <mergeCell ref="P38:Q38"/>
    <mergeCell ref="N34:O34"/>
    <mergeCell ref="N35:O35"/>
    <mergeCell ref="N37:O37"/>
    <mergeCell ref="N38:O38"/>
    <mergeCell ref="T34:U34"/>
    <mergeCell ref="T35:U35"/>
    <mergeCell ref="T37:U37"/>
    <mergeCell ref="T38:U38"/>
    <mergeCell ref="R34:S34"/>
    <mergeCell ref="R35:S35"/>
    <mergeCell ref="R37:S37"/>
    <mergeCell ref="R38:S38"/>
    <mergeCell ref="R36:S36"/>
    <mergeCell ref="T36:U36"/>
    <mergeCell ref="X37:Y37"/>
    <mergeCell ref="X38:Y38"/>
    <mergeCell ref="V34:W34"/>
    <mergeCell ref="V35:W35"/>
    <mergeCell ref="V37:W37"/>
    <mergeCell ref="V38:W38"/>
    <mergeCell ref="V36:W36"/>
    <mergeCell ref="X36:Y36"/>
    <mergeCell ref="AB34:AC34"/>
    <mergeCell ref="AB35:AC35"/>
    <mergeCell ref="AB37:AC37"/>
    <mergeCell ref="AB38:AC38"/>
    <mergeCell ref="Z34:AA34"/>
    <mergeCell ref="Z35:AA35"/>
    <mergeCell ref="Z37:AA37"/>
    <mergeCell ref="Z38:AA38"/>
    <mergeCell ref="Z36:AA36"/>
    <mergeCell ref="AB36:AC36"/>
    <mergeCell ref="AD36:AE36"/>
    <mergeCell ref="AF36:AG36"/>
    <mergeCell ref="AJ34:AK34"/>
    <mergeCell ref="AJ35:AK35"/>
    <mergeCell ref="AJ37:AK37"/>
    <mergeCell ref="AJ38:AK38"/>
    <mergeCell ref="AH34:AI34"/>
    <mergeCell ref="AH35:AI35"/>
    <mergeCell ref="AH37:AI37"/>
    <mergeCell ref="AH38:AI38"/>
    <mergeCell ref="AH36:AI36"/>
    <mergeCell ref="AJ36:AK36"/>
    <mergeCell ref="AR37:AS37"/>
    <mergeCell ref="AR38:AS38"/>
    <mergeCell ref="AP34:AQ34"/>
    <mergeCell ref="AP35:AQ35"/>
    <mergeCell ref="AP37:AQ37"/>
    <mergeCell ref="AP38:AQ38"/>
    <mergeCell ref="AP36:AQ36"/>
    <mergeCell ref="AR36:AS36"/>
    <mergeCell ref="AF37:AG37"/>
    <mergeCell ref="AF38:AG38"/>
    <mergeCell ref="AR20:AS20"/>
    <mergeCell ref="AR21:AS21"/>
    <mergeCell ref="AR34:AS34"/>
    <mergeCell ref="AR35:AS35"/>
    <mergeCell ref="AJ20:AK20"/>
    <mergeCell ref="AJ21:AK21"/>
    <mergeCell ref="AL20:AM20"/>
    <mergeCell ref="AL21:AM21"/>
    <mergeCell ref="AN20:AO20"/>
    <mergeCell ref="AN21:AO21"/>
    <mergeCell ref="AL22:AM22"/>
    <mergeCell ref="AN22:AO22"/>
    <mergeCell ref="AP22:AQ22"/>
    <mergeCell ref="AR22:AS22"/>
    <mergeCell ref="AN24:AO24"/>
    <mergeCell ref="AP24:AQ24"/>
    <mergeCell ref="AR24:AS24"/>
    <mergeCell ref="AL33:AM33"/>
    <mergeCell ref="AN33:AO33"/>
    <mergeCell ref="AP33:AQ33"/>
    <mergeCell ref="AR33:AS33"/>
    <mergeCell ref="AL34:AM34"/>
    <mergeCell ref="AL35:AM35"/>
    <mergeCell ref="AB33:AC33"/>
    <mergeCell ref="AD33:AE33"/>
    <mergeCell ref="AF33:AG33"/>
    <mergeCell ref="AJ40:AK40"/>
    <mergeCell ref="AL40:AM40"/>
    <mergeCell ref="AN40:AO40"/>
    <mergeCell ref="AD20:AE20"/>
    <mergeCell ref="AD21:AE21"/>
    <mergeCell ref="AF20:AG20"/>
    <mergeCell ref="AF21:AG21"/>
    <mergeCell ref="AH20:AI20"/>
    <mergeCell ref="AH21:AI21"/>
    <mergeCell ref="AB20:AC20"/>
    <mergeCell ref="AB21:AC21"/>
    <mergeCell ref="AN37:AO37"/>
    <mergeCell ref="AN38:AO38"/>
    <mergeCell ref="AL37:AM37"/>
    <mergeCell ref="AL38:AM38"/>
    <mergeCell ref="AL36:AM36"/>
    <mergeCell ref="AN36:AO36"/>
    <mergeCell ref="AD34:AE34"/>
    <mergeCell ref="AD35:AE35"/>
    <mergeCell ref="AD37:AE37"/>
    <mergeCell ref="AD38:AE38"/>
    <mergeCell ref="AP40:AQ40"/>
    <mergeCell ref="AR40:AS40"/>
    <mergeCell ref="L33:M33"/>
    <mergeCell ref="N33:O33"/>
    <mergeCell ref="P33:Q33"/>
    <mergeCell ref="R33:S33"/>
    <mergeCell ref="T33:U33"/>
    <mergeCell ref="X40:Y40"/>
    <mergeCell ref="Z40:AA40"/>
    <mergeCell ref="AB40:AC40"/>
    <mergeCell ref="AD40:AE40"/>
    <mergeCell ref="AF40:AG40"/>
    <mergeCell ref="AH40:AI40"/>
    <mergeCell ref="L40:M40"/>
    <mergeCell ref="N40:O40"/>
    <mergeCell ref="P40:Q40"/>
    <mergeCell ref="R40:S40"/>
    <mergeCell ref="T40:U40"/>
    <mergeCell ref="V40:W40"/>
    <mergeCell ref="AH33:AI33"/>
    <mergeCell ref="AJ33:AK33"/>
    <mergeCell ref="V33:W33"/>
    <mergeCell ref="X33:Y33"/>
    <mergeCell ref="Z33:AA33"/>
    <mergeCell ref="AN19:AO19"/>
    <mergeCell ref="AP19:AQ19"/>
    <mergeCell ref="AR19:AS19"/>
    <mergeCell ref="J22:K22"/>
    <mergeCell ref="P22:Q22"/>
    <mergeCell ref="AB22:AC22"/>
    <mergeCell ref="AD22:AE22"/>
    <mergeCell ref="AF22:AG22"/>
    <mergeCell ref="AH22:AI22"/>
    <mergeCell ref="AJ22:AK22"/>
    <mergeCell ref="AB19:AC19"/>
    <mergeCell ref="AD19:AE19"/>
    <mergeCell ref="AF19:AG19"/>
    <mergeCell ref="AH19:AI19"/>
    <mergeCell ref="AJ19:AK19"/>
    <mergeCell ref="AL19:AM19"/>
    <mergeCell ref="L19:M19"/>
    <mergeCell ref="L20:M20"/>
    <mergeCell ref="L21:M21"/>
    <mergeCell ref="L22:M22"/>
    <mergeCell ref="N19:O19"/>
    <mergeCell ref="N20:O20"/>
    <mergeCell ref="N21:O21"/>
    <mergeCell ref="P19:Q19"/>
    <mergeCell ref="AB24:AC24"/>
    <mergeCell ref="AD24:AE24"/>
    <mergeCell ref="AF24:AG24"/>
    <mergeCell ref="AH24:AI24"/>
    <mergeCell ref="AJ24:AK24"/>
    <mergeCell ref="AL24:AM24"/>
    <mergeCell ref="Z22:AA22"/>
    <mergeCell ref="L24:M24"/>
    <mergeCell ref="N24:O24"/>
    <mergeCell ref="P24:Q24"/>
    <mergeCell ref="R24:S24"/>
    <mergeCell ref="T24:U24"/>
    <mergeCell ref="V24:W24"/>
    <mergeCell ref="X24:Y24"/>
    <mergeCell ref="Z24:AA24"/>
    <mergeCell ref="N22:O22"/>
    <mergeCell ref="X22:Y22"/>
    <mergeCell ref="Z19:AA19"/>
    <mergeCell ref="P21:Q21"/>
    <mergeCell ref="R20:S20"/>
    <mergeCell ref="R21:S21"/>
    <mergeCell ref="T20:U20"/>
    <mergeCell ref="R22:S22"/>
    <mergeCell ref="T22:U22"/>
    <mergeCell ref="V22:W22"/>
    <mergeCell ref="F24:G24"/>
    <mergeCell ref="H19:I19"/>
    <mergeCell ref="R19:S19"/>
    <mergeCell ref="T19:U19"/>
    <mergeCell ref="V19:W19"/>
    <mergeCell ref="X19:Y19"/>
    <mergeCell ref="P20:Q20"/>
    <mergeCell ref="T21:U21"/>
    <mergeCell ref="V20:W20"/>
    <mergeCell ref="V21:W21"/>
    <mergeCell ref="H22:I22"/>
    <mergeCell ref="X20:Y20"/>
    <mergeCell ref="X21:Y21"/>
    <mergeCell ref="Z20:AA20"/>
    <mergeCell ref="Z21:AA21"/>
    <mergeCell ref="C28:D28"/>
    <mergeCell ref="J37:K37"/>
    <mergeCell ref="J34:K34"/>
    <mergeCell ref="J35:K35"/>
    <mergeCell ref="C11:R17"/>
    <mergeCell ref="C34:E34"/>
    <mergeCell ref="C35:E35"/>
    <mergeCell ref="J19:K19"/>
    <mergeCell ref="J20:K20"/>
    <mergeCell ref="J21:K21"/>
    <mergeCell ref="J24:K24"/>
    <mergeCell ref="C27:D27"/>
    <mergeCell ref="C29:D29"/>
    <mergeCell ref="C30:D30"/>
    <mergeCell ref="C26:D26"/>
    <mergeCell ref="H20:I20"/>
    <mergeCell ref="H21:I21"/>
    <mergeCell ref="F19:G19"/>
    <mergeCell ref="F20:G20"/>
    <mergeCell ref="F21:G21"/>
    <mergeCell ref="F22:G22"/>
    <mergeCell ref="H24:I24"/>
    <mergeCell ref="F35:G35"/>
    <mergeCell ref="C25:D25"/>
    <mergeCell ref="J40:K40"/>
    <mergeCell ref="J38:K38"/>
    <mergeCell ref="J33:K33"/>
    <mergeCell ref="F34:G34"/>
    <mergeCell ref="C48:D48"/>
    <mergeCell ref="C42:D42"/>
    <mergeCell ref="F37:G37"/>
    <mergeCell ref="H34:I34"/>
    <mergeCell ref="H35:I35"/>
    <mergeCell ref="H37:I37"/>
    <mergeCell ref="C37:E37"/>
    <mergeCell ref="F33:G33"/>
    <mergeCell ref="H33:I33"/>
    <mergeCell ref="C49:E49"/>
    <mergeCell ref="F38:G38"/>
    <mergeCell ref="H38:I38"/>
    <mergeCell ref="C43:D43"/>
    <mergeCell ref="C44:D44"/>
    <mergeCell ref="C45:D45"/>
    <mergeCell ref="C46:D46"/>
    <mergeCell ref="C47:D47"/>
    <mergeCell ref="C41:D41"/>
    <mergeCell ref="C40:E40"/>
    <mergeCell ref="F40:G40"/>
    <mergeCell ref="H40:I40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5CDDA8-C8A0-43AA-9D7B-A896C7B52923}">
  <dimension ref="A2:AC176"/>
  <sheetViews>
    <sheetView showGridLines="0" topLeftCell="A24" zoomScale="90" zoomScaleNormal="90" workbookViewId="0">
      <selection activeCell="B1" sqref="B1"/>
    </sheetView>
  </sheetViews>
  <sheetFormatPr defaultRowHeight="12.5" x14ac:dyDescent="0.25"/>
  <cols>
    <col min="1" max="1" width="2.6328125" customWidth="1"/>
    <col min="2" max="2" width="22.90625" customWidth="1"/>
    <col min="3" max="3" width="11.90625" customWidth="1"/>
    <col min="4" max="7" width="11.54296875" customWidth="1"/>
    <col min="8" max="8" width="11.453125" customWidth="1"/>
    <col min="9" max="10" width="11.08984375" customWidth="1"/>
    <col min="11" max="22" width="11.6328125" customWidth="1"/>
  </cols>
  <sheetData>
    <row r="2" spans="1:29" ht="14" x14ac:dyDescent="0.3">
      <c r="B2" s="229" t="s">
        <v>243</v>
      </c>
    </row>
    <row r="3" spans="1:29" ht="13" x14ac:dyDescent="0.3">
      <c r="B3" s="215" t="s">
        <v>260</v>
      </c>
    </row>
    <row r="4" spans="1:29" ht="13" x14ac:dyDescent="0.3">
      <c r="B4" s="215" t="s">
        <v>270</v>
      </c>
    </row>
    <row r="5" spans="1:29" ht="13" x14ac:dyDescent="0.3">
      <c r="B5" s="215" t="s">
        <v>261</v>
      </c>
    </row>
    <row r="7" spans="1:29" ht="14" x14ac:dyDescent="0.3">
      <c r="A7" s="232"/>
      <c r="B7" s="233" t="s">
        <v>262</v>
      </c>
      <c r="C7" s="232"/>
      <c r="D7" s="232"/>
      <c r="E7" s="232"/>
      <c r="F7" s="232"/>
      <c r="G7" s="232"/>
      <c r="H7" s="232"/>
      <c r="I7" s="232"/>
      <c r="J7" s="232"/>
      <c r="K7" s="232"/>
      <c r="L7" s="232"/>
      <c r="M7" s="232"/>
      <c r="N7" s="232"/>
      <c r="O7" s="232"/>
      <c r="P7" s="232"/>
      <c r="Q7" s="232"/>
      <c r="R7" s="232"/>
      <c r="S7" s="232"/>
      <c r="T7" s="232"/>
      <c r="U7" s="232"/>
      <c r="V7" s="232"/>
      <c r="W7" s="232"/>
      <c r="X7" s="232"/>
      <c r="Y7" s="232"/>
      <c r="Z7" s="232"/>
      <c r="AA7" s="232"/>
      <c r="AB7" s="232"/>
      <c r="AC7" s="232"/>
    </row>
    <row r="8" spans="1:29" x14ac:dyDescent="0.25">
      <c r="B8" s="52" t="s">
        <v>233</v>
      </c>
    </row>
    <row r="32" spans="2:22" ht="13" x14ac:dyDescent="0.3">
      <c r="B32" s="218" t="s">
        <v>228</v>
      </c>
      <c r="C32" s="216">
        <f>'Kustannus-hyötyanalyysi'!G10</f>
        <v>2023</v>
      </c>
      <c r="D32" s="216">
        <f>'Kustannus-hyötyanalyysi'!H10</f>
        <v>2024</v>
      </c>
      <c r="E32" s="216">
        <f>'Kustannus-hyötyanalyysi'!I10</f>
        <v>2025</v>
      </c>
      <c r="F32" s="216">
        <f>'Kustannus-hyötyanalyysi'!J10</f>
        <v>2026</v>
      </c>
      <c r="G32" s="216">
        <f>'Kustannus-hyötyanalyysi'!K10</f>
        <v>2027</v>
      </c>
      <c r="H32" s="216">
        <f>'Kustannus-hyötyanalyysi'!L10</f>
        <v>2028</v>
      </c>
      <c r="I32" s="216">
        <f>'Kustannus-hyötyanalyysi'!M10</f>
        <v>2029</v>
      </c>
      <c r="J32" s="216">
        <f>'Kustannus-hyötyanalyysi'!N10</f>
        <v>2030</v>
      </c>
      <c r="K32" s="216">
        <f>'Kustannus-hyötyanalyysi'!O10</f>
        <v>2031</v>
      </c>
      <c r="L32" s="216">
        <f>'Kustannus-hyötyanalyysi'!P10</f>
        <v>2032</v>
      </c>
      <c r="M32" s="216">
        <f>'Kustannus-hyötyanalyysi'!Q10</f>
        <v>2033</v>
      </c>
      <c r="N32" s="216">
        <f>'Kustannus-hyötyanalyysi'!R10</f>
        <v>2034</v>
      </c>
      <c r="O32" s="216">
        <f>'Kustannus-hyötyanalyysi'!S10</f>
        <v>2035</v>
      </c>
      <c r="P32" s="216">
        <f>'Kustannus-hyötyanalyysi'!T10</f>
        <v>2036</v>
      </c>
      <c r="Q32" s="216">
        <f>'Kustannus-hyötyanalyysi'!U10</f>
        <v>2037</v>
      </c>
      <c r="R32" s="216">
        <f>'Kustannus-hyötyanalyysi'!V10</f>
        <v>2038</v>
      </c>
      <c r="S32" s="216">
        <f>'Kustannus-hyötyanalyysi'!W10</f>
        <v>2039</v>
      </c>
      <c r="T32" s="216">
        <f>'Kustannus-hyötyanalyysi'!X10</f>
        <v>2040</v>
      </c>
      <c r="U32" s="216">
        <f>'Kustannus-hyötyanalyysi'!Y10</f>
        <v>2041</v>
      </c>
      <c r="V32" s="216">
        <f>'Kustannus-hyötyanalyysi'!Z10</f>
        <v>2042</v>
      </c>
    </row>
    <row r="33" spans="1:29" x14ac:dyDescent="0.25">
      <c r="B33" s="216" t="s">
        <v>229</v>
      </c>
      <c r="C33" s="217">
        <f>-'Kustannus-hyötyanalyysi'!G43</f>
        <v>0</v>
      </c>
      <c r="D33" s="217">
        <f>-'Kustannus-hyötyanalyysi'!H43</f>
        <v>0</v>
      </c>
      <c r="E33" s="217">
        <f>-'Kustannus-hyötyanalyysi'!I43</f>
        <v>0</v>
      </c>
      <c r="F33" s="217">
        <f>-'Kustannus-hyötyanalyysi'!J43</f>
        <v>0</v>
      </c>
      <c r="G33" s="217">
        <f>-'Kustannus-hyötyanalyysi'!K43</f>
        <v>0</v>
      </c>
      <c r="H33" s="217">
        <f>-'Kustannus-hyötyanalyysi'!L43</f>
        <v>0</v>
      </c>
      <c r="I33" s="217">
        <f>-'Kustannus-hyötyanalyysi'!M43</f>
        <v>0</v>
      </c>
      <c r="J33" s="217">
        <f>-'Kustannus-hyötyanalyysi'!N43</f>
        <v>0</v>
      </c>
      <c r="K33" s="217">
        <f>-'Kustannus-hyötyanalyysi'!O43</f>
        <v>0</v>
      </c>
      <c r="L33" s="217">
        <f>-'Kustannus-hyötyanalyysi'!P43</f>
        <v>0</v>
      </c>
      <c r="M33" s="217">
        <f>-'Kustannus-hyötyanalyysi'!Q43</f>
        <v>0</v>
      </c>
      <c r="N33" s="217">
        <f>-'Kustannus-hyötyanalyysi'!R43</f>
        <v>0</v>
      </c>
      <c r="O33" s="217">
        <f>-'Kustannus-hyötyanalyysi'!S43</f>
        <v>0</v>
      </c>
      <c r="P33" s="217">
        <f>-'Kustannus-hyötyanalyysi'!T43</f>
        <v>0</v>
      </c>
      <c r="Q33" s="217">
        <f>-'Kustannus-hyötyanalyysi'!U43</f>
        <v>0</v>
      </c>
      <c r="R33" s="217">
        <f>-'Kustannus-hyötyanalyysi'!V43</f>
        <v>0</v>
      </c>
      <c r="S33" s="217">
        <f>-'Kustannus-hyötyanalyysi'!W43</f>
        <v>0</v>
      </c>
      <c r="T33" s="217">
        <f>-'Kustannus-hyötyanalyysi'!X43</f>
        <v>0</v>
      </c>
      <c r="U33" s="217">
        <f>-'Kustannus-hyötyanalyysi'!Y43</f>
        <v>0</v>
      </c>
      <c r="V33" s="217">
        <f>-'Kustannus-hyötyanalyysi'!Z43</f>
        <v>0</v>
      </c>
    </row>
    <row r="34" spans="1:29" x14ac:dyDescent="0.25">
      <c r="B34" s="216" t="s">
        <v>230</v>
      </c>
      <c r="C34" s="217">
        <f>-'Kustannus-hyötyanalyysi'!G80</f>
        <v>0</v>
      </c>
      <c r="D34" s="217">
        <f>-'Kustannus-hyötyanalyysi'!H80</f>
        <v>0</v>
      </c>
      <c r="E34" s="217">
        <f>-'Kustannus-hyötyanalyysi'!I80</f>
        <v>0</v>
      </c>
      <c r="F34" s="217">
        <f>-'Kustannus-hyötyanalyysi'!J80</f>
        <v>0</v>
      </c>
      <c r="G34" s="217">
        <f>-'Kustannus-hyötyanalyysi'!K80</f>
        <v>0</v>
      </c>
      <c r="H34" s="217">
        <f>-'Kustannus-hyötyanalyysi'!L80</f>
        <v>0</v>
      </c>
      <c r="I34" s="217">
        <f>-'Kustannus-hyötyanalyysi'!M80</f>
        <v>0</v>
      </c>
      <c r="J34" s="217">
        <f>-'Kustannus-hyötyanalyysi'!N80</f>
        <v>0</v>
      </c>
      <c r="K34" s="217">
        <f>-'Kustannus-hyötyanalyysi'!O80</f>
        <v>0</v>
      </c>
      <c r="L34" s="217">
        <f>-'Kustannus-hyötyanalyysi'!P80</f>
        <v>0</v>
      </c>
      <c r="M34" s="217">
        <f>-'Kustannus-hyötyanalyysi'!Q80</f>
        <v>0</v>
      </c>
      <c r="N34" s="217">
        <f>-'Kustannus-hyötyanalyysi'!R80</f>
        <v>0</v>
      </c>
      <c r="O34" s="217">
        <f>-'Kustannus-hyötyanalyysi'!S80</f>
        <v>0</v>
      </c>
      <c r="P34" s="217">
        <f>-'Kustannus-hyötyanalyysi'!T80</f>
        <v>0</v>
      </c>
      <c r="Q34" s="217">
        <f>-'Kustannus-hyötyanalyysi'!U80</f>
        <v>0</v>
      </c>
      <c r="R34" s="217">
        <f>-'Kustannus-hyötyanalyysi'!V80</f>
        <v>0</v>
      </c>
      <c r="S34" s="217">
        <f>-'Kustannus-hyötyanalyysi'!W80</f>
        <v>0</v>
      </c>
      <c r="T34" s="217">
        <f>-'Kustannus-hyötyanalyysi'!X80</f>
        <v>0</v>
      </c>
      <c r="U34" s="217">
        <f>-'Kustannus-hyötyanalyysi'!Y80</f>
        <v>0</v>
      </c>
      <c r="V34" s="217">
        <f>-'Kustannus-hyötyanalyysi'!Z80</f>
        <v>0</v>
      </c>
    </row>
    <row r="35" spans="1:29" x14ac:dyDescent="0.25">
      <c r="B35" s="216" t="s">
        <v>232</v>
      </c>
      <c r="C35" s="217">
        <f>'Kustannus-hyötyanalyysi'!G157</f>
        <v>0</v>
      </c>
      <c r="D35" s="217">
        <f>'Kustannus-hyötyanalyysi'!H157</f>
        <v>0</v>
      </c>
      <c r="E35" s="217">
        <f>'Kustannus-hyötyanalyysi'!I157</f>
        <v>0</v>
      </c>
      <c r="F35" s="217">
        <f>'Kustannus-hyötyanalyysi'!J157</f>
        <v>0</v>
      </c>
      <c r="G35" s="217">
        <f>'Kustannus-hyötyanalyysi'!K157</f>
        <v>0</v>
      </c>
      <c r="H35" s="217">
        <f>'Kustannus-hyötyanalyysi'!L157</f>
        <v>0</v>
      </c>
      <c r="I35" s="217">
        <f>'Kustannus-hyötyanalyysi'!M157</f>
        <v>0</v>
      </c>
      <c r="J35" s="217">
        <f>'Kustannus-hyötyanalyysi'!N157</f>
        <v>0</v>
      </c>
      <c r="K35" s="217">
        <f>'Kustannus-hyötyanalyysi'!O157</f>
        <v>0</v>
      </c>
      <c r="L35" s="217">
        <f>'Kustannus-hyötyanalyysi'!P157</f>
        <v>0</v>
      </c>
      <c r="M35" s="217">
        <f>'Kustannus-hyötyanalyysi'!Q157</f>
        <v>0</v>
      </c>
      <c r="N35" s="217">
        <f>'Kustannus-hyötyanalyysi'!R157</f>
        <v>0</v>
      </c>
      <c r="O35" s="217">
        <f>'Kustannus-hyötyanalyysi'!S157</f>
        <v>0</v>
      </c>
      <c r="P35" s="217">
        <f>'Kustannus-hyötyanalyysi'!T157</f>
        <v>0</v>
      </c>
      <c r="Q35" s="217">
        <f>'Kustannus-hyötyanalyysi'!U157</f>
        <v>0</v>
      </c>
      <c r="R35" s="217">
        <f>'Kustannus-hyötyanalyysi'!V157</f>
        <v>0</v>
      </c>
      <c r="S35" s="217">
        <f>'Kustannus-hyötyanalyysi'!W157</f>
        <v>0</v>
      </c>
      <c r="T35" s="217">
        <f>'Kustannus-hyötyanalyysi'!X157</f>
        <v>0</v>
      </c>
      <c r="U35" s="217">
        <f>'Kustannus-hyötyanalyysi'!Y157</f>
        <v>0</v>
      </c>
      <c r="V35" s="217">
        <f>'Kustannus-hyötyanalyysi'!Z157</f>
        <v>0</v>
      </c>
    </row>
    <row r="36" spans="1:29" x14ac:dyDescent="0.25">
      <c r="B36" s="216" t="s">
        <v>231</v>
      </c>
      <c r="C36" s="217">
        <f>'Kustannus-hyötyanalyysi'!G204</f>
        <v>0</v>
      </c>
      <c r="D36" s="217">
        <f>'Kustannus-hyötyanalyysi'!H204</f>
        <v>0</v>
      </c>
      <c r="E36" s="217">
        <f>'Kustannus-hyötyanalyysi'!I204</f>
        <v>0</v>
      </c>
      <c r="F36" s="217">
        <f>'Kustannus-hyötyanalyysi'!J204</f>
        <v>0</v>
      </c>
      <c r="G36" s="217">
        <f>'Kustannus-hyötyanalyysi'!K204</f>
        <v>0</v>
      </c>
      <c r="H36" s="217">
        <f>'Kustannus-hyötyanalyysi'!L204</f>
        <v>0</v>
      </c>
      <c r="I36" s="217">
        <f>'Kustannus-hyötyanalyysi'!M204</f>
        <v>0</v>
      </c>
      <c r="J36" s="217">
        <f>'Kustannus-hyötyanalyysi'!N204</f>
        <v>0</v>
      </c>
      <c r="K36" s="217">
        <f>'Kustannus-hyötyanalyysi'!O204</f>
        <v>0</v>
      </c>
      <c r="L36" s="217">
        <f>'Kustannus-hyötyanalyysi'!P204</f>
        <v>0</v>
      </c>
      <c r="M36" s="217">
        <f>'Kustannus-hyötyanalyysi'!Q204</f>
        <v>0</v>
      </c>
      <c r="N36" s="217">
        <f>'Kustannus-hyötyanalyysi'!R204</f>
        <v>0</v>
      </c>
      <c r="O36" s="217">
        <f>'Kustannus-hyötyanalyysi'!S204</f>
        <v>0</v>
      </c>
      <c r="P36" s="217">
        <f>'Kustannus-hyötyanalyysi'!T204</f>
        <v>0</v>
      </c>
      <c r="Q36" s="217">
        <f>'Kustannus-hyötyanalyysi'!U204</f>
        <v>0</v>
      </c>
      <c r="R36" s="217">
        <f>'Kustannus-hyötyanalyysi'!V204</f>
        <v>0</v>
      </c>
      <c r="S36" s="217">
        <f>'Kustannus-hyötyanalyysi'!W204</f>
        <v>0</v>
      </c>
      <c r="T36" s="217">
        <f>'Kustannus-hyötyanalyysi'!X204</f>
        <v>0</v>
      </c>
      <c r="U36" s="217">
        <f>'Kustannus-hyötyanalyysi'!Y204</f>
        <v>0</v>
      </c>
      <c r="V36" s="217">
        <f>'Kustannus-hyötyanalyysi'!Z204</f>
        <v>0</v>
      </c>
    </row>
    <row r="37" spans="1:29" x14ac:dyDescent="0.25">
      <c r="B37" s="216"/>
      <c r="C37" s="216">
        <f>'Kustannus-hyötyanalyysi'!G10</f>
        <v>2023</v>
      </c>
      <c r="D37" s="216">
        <f>'Kustannus-hyötyanalyysi'!H10</f>
        <v>2024</v>
      </c>
      <c r="E37" s="216">
        <f>'Kustannus-hyötyanalyysi'!I10</f>
        <v>2025</v>
      </c>
      <c r="F37" s="216">
        <f>'Kustannus-hyötyanalyysi'!J10</f>
        <v>2026</v>
      </c>
      <c r="G37" s="216">
        <f>'Kustannus-hyötyanalyysi'!K10</f>
        <v>2027</v>
      </c>
      <c r="H37" s="216">
        <f>'Kustannus-hyötyanalyysi'!L10</f>
        <v>2028</v>
      </c>
      <c r="I37" s="216">
        <f>'Kustannus-hyötyanalyysi'!M10</f>
        <v>2029</v>
      </c>
      <c r="J37" s="216">
        <f>'Kustannus-hyötyanalyysi'!N10</f>
        <v>2030</v>
      </c>
      <c r="K37" s="216">
        <f>'Kustannus-hyötyanalyysi'!O10</f>
        <v>2031</v>
      </c>
      <c r="L37" s="216">
        <f>'Kustannus-hyötyanalyysi'!P10</f>
        <v>2032</v>
      </c>
      <c r="M37" s="216">
        <f>'Kustannus-hyötyanalyysi'!Q10</f>
        <v>2033</v>
      </c>
      <c r="N37" s="216">
        <f>'Kustannus-hyötyanalyysi'!R10</f>
        <v>2034</v>
      </c>
      <c r="O37" s="216">
        <f>'Kustannus-hyötyanalyysi'!S10</f>
        <v>2035</v>
      </c>
      <c r="P37" s="216">
        <f>'Kustannus-hyötyanalyysi'!T10</f>
        <v>2036</v>
      </c>
      <c r="Q37" s="216">
        <f>'Kustannus-hyötyanalyysi'!U10</f>
        <v>2037</v>
      </c>
      <c r="R37" s="216">
        <f>'Kustannus-hyötyanalyysi'!V10</f>
        <v>2038</v>
      </c>
      <c r="S37" s="216">
        <f>'Kustannus-hyötyanalyysi'!W10</f>
        <v>2039</v>
      </c>
      <c r="T37" s="216">
        <f>'Kustannus-hyötyanalyysi'!X10</f>
        <v>2040</v>
      </c>
      <c r="U37" s="216">
        <f>'Kustannus-hyötyanalyysi'!Y10</f>
        <v>2041</v>
      </c>
      <c r="V37" s="216">
        <f>'Kustannus-hyötyanalyysi'!Z10</f>
        <v>2042</v>
      </c>
    </row>
    <row r="38" spans="1:29" x14ac:dyDescent="0.25">
      <c r="B38" s="216" t="s">
        <v>333</v>
      </c>
      <c r="C38" s="217">
        <f>'Kustannus-hyötyanalyysi'!G101</f>
        <v>0</v>
      </c>
      <c r="D38" s="217">
        <f>'Kustannus-hyötyanalyysi'!H101</f>
        <v>0</v>
      </c>
      <c r="E38" s="217">
        <f>'Kustannus-hyötyanalyysi'!I101</f>
        <v>0</v>
      </c>
      <c r="F38" s="217">
        <f>'Kustannus-hyötyanalyysi'!J101</f>
        <v>0</v>
      </c>
      <c r="G38" s="217">
        <f>'Kustannus-hyötyanalyysi'!K101</f>
        <v>0</v>
      </c>
      <c r="H38" s="217">
        <f>'Kustannus-hyötyanalyysi'!L101</f>
        <v>0</v>
      </c>
      <c r="I38" s="217">
        <f>'Kustannus-hyötyanalyysi'!M101</f>
        <v>0</v>
      </c>
      <c r="J38" s="217">
        <f>'Kustannus-hyötyanalyysi'!N101</f>
        <v>0</v>
      </c>
      <c r="K38" s="217">
        <f>'Kustannus-hyötyanalyysi'!O101</f>
        <v>0</v>
      </c>
      <c r="L38" s="217">
        <f>'Kustannus-hyötyanalyysi'!P101</f>
        <v>0</v>
      </c>
      <c r="M38" s="217">
        <f>'Kustannus-hyötyanalyysi'!Q101</f>
        <v>0</v>
      </c>
      <c r="N38" s="217">
        <f>'Kustannus-hyötyanalyysi'!R101</f>
        <v>0</v>
      </c>
      <c r="O38" s="217">
        <f>'Kustannus-hyötyanalyysi'!S101</f>
        <v>0</v>
      </c>
      <c r="P38" s="217">
        <f>'Kustannus-hyötyanalyysi'!T101</f>
        <v>0</v>
      </c>
      <c r="Q38" s="217">
        <f>'Kustannus-hyötyanalyysi'!U101</f>
        <v>0</v>
      </c>
      <c r="R38" s="217">
        <f>'Kustannus-hyötyanalyysi'!V101</f>
        <v>0</v>
      </c>
      <c r="S38" s="217">
        <f>'Kustannus-hyötyanalyysi'!W101</f>
        <v>0</v>
      </c>
      <c r="T38" s="217">
        <f>'Kustannus-hyötyanalyysi'!X101</f>
        <v>0</v>
      </c>
      <c r="U38" s="217">
        <f>'Kustannus-hyötyanalyysi'!Y101</f>
        <v>0</v>
      </c>
      <c r="V38" s="217">
        <f>'Kustannus-hyötyanalyysi'!Z101</f>
        <v>0</v>
      </c>
    </row>
    <row r="39" spans="1:29" x14ac:dyDescent="0.25">
      <c r="B39" s="216" t="s">
        <v>334</v>
      </c>
      <c r="C39" s="217">
        <f>'Kustannus-hyötyanalyysi'!G225</f>
        <v>0</v>
      </c>
      <c r="D39" s="217">
        <f>'Kustannus-hyötyanalyysi'!H225</f>
        <v>0</v>
      </c>
      <c r="E39" s="217">
        <f>'Kustannus-hyötyanalyysi'!I225</f>
        <v>0</v>
      </c>
      <c r="F39" s="217">
        <f>'Kustannus-hyötyanalyysi'!J225</f>
        <v>0</v>
      </c>
      <c r="G39" s="217">
        <f>'Kustannus-hyötyanalyysi'!K225</f>
        <v>0</v>
      </c>
      <c r="H39" s="217">
        <f>'Kustannus-hyötyanalyysi'!L225</f>
        <v>0</v>
      </c>
      <c r="I39" s="217">
        <f>'Kustannus-hyötyanalyysi'!M225</f>
        <v>0</v>
      </c>
      <c r="J39" s="217">
        <f>'Kustannus-hyötyanalyysi'!N225</f>
        <v>0</v>
      </c>
      <c r="K39" s="217">
        <f>'Kustannus-hyötyanalyysi'!O225</f>
        <v>0</v>
      </c>
      <c r="L39" s="217">
        <f>'Kustannus-hyötyanalyysi'!P225</f>
        <v>0</v>
      </c>
      <c r="M39" s="217">
        <f>'Kustannus-hyötyanalyysi'!Q225</f>
        <v>0</v>
      </c>
      <c r="N39" s="217">
        <f>'Kustannus-hyötyanalyysi'!R225</f>
        <v>0</v>
      </c>
      <c r="O39" s="217">
        <f>'Kustannus-hyötyanalyysi'!S225</f>
        <v>0</v>
      </c>
      <c r="P39" s="217">
        <f>'Kustannus-hyötyanalyysi'!T225</f>
        <v>0</v>
      </c>
      <c r="Q39" s="217">
        <f>'Kustannus-hyötyanalyysi'!U225</f>
        <v>0</v>
      </c>
      <c r="R39" s="217">
        <f>'Kustannus-hyötyanalyysi'!V225</f>
        <v>0</v>
      </c>
      <c r="S39" s="217">
        <f>'Kustannus-hyötyanalyysi'!W225</f>
        <v>0</v>
      </c>
      <c r="T39" s="217">
        <f>'Kustannus-hyötyanalyysi'!X225</f>
        <v>0</v>
      </c>
      <c r="U39" s="217">
        <f>'Kustannus-hyötyanalyysi'!Y225</f>
        <v>0</v>
      </c>
      <c r="V39" s="217">
        <f>'Kustannus-hyötyanalyysi'!Z225</f>
        <v>0</v>
      </c>
    </row>
    <row r="41" spans="1:29" ht="14" x14ac:dyDescent="0.3">
      <c r="A41" s="232"/>
      <c r="B41" s="233" t="s">
        <v>264</v>
      </c>
      <c r="C41" s="232"/>
      <c r="D41" s="232"/>
      <c r="E41" s="232"/>
      <c r="F41" s="232"/>
      <c r="G41" s="232"/>
      <c r="H41" s="232"/>
      <c r="I41" s="232"/>
      <c r="J41" s="232"/>
      <c r="K41" s="232"/>
      <c r="L41" s="232"/>
      <c r="M41" s="232"/>
      <c r="N41" s="232"/>
      <c r="O41" s="232"/>
      <c r="P41" s="232"/>
      <c r="Q41" s="232"/>
      <c r="R41" s="232"/>
      <c r="S41" s="232"/>
      <c r="T41" s="232"/>
      <c r="U41" s="232"/>
      <c r="V41" s="232"/>
      <c r="W41" s="232"/>
      <c r="X41" s="232"/>
      <c r="Y41" s="232"/>
      <c r="Z41" s="232"/>
      <c r="AA41" s="232"/>
      <c r="AB41" s="232"/>
      <c r="AC41" s="232"/>
    </row>
    <row r="42" spans="1:29" x14ac:dyDescent="0.25">
      <c r="B42" s="52" t="s">
        <v>263</v>
      </c>
    </row>
    <row r="43" spans="1:29" ht="13" x14ac:dyDescent="0.3">
      <c r="B43" s="193"/>
    </row>
    <row r="45" spans="1:29" x14ac:dyDescent="0.25">
      <c r="B45" s="52"/>
    </row>
    <row r="46" spans="1:29" x14ac:dyDescent="0.25">
      <c r="M46" s="52"/>
    </row>
    <row r="47" spans="1:29" x14ac:dyDescent="0.25">
      <c r="I47" s="52"/>
    </row>
    <row r="48" spans="1:29" x14ac:dyDescent="0.25">
      <c r="I48" s="52"/>
    </row>
    <row r="49" spans="9:9" x14ac:dyDescent="0.25">
      <c r="I49" s="52"/>
    </row>
    <row r="50" spans="9:9" x14ac:dyDescent="0.25">
      <c r="I50" s="52"/>
    </row>
    <row r="51" spans="9:9" x14ac:dyDescent="0.25">
      <c r="I51" s="52"/>
    </row>
    <row r="52" spans="9:9" x14ac:dyDescent="0.25">
      <c r="I52" s="52"/>
    </row>
    <row r="66" spans="1:29" ht="13" x14ac:dyDescent="0.3">
      <c r="B66" s="218" t="s">
        <v>234</v>
      </c>
      <c r="C66" s="216">
        <f>'Kustannus-hyötyanalyysi'!G10</f>
        <v>2023</v>
      </c>
      <c r="D66" s="216">
        <f>'Kustannus-hyötyanalyysi'!H10</f>
        <v>2024</v>
      </c>
      <c r="E66" s="216">
        <f>'Kustannus-hyötyanalyysi'!I10</f>
        <v>2025</v>
      </c>
      <c r="F66" s="216">
        <f>'Kustannus-hyötyanalyysi'!J10</f>
        <v>2026</v>
      </c>
      <c r="G66" s="216">
        <f>'Kustannus-hyötyanalyysi'!K10</f>
        <v>2027</v>
      </c>
      <c r="H66" s="216">
        <f>'Kustannus-hyötyanalyysi'!L10</f>
        <v>2028</v>
      </c>
      <c r="I66" s="216">
        <f>'Kustannus-hyötyanalyysi'!M10</f>
        <v>2029</v>
      </c>
      <c r="J66" s="216">
        <f>'Kustannus-hyötyanalyysi'!N10</f>
        <v>2030</v>
      </c>
      <c r="K66" s="216">
        <f>'Kustannus-hyötyanalyysi'!O10</f>
        <v>2031</v>
      </c>
      <c r="L66" s="216">
        <f>'Kustannus-hyötyanalyysi'!P10</f>
        <v>2032</v>
      </c>
      <c r="M66" s="216">
        <f>'Kustannus-hyötyanalyysi'!Q10</f>
        <v>2033</v>
      </c>
      <c r="N66" s="216">
        <f>'Kustannus-hyötyanalyysi'!R10</f>
        <v>2034</v>
      </c>
      <c r="O66" s="216">
        <f>'Kustannus-hyötyanalyysi'!S10</f>
        <v>2035</v>
      </c>
      <c r="P66" s="216">
        <f>'Kustannus-hyötyanalyysi'!T10</f>
        <v>2036</v>
      </c>
      <c r="Q66" s="216">
        <f>'Kustannus-hyötyanalyysi'!U10</f>
        <v>2037</v>
      </c>
      <c r="R66" s="216">
        <f>'Kustannus-hyötyanalyysi'!V10</f>
        <v>2038</v>
      </c>
      <c r="S66" s="216">
        <f>'Kustannus-hyötyanalyysi'!W10</f>
        <v>2039</v>
      </c>
      <c r="T66" s="216">
        <f>'Kustannus-hyötyanalyysi'!X10</f>
        <v>2040</v>
      </c>
      <c r="U66" s="216">
        <f>'Kustannus-hyötyanalyysi'!Y10</f>
        <v>2041</v>
      </c>
      <c r="V66" s="216">
        <f>'Kustannus-hyötyanalyysi'!Z10</f>
        <v>2042</v>
      </c>
    </row>
    <row r="67" spans="1:29" x14ac:dyDescent="0.25">
      <c r="B67" s="216" t="s">
        <v>229</v>
      </c>
      <c r="C67" s="217">
        <f>-'Kustannus-hyötyanalyysi'!G19</f>
        <v>0</v>
      </c>
      <c r="D67" s="217">
        <f>-'Kustannus-hyötyanalyysi'!H19</f>
        <v>0</v>
      </c>
      <c r="E67" s="217">
        <f>-'Kustannus-hyötyanalyysi'!I19</f>
        <v>0</v>
      </c>
      <c r="F67" s="217">
        <f>-'Kustannus-hyötyanalyysi'!J19</f>
        <v>0</v>
      </c>
      <c r="G67" s="217">
        <f>-'Kustannus-hyötyanalyysi'!K19</f>
        <v>0</v>
      </c>
      <c r="H67" s="217">
        <f>-'Kustannus-hyötyanalyysi'!L19</f>
        <v>0</v>
      </c>
      <c r="I67" s="217">
        <f>-'Kustannus-hyötyanalyysi'!M19</f>
        <v>0</v>
      </c>
      <c r="J67" s="217">
        <f>-'Kustannus-hyötyanalyysi'!N19</f>
        <v>0</v>
      </c>
      <c r="K67" s="217">
        <f>-'Kustannus-hyötyanalyysi'!O19</f>
        <v>0</v>
      </c>
      <c r="L67" s="217">
        <f>-'Kustannus-hyötyanalyysi'!P19</f>
        <v>0</v>
      </c>
      <c r="M67" s="217">
        <f>-'Kustannus-hyötyanalyysi'!Q19</f>
        <v>0</v>
      </c>
      <c r="N67" s="217">
        <f>-'Kustannus-hyötyanalyysi'!R19</f>
        <v>0</v>
      </c>
      <c r="O67" s="217">
        <f>-'Kustannus-hyötyanalyysi'!S19</f>
        <v>0</v>
      </c>
      <c r="P67" s="217">
        <f>-'Kustannus-hyötyanalyysi'!T19</f>
        <v>0</v>
      </c>
      <c r="Q67" s="217">
        <f>-'Kustannus-hyötyanalyysi'!U19</f>
        <v>0</v>
      </c>
      <c r="R67" s="217">
        <f>-'Kustannus-hyötyanalyysi'!V19</f>
        <v>0</v>
      </c>
      <c r="S67" s="217">
        <f>-'Kustannus-hyötyanalyysi'!W19</f>
        <v>0</v>
      </c>
      <c r="T67" s="217">
        <f>-'Kustannus-hyötyanalyysi'!X19</f>
        <v>0</v>
      </c>
      <c r="U67" s="217">
        <f>-'Kustannus-hyötyanalyysi'!Y19</f>
        <v>0</v>
      </c>
      <c r="V67" s="217">
        <f>-'Kustannus-hyötyanalyysi'!Z19</f>
        <v>0</v>
      </c>
    </row>
    <row r="68" spans="1:29" x14ac:dyDescent="0.25">
      <c r="B68" s="216" t="s">
        <v>244</v>
      </c>
      <c r="C68" s="217">
        <f>-'Kustannus-hyötyanalyysi'!G53</f>
        <v>0</v>
      </c>
      <c r="D68" s="217">
        <f>-'Kustannus-hyötyanalyysi'!H53</f>
        <v>0</v>
      </c>
      <c r="E68" s="217">
        <f>-'Kustannus-hyötyanalyysi'!I53</f>
        <v>0</v>
      </c>
      <c r="F68" s="217">
        <f>-'Kustannus-hyötyanalyysi'!J53</f>
        <v>0</v>
      </c>
      <c r="G68" s="217">
        <f>-'Kustannus-hyötyanalyysi'!K53</f>
        <v>0</v>
      </c>
      <c r="H68" s="217">
        <f>-'Kustannus-hyötyanalyysi'!L53</f>
        <v>0</v>
      </c>
      <c r="I68" s="217">
        <f>-'Kustannus-hyötyanalyysi'!M53</f>
        <v>0</v>
      </c>
      <c r="J68" s="217">
        <f>-'Kustannus-hyötyanalyysi'!N53</f>
        <v>0</v>
      </c>
      <c r="K68" s="217">
        <f>-'Kustannus-hyötyanalyysi'!O53</f>
        <v>0</v>
      </c>
      <c r="L68" s="217">
        <f>-'Kustannus-hyötyanalyysi'!P53</f>
        <v>0</v>
      </c>
      <c r="M68" s="217">
        <f>-'Kustannus-hyötyanalyysi'!Q53</f>
        <v>0</v>
      </c>
      <c r="N68" s="217">
        <f>-'Kustannus-hyötyanalyysi'!R53</f>
        <v>0</v>
      </c>
      <c r="O68" s="217">
        <f>-'Kustannus-hyötyanalyysi'!S53</f>
        <v>0</v>
      </c>
      <c r="P68" s="217">
        <f>-'Kustannus-hyötyanalyysi'!T53</f>
        <v>0</v>
      </c>
      <c r="Q68" s="217">
        <f>-'Kustannus-hyötyanalyysi'!U53</f>
        <v>0</v>
      </c>
      <c r="R68" s="217">
        <f>-'Kustannus-hyötyanalyysi'!V53</f>
        <v>0</v>
      </c>
      <c r="S68" s="217">
        <f>-'Kustannus-hyötyanalyysi'!W53</f>
        <v>0</v>
      </c>
      <c r="T68" s="217">
        <f>-'Kustannus-hyötyanalyysi'!X53</f>
        <v>0</v>
      </c>
      <c r="U68" s="217">
        <f>-'Kustannus-hyötyanalyysi'!Y53</f>
        <v>0</v>
      </c>
      <c r="V68" s="217">
        <f>-'Kustannus-hyötyanalyysi'!Z53</f>
        <v>0</v>
      </c>
    </row>
    <row r="69" spans="1:29" x14ac:dyDescent="0.25">
      <c r="B69" s="216" t="s">
        <v>232</v>
      </c>
      <c r="C69" s="217">
        <f>'Kustannus-hyötyanalyysi'!G142</f>
        <v>0</v>
      </c>
      <c r="D69" s="217">
        <f>'Kustannus-hyötyanalyysi'!H142</f>
        <v>0</v>
      </c>
      <c r="E69" s="217">
        <f>'Kustannus-hyötyanalyysi'!I142</f>
        <v>0</v>
      </c>
      <c r="F69" s="217">
        <f>'Kustannus-hyötyanalyysi'!J142</f>
        <v>0</v>
      </c>
      <c r="G69" s="217">
        <f>'Kustannus-hyötyanalyysi'!K142</f>
        <v>0</v>
      </c>
      <c r="H69" s="217">
        <f>'Kustannus-hyötyanalyysi'!L142</f>
        <v>0</v>
      </c>
      <c r="I69" s="217">
        <f>'Kustannus-hyötyanalyysi'!M142</f>
        <v>0</v>
      </c>
      <c r="J69" s="217">
        <f>'Kustannus-hyötyanalyysi'!N142</f>
        <v>0</v>
      </c>
      <c r="K69" s="217">
        <f>'Kustannus-hyötyanalyysi'!O142</f>
        <v>0</v>
      </c>
      <c r="L69" s="217">
        <f>'Kustannus-hyötyanalyysi'!P142</f>
        <v>0</v>
      </c>
      <c r="M69" s="217">
        <f>'Kustannus-hyötyanalyysi'!Q142</f>
        <v>0</v>
      </c>
      <c r="N69" s="217">
        <f>'Kustannus-hyötyanalyysi'!R142</f>
        <v>0</v>
      </c>
      <c r="O69" s="217">
        <f>'Kustannus-hyötyanalyysi'!S142</f>
        <v>0</v>
      </c>
      <c r="P69" s="217">
        <f>'Kustannus-hyötyanalyysi'!T142</f>
        <v>0</v>
      </c>
      <c r="Q69" s="217">
        <f>'Kustannus-hyötyanalyysi'!U142</f>
        <v>0</v>
      </c>
      <c r="R69" s="217">
        <f>'Kustannus-hyötyanalyysi'!V142</f>
        <v>0</v>
      </c>
      <c r="S69" s="217">
        <f>'Kustannus-hyötyanalyysi'!W142</f>
        <v>0</v>
      </c>
      <c r="T69" s="217">
        <f>'Kustannus-hyötyanalyysi'!X142</f>
        <v>0</v>
      </c>
      <c r="U69" s="217">
        <f>'Kustannus-hyötyanalyysi'!Y142</f>
        <v>0</v>
      </c>
      <c r="V69" s="217">
        <f>'Kustannus-hyötyanalyysi'!Z142</f>
        <v>0</v>
      </c>
    </row>
    <row r="70" spans="1:29" x14ac:dyDescent="0.25">
      <c r="B70" s="216" t="s">
        <v>231</v>
      </c>
      <c r="C70" s="217">
        <f>'Kustannus-hyötyanalyysi'!G189</f>
        <v>0</v>
      </c>
      <c r="D70" s="217">
        <f>'Kustannus-hyötyanalyysi'!H189</f>
        <v>0</v>
      </c>
      <c r="E70" s="217">
        <f>'Kustannus-hyötyanalyysi'!I189</f>
        <v>0</v>
      </c>
      <c r="F70" s="217">
        <f>'Kustannus-hyötyanalyysi'!J189</f>
        <v>0</v>
      </c>
      <c r="G70" s="217">
        <f>'Kustannus-hyötyanalyysi'!K189</f>
        <v>0</v>
      </c>
      <c r="H70" s="217">
        <f>'Kustannus-hyötyanalyysi'!L189</f>
        <v>0</v>
      </c>
      <c r="I70" s="217">
        <f>'Kustannus-hyötyanalyysi'!M189</f>
        <v>0</v>
      </c>
      <c r="J70" s="217">
        <f>'Kustannus-hyötyanalyysi'!N189</f>
        <v>0</v>
      </c>
      <c r="K70" s="217">
        <f>'Kustannus-hyötyanalyysi'!O189</f>
        <v>0</v>
      </c>
      <c r="L70" s="217">
        <f>'Kustannus-hyötyanalyysi'!P189</f>
        <v>0</v>
      </c>
      <c r="M70" s="217">
        <f>'Kustannus-hyötyanalyysi'!Q189</f>
        <v>0</v>
      </c>
      <c r="N70" s="217">
        <f>'Kustannus-hyötyanalyysi'!R189</f>
        <v>0</v>
      </c>
      <c r="O70" s="217">
        <f>'Kustannus-hyötyanalyysi'!S189</f>
        <v>0</v>
      </c>
      <c r="P70" s="217">
        <f>'Kustannus-hyötyanalyysi'!T189</f>
        <v>0</v>
      </c>
      <c r="Q70" s="217">
        <f>'Kustannus-hyötyanalyysi'!U189</f>
        <v>0</v>
      </c>
      <c r="R70" s="217">
        <f>'Kustannus-hyötyanalyysi'!V189</f>
        <v>0</v>
      </c>
      <c r="S70" s="217">
        <f>'Kustannus-hyötyanalyysi'!W189</f>
        <v>0</v>
      </c>
      <c r="T70" s="217">
        <f>'Kustannus-hyötyanalyysi'!X189</f>
        <v>0</v>
      </c>
      <c r="U70" s="217">
        <f>'Kustannus-hyötyanalyysi'!Y189</f>
        <v>0</v>
      </c>
      <c r="V70" s="217">
        <f>'Kustannus-hyötyanalyysi'!Z189</f>
        <v>0</v>
      </c>
    </row>
    <row r="73" spans="1:29" ht="14" x14ac:dyDescent="0.3">
      <c r="A73" s="232"/>
      <c r="B73" s="233" t="s">
        <v>265</v>
      </c>
      <c r="C73" s="232"/>
      <c r="D73" s="232"/>
      <c r="E73" s="232"/>
      <c r="F73" s="232"/>
      <c r="G73" s="232"/>
      <c r="H73" s="232"/>
      <c r="I73" s="232"/>
      <c r="J73" s="232"/>
      <c r="K73" s="232"/>
      <c r="L73" s="232"/>
      <c r="M73" s="232"/>
      <c r="N73" s="232"/>
      <c r="O73" s="232"/>
      <c r="P73" s="232"/>
      <c r="Q73" s="232"/>
      <c r="R73" s="232"/>
      <c r="S73" s="232"/>
      <c r="T73" s="232"/>
      <c r="U73" s="232"/>
      <c r="V73" s="232"/>
      <c r="W73" s="232"/>
      <c r="X73" s="232"/>
      <c r="Y73" s="232"/>
      <c r="Z73" s="232"/>
      <c r="AA73" s="232"/>
      <c r="AB73" s="232"/>
      <c r="AC73" s="232"/>
    </row>
    <row r="74" spans="1:29" x14ac:dyDescent="0.25">
      <c r="B74" s="52" t="s">
        <v>266</v>
      </c>
    </row>
    <row r="104" spans="2:22" ht="23.25" customHeight="1" x14ac:dyDescent="0.3">
      <c r="B104" s="220" t="s">
        <v>235</v>
      </c>
      <c r="C104" s="216">
        <f>'Kustannus-hyötyanalyysi'!G10</f>
        <v>2023</v>
      </c>
      <c r="D104" s="216">
        <f>'Kustannus-hyötyanalyysi'!H10</f>
        <v>2024</v>
      </c>
      <c r="E104" s="216">
        <f>'Kustannus-hyötyanalyysi'!I10</f>
        <v>2025</v>
      </c>
      <c r="F104" s="216">
        <f>'Kustannus-hyötyanalyysi'!J10</f>
        <v>2026</v>
      </c>
      <c r="G104" s="216">
        <f>'Kustannus-hyötyanalyysi'!K10</f>
        <v>2027</v>
      </c>
      <c r="H104" s="216">
        <f>'Kustannus-hyötyanalyysi'!L10</f>
        <v>2028</v>
      </c>
      <c r="I104" s="216">
        <f>'Kustannus-hyötyanalyysi'!M10</f>
        <v>2029</v>
      </c>
      <c r="J104" s="216">
        <f>'Kustannus-hyötyanalyysi'!N10</f>
        <v>2030</v>
      </c>
      <c r="K104" s="216">
        <f>'Kustannus-hyötyanalyysi'!O10</f>
        <v>2031</v>
      </c>
      <c r="L104" s="216">
        <f>'Kustannus-hyötyanalyysi'!P10</f>
        <v>2032</v>
      </c>
      <c r="M104" s="216">
        <f>'Kustannus-hyötyanalyysi'!Q10</f>
        <v>2033</v>
      </c>
      <c r="N104" s="216">
        <f>'Kustannus-hyötyanalyysi'!R10</f>
        <v>2034</v>
      </c>
      <c r="O104" s="216">
        <f>'Kustannus-hyötyanalyysi'!S10</f>
        <v>2035</v>
      </c>
      <c r="P104" s="216">
        <f>'Kustannus-hyötyanalyysi'!T10</f>
        <v>2036</v>
      </c>
      <c r="Q104" s="216">
        <f>'Kustannus-hyötyanalyysi'!U10</f>
        <v>2037</v>
      </c>
      <c r="R104" s="216">
        <f>'Kustannus-hyötyanalyysi'!V10</f>
        <v>2038</v>
      </c>
      <c r="S104" s="216">
        <f>'Kustannus-hyötyanalyysi'!W10</f>
        <v>2039</v>
      </c>
      <c r="T104" s="216">
        <f>'Kustannus-hyötyanalyysi'!X10</f>
        <v>2040</v>
      </c>
      <c r="U104" s="216">
        <f>'Kustannus-hyötyanalyysi'!Y10</f>
        <v>2041</v>
      </c>
      <c r="V104" s="216">
        <f>'Kustannus-hyötyanalyysi'!Z10</f>
        <v>2042</v>
      </c>
    </row>
    <row r="105" spans="2:22" x14ac:dyDescent="0.25">
      <c r="B105" s="216" t="s">
        <v>237</v>
      </c>
      <c r="C105" s="217">
        <f>-'Kustannus-hyötyanalyysi'!G100</f>
        <v>0</v>
      </c>
      <c r="D105" s="217">
        <f>-'Kustannus-hyötyanalyysi'!H100</f>
        <v>0</v>
      </c>
      <c r="E105" s="217">
        <f>-'Kustannus-hyötyanalyysi'!I100</f>
        <v>0</v>
      </c>
      <c r="F105" s="217">
        <f>-'Kustannus-hyötyanalyysi'!J100</f>
        <v>0</v>
      </c>
      <c r="G105" s="217">
        <f>-'Kustannus-hyötyanalyysi'!K100</f>
        <v>0</v>
      </c>
      <c r="H105" s="217">
        <f>-'Kustannus-hyötyanalyysi'!L100</f>
        <v>0</v>
      </c>
      <c r="I105" s="217">
        <f>-'Kustannus-hyötyanalyysi'!M100</f>
        <v>0</v>
      </c>
      <c r="J105" s="217">
        <f>-'Kustannus-hyötyanalyysi'!N100</f>
        <v>0</v>
      </c>
      <c r="K105" s="217">
        <f>-'Kustannus-hyötyanalyysi'!O100</f>
        <v>0</v>
      </c>
      <c r="L105" s="217">
        <f>-'Kustannus-hyötyanalyysi'!P100</f>
        <v>0</v>
      </c>
      <c r="M105" s="217">
        <f>-'Kustannus-hyötyanalyysi'!Q100</f>
        <v>0</v>
      </c>
      <c r="N105" s="217">
        <f>-'Kustannus-hyötyanalyysi'!R100</f>
        <v>0</v>
      </c>
      <c r="O105" s="217">
        <f>-'Kustannus-hyötyanalyysi'!S100</f>
        <v>0</v>
      </c>
      <c r="P105" s="217">
        <f>-'Kustannus-hyötyanalyysi'!T100</f>
        <v>0</v>
      </c>
      <c r="Q105" s="217">
        <f>-'Kustannus-hyötyanalyysi'!U100</f>
        <v>0</v>
      </c>
      <c r="R105" s="217">
        <f>-'Kustannus-hyötyanalyysi'!V100</f>
        <v>0</v>
      </c>
      <c r="S105" s="217">
        <f>-'Kustannus-hyötyanalyysi'!W100</f>
        <v>0</v>
      </c>
      <c r="T105" s="217">
        <f>-'Kustannus-hyötyanalyysi'!X100</f>
        <v>0</v>
      </c>
      <c r="U105" s="217">
        <f>-'Kustannus-hyötyanalyysi'!Y100</f>
        <v>0</v>
      </c>
      <c r="V105" s="217">
        <f>-'Kustannus-hyötyanalyysi'!Z100</f>
        <v>0</v>
      </c>
    </row>
    <row r="106" spans="2:22" x14ac:dyDescent="0.25">
      <c r="B106" s="216" t="s">
        <v>225</v>
      </c>
      <c r="C106" s="217">
        <f>-'Kustannus-hyötyanalyysi'!G260</f>
        <v>0</v>
      </c>
      <c r="D106" s="217">
        <f>-'Kustannus-hyötyanalyysi'!H260</f>
        <v>0</v>
      </c>
      <c r="E106" s="217">
        <f>-'Kustannus-hyötyanalyysi'!I260</f>
        <v>0</v>
      </c>
      <c r="F106" s="217">
        <f>-'Kustannus-hyötyanalyysi'!J260</f>
        <v>0</v>
      </c>
      <c r="G106" s="217">
        <f>-'Kustannus-hyötyanalyysi'!K260</f>
        <v>0</v>
      </c>
      <c r="H106" s="217">
        <f>-'Kustannus-hyötyanalyysi'!L260</f>
        <v>0</v>
      </c>
      <c r="I106" s="217">
        <f>-'Kustannus-hyötyanalyysi'!M260</f>
        <v>0</v>
      </c>
      <c r="J106" s="217">
        <f>-'Kustannus-hyötyanalyysi'!N260</f>
        <v>0</v>
      </c>
      <c r="K106" s="217">
        <f>-'Kustannus-hyötyanalyysi'!O260</f>
        <v>0</v>
      </c>
      <c r="L106" s="217">
        <f>-'Kustannus-hyötyanalyysi'!P260</f>
        <v>0</v>
      </c>
      <c r="M106" s="217">
        <f>-'Kustannus-hyötyanalyysi'!Q260</f>
        <v>0</v>
      </c>
      <c r="N106" s="217">
        <f>-'Kustannus-hyötyanalyysi'!R260</f>
        <v>0</v>
      </c>
      <c r="O106" s="217">
        <f>-'Kustannus-hyötyanalyysi'!S260</f>
        <v>0</v>
      </c>
      <c r="P106" s="217">
        <f>-'Kustannus-hyötyanalyysi'!T260</f>
        <v>0</v>
      </c>
      <c r="Q106" s="217">
        <f>-'Kustannus-hyötyanalyysi'!U260</f>
        <v>0</v>
      </c>
      <c r="R106" s="217">
        <f>-'Kustannus-hyötyanalyysi'!V260</f>
        <v>0</v>
      </c>
      <c r="S106" s="217">
        <f>-'Kustannus-hyötyanalyysi'!W260</f>
        <v>0</v>
      </c>
      <c r="T106" s="217">
        <f>-'Kustannus-hyötyanalyysi'!X260</f>
        <v>0</v>
      </c>
      <c r="U106" s="217">
        <f>-'Kustannus-hyötyanalyysi'!Y260</f>
        <v>0</v>
      </c>
      <c r="V106" s="217">
        <f>-'Kustannus-hyötyanalyysi'!Z260</f>
        <v>0</v>
      </c>
    </row>
    <row r="107" spans="2:22" x14ac:dyDescent="0.25">
      <c r="B107" s="216" t="s">
        <v>273</v>
      </c>
      <c r="C107" s="217">
        <f>'Kustannus-hyötyanalyysi'!G157</f>
        <v>0</v>
      </c>
      <c r="D107" s="217">
        <f>'Kustannus-hyötyanalyysi'!H157</f>
        <v>0</v>
      </c>
      <c r="E107" s="217">
        <f>'Kustannus-hyötyanalyysi'!I157</f>
        <v>0</v>
      </c>
      <c r="F107" s="217">
        <f>'Kustannus-hyötyanalyysi'!J157</f>
        <v>0</v>
      </c>
      <c r="G107" s="217">
        <f>'Kustannus-hyötyanalyysi'!K157</f>
        <v>0</v>
      </c>
      <c r="H107" s="217">
        <f>'Kustannus-hyötyanalyysi'!L157</f>
        <v>0</v>
      </c>
      <c r="I107" s="217">
        <f>'Kustannus-hyötyanalyysi'!M157</f>
        <v>0</v>
      </c>
      <c r="J107" s="217">
        <f>'Kustannus-hyötyanalyysi'!N157</f>
        <v>0</v>
      </c>
      <c r="K107" s="217">
        <f>'Kustannus-hyötyanalyysi'!O157</f>
        <v>0</v>
      </c>
      <c r="L107" s="217">
        <f>'Kustannus-hyötyanalyysi'!P157</f>
        <v>0</v>
      </c>
      <c r="M107" s="217">
        <f>'Kustannus-hyötyanalyysi'!Q157</f>
        <v>0</v>
      </c>
      <c r="N107" s="217">
        <f>'Kustannus-hyötyanalyysi'!R157</f>
        <v>0</v>
      </c>
      <c r="O107" s="217">
        <f>'Kustannus-hyötyanalyysi'!S157</f>
        <v>0</v>
      </c>
      <c r="P107" s="217">
        <f>'Kustannus-hyötyanalyysi'!T157</f>
        <v>0</v>
      </c>
      <c r="Q107" s="217">
        <f>'Kustannus-hyötyanalyysi'!U157</f>
        <v>0</v>
      </c>
      <c r="R107" s="217">
        <f>'Kustannus-hyötyanalyysi'!V157</f>
        <v>0</v>
      </c>
      <c r="S107" s="217">
        <f>'Kustannus-hyötyanalyysi'!W157</f>
        <v>0</v>
      </c>
      <c r="T107" s="217">
        <f>'Kustannus-hyötyanalyysi'!X157</f>
        <v>0</v>
      </c>
      <c r="U107" s="217">
        <f>'Kustannus-hyötyanalyysi'!Y157</f>
        <v>0</v>
      </c>
      <c r="V107" s="217">
        <f>'Kustannus-hyötyanalyysi'!Z157</f>
        <v>0</v>
      </c>
    </row>
    <row r="108" spans="2:22" x14ac:dyDescent="0.25">
      <c r="B108" s="216" t="s">
        <v>274</v>
      </c>
      <c r="C108" s="217">
        <f>'Kustannus-hyötyanalyysi'!G204</f>
        <v>0</v>
      </c>
      <c r="D108" s="217">
        <f>'Kustannus-hyötyanalyysi'!H204</f>
        <v>0</v>
      </c>
      <c r="E108" s="217">
        <f>'Kustannus-hyötyanalyysi'!I204</f>
        <v>0</v>
      </c>
      <c r="F108" s="217">
        <f>'Kustannus-hyötyanalyysi'!J204</f>
        <v>0</v>
      </c>
      <c r="G108" s="217">
        <f>'Kustannus-hyötyanalyysi'!K204</f>
        <v>0</v>
      </c>
      <c r="H108" s="217">
        <f>'Kustannus-hyötyanalyysi'!L204</f>
        <v>0</v>
      </c>
      <c r="I108" s="217">
        <f>'Kustannus-hyötyanalyysi'!M204</f>
        <v>0</v>
      </c>
      <c r="J108" s="217">
        <f>'Kustannus-hyötyanalyysi'!N204</f>
        <v>0</v>
      </c>
      <c r="K108" s="217">
        <f>'Kustannus-hyötyanalyysi'!O204</f>
        <v>0</v>
      </c>
      <c r="L108" s="217">
        <f>'Kustannus-hyötyanalyysi'!P204</f>
        <v>0</v>
      </c>
      <c r="M108" s="217">
        <f>'Kustannus-hyötyanalyysi'!Q204</f>
        <v>0</v>
      </c>
      <c r="N108" s="217">
        <f>'Kustannus-hyötyanalyysi'!R204</f>
        <v>0</v>
      </c>
      <c r="O108" s="217">
        <f>'Kustannus-hyötyanalyysi'!S204</f>
        <v>0</v>
      </c>
      <c r="P108" s="217">
        <f>'Kustannus-hyötyanalyysi'!T204</f>
        <v>0</v>
      </c>
      <c r="Q108" s="217">
        <f>'Kustannus-hyötyanalyysi'!U204</f>
        <v>0</v>
      </c>
      <c r="R108" s="217">
        <f>'Kustannus-hyötyanalyysi'!V204</f>
        <v>0</v>
      </c>
      <c r="S108" s="217">
        <f>'Kustannus-hyötyanalyysi'!W204</f>
        <v>0</v>
      </c>
      <c r="T108" s="217">
        <f>'Kustannus-hyötyanalyysi'!X204</f>
        <v>0</v>
      </c>
      <c r="U108" s="217">
        <f>'Kustannus-hyötyanalyysi'!Y204</f>
        <v>0</v>
      </c>
      <c r="V108" s="217">
        <f>'Kustannus-hyötyanalyysi'!Z204</f>
        <v>0</v>
      </c>
    </row>
    <row r="109" spans="2:22" x14ac:dyDescent="0.25">
      <c r="B109" s="216" t="s">
        <v>236</v>
      </c>
      <c r="C109" s="217">
        <f>'Kustannus-hyötyanalyysi'!G255</f>
        <v>0</v>
      </c>
      <c r="D109" s="217">
        <f>'Kustannus-hyötyanalyysi'!H255</f>
        <v>0</v>
      </c>
      <c r="E109" s="217">
        <f>'Kustannus-hyötyanalyysi'!I255</f>
        <v>0</v>
      </c>
      <c r="F109" s="217">
        <f>'Kustannus-hyötyanalyysi'!J255</f>
        <v>0</v>
      </c>
      <c r="G109" s="217">
        <f>'Kustannus-hyötyanalyysi'!K255</f>
        <v>0</v>
      </c>
      <c r="H109" s="217">
        <f>'Kustannus-hyötyanalyysi'!L255</f>
        <v>0</v>
      </c>
      <c r="I109" s="217">
        <f>'Kustannus-hyötyanalyysi'!M255</f>
        <v>0</v>
      </c>
      <c r="J109" s="217">
        <f>'Kustannus-hyötyanalyysi'!N255</f>
        <v>0</v>
      </c>
      <c r="K109" s="217">
        <f>'Kustannus-hyötyanalyysi'!O255</f>
        <v>0</v>
      </c>
      <c r="L109" s="217">
        <f>'Kustannus-hyötyanalyysi'!P255</f>
        <v>0</v>
      </c>
      <c r="M109" s="217">
        <f>'Kustannus-hyötyanalyysi'!Q255</f>
        <v>0</v>
      </c>
      <c r="N109" s="217">
        <f>'Kustannus-hyötyanalyysi'!R255</f>
        <v>0</v>
      </c>
      <c r="O109" s="217">
        <f>'Kustannus-hyötyanalyysi'!S255</f>
        <v>0</v>
      </c>
      <c r="P109" s="217">
        <f>'Kustannus-hyötyanalyysi'!T255</f>
        <v>0</v>
      </c>
      <c r="Q109" s="217">
        <f>'Kustannus-hyötyanalyysi'!U255</f>
        <v>0</v>
      </c>
      <c r="R109" s="217">
        <f>'Kustannus-hyötyanalyysi'!V255</f>
        <v>0</v>
      </c>
      <c r="S109" s="217">
        <f>'Kustannus-hyötyanalyysi'!W255</f>
        <v>0</v>
      </c>
      <c r="T109" s="217">
        <f>'Kustannus-hyötyanalyysi'!X255</f>
        <v>0</v>
      </c>
      <c r="U109" s="217">
        <f>'Kustannus-hyötyanalyysi'!Y255</f>
        <v>0</v>
      </c>
      <c r="V109" s="217">
        <f>'Kustannus-hyötyanalyysi'!Z255</f>
        <v>0</v>
      </c>
    </row>
    <row r="111" spans="2:22" ht="26" x14ac:dyDescent="0.3">
      <c r="B111" s="220" t="s">
        <v>235</v>
      </c>
      <c r="C111" s="216">
        <f>'Kustannus-hyötyanalyysi'!G10</f>
        <v>2023</v>
      </c>
      <c r="D111" s="216">
        <f>'Kustannus-hyötyanalyysi'!H10</f>
        <v>2024</v>
      </c>
      <c r="E111" s="216">
        <f>'Kustannus-hyötyanalyysi'!I10</f>
        <v>2025</v>
      </c>
      <c r="F111" s="216">
        <f>'Kustannus-hyötyanalyysi'!J10</f>
        <v>2026</v>
      </c>
      <c r="G111" s="216">
        <f>'Kustannus-hyötyanalyysi'!K10</f>
        <v>2027</v>
      </c>
      <c r="H111" s="216">
        <f>'Kustannus-hyötyanalyysi'!L10</f>
        <v>2028</v>
      </c>
      <c r="I111" s="216">
        <f>'Kustannus-hyötyanalyysi'!M10</f>
        <v>2029</v>
      </c>
      <c r="J111" s="216">
        <f>'Kustannus-hyötyanalyysi'!N10</f>
        <v>2030</v>
      </c>
      <c r="K111" s="216">
        <f>'Kustannus-hyötyanalyysi'!O10</f>
        <v>2031</v>
      </c>
      <c r="L111" s="216">
        <f>'Kustannus-hyötyanalyysi'!P10</f>
        <v>2032</v>
      </c>
      <c r="M111" s="216">
        <f>'Kustannus-hyötyanalyysi'!Q10</f>
        <v>2033</v>
      </c>
      <c r="N111" s="216">
        <f>'Kustannus-hyötyanalyysi'!R10</f>
        <v>2034</v>
      </c>
      <c r="O111" s="216">
        <f>'Kustannus-hyötyanalyysi'!S10</f>
        <v>2035</v>
      </c>
      <c r="P111" s="216">
        <f>'Kustannus-hyötyanalyysi'!T10</f>
        <v>2036</v>
      </c>
      <c r="Q111" s="216">
        <f>'Kustannus-hyötyanalyysi'!U10</f>
        <v>2037</v>
      </c>
      <c r="R111" s="216">
        <f>'Kustannus-hyötyanalyysi'!V10</f>
        <v>2038</v>
      </c>
      <c r="S111" s="216">
        <f>'Kustannus-hyötyanalyysi'!W10</f>
        <v>2039</v>
      </c>
      <c r="T111" s="216">
        <f>'Kustannus-hyötyanalyysi'!X10</f>
        <v>2040</v>
      </c>
      <c r="U111" s="216">
        <f>'Kustannus-hyötyanalyysi'!Y10</f>
        <v>2041</v>
      </c>
      <c r="V111" s="216">
        <f>'Kustannus-hyötyanalyysi'!Z10</f>
        <v>2042</v>
      </c>
    </row>
    <row r="112" spans="2:22" hidden="1" x14ac:dyDescent="0.25">
      <c r="B112" s="216" t="s">
        <v>237</v>
      </c>
      <c r="C112" s="217">
        <f>'Kustannus-hyötyanalyysi'!G100</f>
        <v>0</v>
      </c>
      <c r="D112" s="217">
        <f>'Kustannus-hyötyanalyysi'!H100</f>
        <v>0</v>
      </c>
      <c r="E112" s="217">
        <f>'Kustannus-hyötyanalyysi'!I100</f>
        <v>0</v>
      </c>
      <c r="F112" s="217">
        <f>'Kustannus-hyötyanalyysi'!J100</f>
        <v>0</v>
      </c>
      <c r="G112" s="217">
        <f>'Kustannus-hyötyanalyysi'!K100</f>
        <v>0</v>
      </c>
      <c r="H112" s="217">
        <f>'Kustannus-hyötyanalyysi'!L100</f>
        <v>0</v>
      </c>
      <c r="I112" s="217">
        <f>'Kustannus-hyötyanalyysi'!M100</f>
        <v>0</v>
      </c>
      <c r="J112" s="217">
        <f>'Kustannus-hyötyanalyysi'!N100</f>
        <v>0</v>
      </c>
      <c r="K112" s="217">
        <f>'Kustannus-hyötyanalyysi'!O100</f>
        <v>0</v>
      </c>
      <c r="L112" s="217">
        <f>'Kustannus-hyötyanalyysi'!P100</f>
        <v>0</v>
      </c>
      <c r="M112" s="217">
        <f>'Kustannus-hyötyanalyysi'!Q100</f>
        <v>0</v>
      </c>
      <c r="N112" s="217">
        <f>'Kustannus-hyötyanalyysi'!R100</f>
        <v>0</v>
      </c>
      <c r="O112" s="217">
        <f>'Kustannus-hyötyanalyysi'!S100</f>
        <v>0</v>
      </c>
      <c r="P112" s="217">
        <f>'Kustannus-hyötyanalyysi'!T100</f>
        <v>0</v>
      </c>
      <c r="Q112" s="217">
        <f>'Kustannus-hyötyanalyysi'!U100</f>
        <v>0</v>
      </c>
      <c r="R112" s="217">
        <f>'Kustannus-hyötyanalyysi'!V100</f>
        <v>0</v>
      </c>
      <c r="S112" s="217">
        <f>'Kustannus-hyötyanalyysi'!W100</f>
        <v>0</v>
      </c>
      <c r="T112" s="217">
        <f>'Kustannus-hyötyanalyysi'!X100</f>
        <v>0</v>
      </c>
      <c r="U112" s="217">
        <f>'Kustannus-hyötyanalyysi'!Y100</f>
        <v>0</v>
      </c>
      <c r="V112" s="217">
        <f>'Kustannus-hyötyanalyysi'!Z100</f>
        <v>0</v>
      </c>
    </row>
    <row r="113" spans="1:29" hidden="1" x14ac:dyDescent="0.25">
      <c r="B113" s="216" t="s">
        <v>225</v>
      </c>
      <c r="C113" s="217">
        <f>'Kustannus-hyötyanalyysi'!G103</f>
        <v>0</v>
      </c>
      <c r="D113" s="217">
        <f>'Kustannus-hyötyanalyysi'!H103</f>
        <v>0</v>
      </c>
      <c r="E113" s="217">
        <f>'Kustannus-hyötyanalyysi'!I103</f>
        <v>0</v>
      </c>
      <c r="F113" s="217">
        <f>'Kustannus-hyötyanalyysi'!J103</f>
        <v>0</v>
      </c>
      <c r="G113" s="217">
        <f>'Kustannus-hyötyanalyysi'!K103</f>
        <v>0</v>
      </c>
      <c r="H113" s="217">
        <f>'Kustannus-hyötyanalyysi'!L103</f>
        <v>0</v>
      </c>
      <c r="I113" s="217">
        <f>'Kustannus-hyötyanalyysi'!M103</f>
        <v>0</v>
      </c>
      <c r="J113" s="217">
        <f>'Kustannus-hyötyanalyysi'!N103</f>
        <v>0</v>
      </c>
      <c r="K113" s="217">
        <f>'Kustannus-hyötyanalyysi'!O103</f>
        <v>0</v>
      </c>
      <c r="L113" s="217">
        <f>'Kustannus-hyötyanalyysi'!P103</f>
        <v>0</v>
      </c>
      <c r="M113" s="217">
        <f>'Kustannus-hyötyanalyysi'!Q103</f>
        <v>0</v>
      </c>
      <c r="N113" s="217">
        <f>'Kustannus-hyötyanalyysi'!R103</f>
        <v>0</v>
      </c>
      <c r="O113" s="217">
        <f>'Kustannus-hyötyanalyysi'!S103</f>
        <v>0</v>
      </c>
      <c r="P113" s="217">
        <f>'Kustannus-hyötyanalyysi'!T103</f>
        <v>0</v>
      </c>
      <c r="Q113" s="217">
        <f>'Kustannus-hyötyanalyysi'!U103</f>
        <v>0</v>
      </c>
      <c r="R113" s="217">
        <f>'Kustannus-hyötyanalyysi'!V103</f>
        <v>0</v>
      </c>
      <c r="S113" s="217">
        <f>'Kustannus-hyötyanalyysi'!W103</f>
        <v>0</v>
      </c>
      <c r="T113" s="217">
        <f>'Kustannus-hyötyanalyysi'!X103</f>
        <v>0</v>
      </c>
      <c r="U113" s="217">
        <f>'Kustannus-hyötyanalyysi'!Y103</f>
        <v>0</v>
      </c>
      <c r="V113" s="217">
        <f>'Kustannus-hyötyanalyysi'!Z103</f>
        <v>0</v>
      </c>
    </row>
    <row r="114" spans="1:29" x14ac:dyDescent="0.25">
      <c r="B114" s="216" t="s">
        <v>245</v>
      </c>
      <c r="C114" s="217">
        <f>C112+C113</f>
        <v>0</v>
      </c>
      <c r="D114" s="217">
        <f>C114+D112+D113</f>
        <v>0</v>
      </c>
      <c r="E114" s="217">
        <f t="shared" ref="E114:V114" si="0">D114+E113+E112</f>
        <v>0</v>
      </c>
      <c r="F114" s="217">
        <f t="shared" si="0"/>
        <v>0</v>
      </c>
      <c r="G114" s="217">
        <f t="shared" si="0"/>
        <v>0</v>
      </c>
      <c r="H114" s="217">
        <f t="shared" si="0"/>
        <v>0</v>
      </c>
      <c r="I114" s="217">
        <f t="shared" si="0"/>
        <v>0</v>
      </c>
      <c r="J114" s="217">
        <f t="shared" si="0"/>
        <v>0</v>
      </c>
      <c r="K114" s="217">
        <f t="shared" si="0"/>
        <v>0</v>
      </c>
      <c r="L114" s="217">
        <f t="shared" si="0"/>
        <v>0</v>
      </c>
      <c r="M114" s="217">
        <f t="shared" si="0"/>
        <v>0</v>
      </c>
      <c r="N114" s="217">
        <f t="shared" si="0"/>
        <v>0</v>
      </c>
      <c r="O114" s="217">
        <f t="shared" si="0"/>
        <v>0</v>
      </c>
      <c r="P114" s="217">
        <f t="shared" si="0"/>
        <v>0</v>
      </c>
      <c r="Q114" s="217">
        <f t="shared" si="0"/>
        <v>0</v>
      </c>
      <c r="R114" s="217">
        <f t="shared" si="0"/>
        <v>0</v>
      </c>
      <c r="S114" s="217">
        <f t="shared" si="0"/>
        <v>0</v>
      </c>
      <c r="T114" s="217">
        <f t="shared" si="0"/>
        <v>0</v>
      </c>
      <c r="U114" s="217">
        <f t="shared" si="0"/>
        <v>0</v>
      </c>
      <c r="V114" s="217">
        <f t="shared" si="0"/>
        <v>0</v>
      </c>
    </row>
    <row r="115" spans="1:29" x14ac:dyDescent="0.25">
      <c r="B115" s="216" t="s">
        <v>246</v>
      </c>
      <c r="C115" s="217">
        <f>C109+C108+C107</f>
        <v>0</v>
      </c>
      <c r="D115" s="217">
        <f t="shared" ref="D115:V115" si="1">C115+D109+D108+D107</f>
        <v>0</v>
      </c>
      <c r="E115" s="217">
        <f t="shared" si="1"/>
        <v>0</v>
      </c>
      <c r="F115" s="217">
        <f t="shared" si="1"/>
        <v>0</v>
      </c>
      <c r="G115" s="217">
        <f t="shared" si="1"/>
        <v>0</v>
      </c>
      <c r="H115" s="217">
        <f t="shared" si="1"/>
        <v>0</v>
      </c>
      <c r="I115" s="217">
        <f t="shared" si="1"/>
        <v>0</v>
      </c>
      <c r="J115" s="217">
        <f t="shared" si="1"/>
        <v>0</v>
      </c>
      <c r="K115" s="217">
        <f t="shared" si="1"/>
        <v>0</v>
      </c>
      <c r="L115" s="217">
        <f t="shared" si="1"/>
        <v>0</v>
      </c>
      <c r="M115" s="217">
        <f t="shared" si="1"/>
        <v>0</v>
      </c>
      <c r="N115" s="217">
        <f t="shared" si="1"/>
        <v>0</v>
      </c>
      <c r="O115" s="217">
        <f t="shared" si="1"/>
        <v>0</v>
      </c>
      <c r="P115" s="217">
        <f t="shared" si="1"/>
        <v>0</v>
      </c>
      <c r="Q115" s="217">
        <f t="shared" si="1"/>
        <v>0</v>
      </c>
      <c r="R115" s="217">
        <f t="shared" si="1"/>
        <v>0</v>
      </c>
      <c r="S115" s="217">
        <f t="shared" si="1"/>
        <v>0</v>
      </c>
      <c r="T115" s="217">
        <f t="shared" si="1"/>
        <v>0</v>
      </c>
      <c r="U115" s="217">
        <f t="shared" si="1"/>
        <v>0</v>
      </c>
      <c r="V115" s="217">
        <f t="shared" si="1"/>
        <v>0</v>
      </c>
    </row>
    <row r="117" spans="1:29" ht="14" x14ac:dyDescent="0.3">
      <c r="A117" s="232"/>
      <c r="B117" s="233" t="s">
        <v>267</v>
      </c>
      <c r="C117" s="232"/>
      <c r="D117" s="232"/>
      <c r="E117" s="232"/>
      <c r="F117" s="232"/>
      <c r="G117" s="232"/>
      <c r="H117" s="232"/>
      <c r="I117" s="232"/>
      <c r="J117" s="232"/>
      <c r="K117" s="232"/>
      <c r="L117" s="232"/>
      <c r="M117" s="232"/>
      <c r="N117" s="232"/>
      <c r="O117" s="232"/>
      <c r="P117" s="232"/>
      <c r="Q117" s="232"/>
      <c r="R117" s="232"/>
      <c r="S117" s="232"/>
      <c r="T117" s="232"/>
      <c r="U117" s="232"/>
      <c r="V117" s="232"/>
      <c r="W117" s="232"/>
      <c r="X117" s="232"/>
      <c r="Y117" s="232"/>
      <c r="Z117" s="232"/>
      <c r="AA117" s="232"/>
      <c r="AB117" s="232"/>
      <c r="AC117" s="232"/>
    </row>
    <row r="118" spans="1:29" x14ac:dyDescent="0.25">
      <c r="B118" s="55" t="s">
        <v>271</v>
      </c>
    </row>
    <row r="119" spans="1:29" x14ac:dyDescent="0.25">
      <c r="O119" s="219"/>
    </row>
    <row r="120" spans="1:29" x14ac:dyDescent="0.25">
      <c r="O120" s="219"/>
    </row>
    <row r="121" spans="1:29" x14ac:dyDescent="0.25">
      <c r="O121" s="219"/>
    </row>
    <row r="122" spans="1:29" x14ac:dyDescent="0.25">
      <c r="O122" s="219"/>
    </row>
    <row r="123" spans="1:29" x14ac:dyDescent="0.25">
      <c r="O123" s="219"/>
    </row>
    <row r="124" spans="1:29" x14ac:dyDescent="0.25">
      <c r="O124" s="219"/>
    </row>
    <row r="125" spans="1:29" x14ac:dyDescent="0.25">
      <c r="O125" s="219"/>
    </row>
    <row r="126" spans="1:29" x14ac:dyDescent="0.25">
      <c r="O126" s="219"/>
    </row>
    <row r="127" spans="1:29" x14ac:dyDescent="0.25">
      <c r="O127" s="219"/>
    </row>
    <row r="128" spans="1:29" x14ac:dyDescent="0.25">
      <c r="O128" s="219"/>
    </row>
    <row r="129" spans="2:15" x14ac:dyDescent="0.25">
      <c r="O129" s="219"/>
    </row>
    <row r="130" spans="2:15" x14ac:dyDescent="0.25">
      <c r="O130" s="219"/>
    </row>
    <row r="131" spans="2:15" x14ac:dyDescent="0.25">
      <c r="O131" s="219"/>
    </row>
    <row r="132" spans="2:15" x14ac:dyDescent="0.25">
      <c r="O132" s="219"/>
    </row>
    <row r="133" spans="2:15" x14ac:dyDescent="0.25">
      <c r="O133" s="219"/>
    </row>
    <row r="141" spans="2:15" ht="13" x14ac:dyDescent="0.3">
      <c r="B141" s="220" t="s">
        <v>238</v>
      </c>
      <c r="C141" s="221" t="s">
        <v>129</v>
      </c>
      <c r="D141" s="221" t="s">
        <v>242</v>
      </c>
      <c r="K141" s="220" t="s">
        <v>241</v>
      </c>
      <c r="L141" s="221" t="s">
        <v>129</v>
      </c>
      <c r="M141" s="221" t="s">
        <v>242</v>
      </c>
    </row>
    <row r="142" spans="2:15" x14ac:dyDescent="0.25">
      <c r="B142" s="222" t="s">
        <v>239</v>
      </c>
      <c r="C142" s="223">
        <f>Yhteenveto!W38</f>
        <v>0</v>
      </c>
      <c r="D142" s="224" t="e">
        <f t="shared" ref="D142:D147" si="2">C142/$C$147</f>
        <v>#DIV/0!</v>
      </c>
      <c r="K142" s="222" t="s">
        <v>239</v>
      </c>
      <c r="L142" s="223">
        <f>Yhteenveto!W39</f>
        <v>0</v>
      </c>
      <c r="M142" s="224" t="e">
        <f t="shared" ref="M142:M147" si="3">L142/$L$147</f>
        <v>#DIV/0!</v>
      </c>
    </row>
    <row r="143" spans="2:15" x14ac:dyDescent="0.25">
      <c r="B143" s="222" t="s">
        <v>84</v>
      </c>
      <c r="C143" s="223">
        <f>Yhteenveto!W43</f>
        <v>0</v>
      </c>
      <c r="D143" s="224" t="e">
        <f t="shared" si="2"/>
        <v>#DIV/0!</v>
      </c>
      <c r="K143" s="222" t="s">
        <v>84</v>
      </c>
      <c r="L143" s="223">
        <f>Yhteenveto!W44</f>
        <v>0</v>
      </c>
      <c r="M143" s="224" t="e">
        <f t="shared" si="3"/>
        <v>#DIV/0!</v>
      </c>
    </row>
    <row r="144" spans="2:15" x14ac:dyDescent="0.25">
      <c r="B144" s="222" t="s">
        <v>153</v>
      </c>
      <c r="C144" s="223">
        <f>Yhteenveto!W48</f>
        <v>0</v>
      </c>
      <c r="D144" s="224" t="e">
        <f t="shared" si="2"/>
        <v>#DIV/0!</v>
      </c>
      <c r="K144" s="222" t="s">
        <v>153</v>
      </c>
      <c r="L144" s="223">
        <f>Yhteenveto!W49</f>
        <v>0</v>
      </c>
      <c r="M144" s="224" t="e">
        <f t="shared" si="3"/>
        <v>#DIV/0!</v>
      </c>
    </row>
    <row r="145" spans="1:29" x14ac:dyDescent="0.25">
      <c r="B145" s="222" t="s">
        <v>85</v>
      </c>
      <c r="C145" s="223">
        <f>Yhteenveto!W53</f>
        <v>0</v>
      </c>
      <c r="D145" s="224" t="e">
        <f t="shared" si="2"/>
        <v>#DIV/0!</v>
      </c>
      <c r="K145" s="222" t="s">
        <v>85</v>
      </c>
      <c r="L145" s="223">
        <f>Yhteenveto!W54</f>
        <v>0</v>
      </c>
      <c r="M145" s="224" t="e">
        <f t="shared" si="3"/>
        <v>#DIV/0!</v>
      </c>
    </row>
    <row r="146" spans="1:29" x14ac:dyDescent="0.25">
      <c r="B146" s="222" t="s">
        <v>240</v>
      </c>
      <c r="C146" s="225">
        <f>Yhteenveto!W63</f>
        <v>0</v>
      </c>
      <c r="D146" s="226" t="e">
        <f t="shared" si="2"/>
        <v>#DIV/0!</v>
      </c>
      <c r="K146" s="222" t="s">
        <v>224</v>
      </c>
      <c r="L146" s="225">
        <f>Yhteenveto!W64</f>
        <v>0</v>
      </c>
      <c r="M146" s="224" t="e">
        <f t="shared" si="3"/>
        <v>#DIV/0!</v>
      </c>
    </row>
    <row r="147" spans="1:29" x14ac:dyDescent="0.25">
      <c r="B147" s="222"/>
      <c r="C147" s="227">
        <f>SUM(C142:C146)</f>
        <v>0</v>
      </c>
      <c r="D147" s="228" t="e">
        <f t="shared" si="2"/>
        <v>#DIV/0!</v>
      </c>
      <c r="K147" s="222"/>
      <c r="L147" s="227">
        <f>SUM(L142:L146)</f>
        <v>0</v>
      </c>
      <c r="M147" s="228" t="e">
        <f t="shared" si="3"/>
        <v>#DIV/0!</v>
      </c>
    </row>
    <row r="149" spans="1:29" ht="14" x14ac:dyDescent="0.3">
      <c r="A149" s="232"/>
      <c r="B149" s="233" t="s">
        <v>272</v>
      </c>
      <c r="C149" s="232"/>
      <c r="D149" s="232"/>
      <c r="E149" s="232"/>
      <c r="F149" s="232"/>
      <c r="G149" s="232"/>
      <c r="H149" s="232"/>
      <c r="I149" s="232"/>
      <c r="J149" s="232"/>
      <c r="K149" s="232"/>
      <c r="L149" s="232"/>
      <c r="M149" s="232"/>
      <c r="N149" s="232"/>
      <c r="O149" s="232"/>
      <c r="P149" s="232"/>
      <c r="Q149" s="232"/>
      <c r="R149" s="232"/>
      <c r="S149" s="232"/>
      <c r="T149" s="232"/>
      <c r="U149" s="232"/>
      <c r="V149" s="232"/>
      <c r="W149" s="232"/>
      <c r="X149" s="232"/>
      <c r="Y149" s="232"/>
      <c r="Z149" s="232"/>
      <c r="AA149" s="232"/>
      <c r="AB149" s="232"/>
      <c r="AC149" s="232"/>
    </row>
    <row r="150" spans="1:29" x14ac:dyDescent="0.25">
      <c r="B150" s="52" t="s">
        <v>269</v>
      </c>
    </row>
    <row r="172" spans="2:4" ht="13" x14ac:dyDescent="0.3">
      <c r="B172" s="220" t="s">
        <v>241</v>
      </c>
      <c r="C172" s="221" t="s">
        <v>129</v>
      </c>
      <c r="D172" s="221" t="s">
        <v>242</v>
      </c>
    </row>
    <row r="173" spans="2:4" x14ac:dyDescent="0.25">
      <c r="B173" s="222" t="s">
        <v>275</v>
      </c>
      <c r="C173" s="223">
        <f>SUM('Kustannus-hyötyanalyysi'!G157:Z157)</f>
        <v>0</v>
      </c>
      <c r="D173" s="224" t="e">
        <f>C173/$C$176</f>
        <v>#DIV/0!</v>
      </c>
    </row>
    <row r="174" spans="2:4" x14ac:dyDescent="0.25">
      <c r="B174" s="222" t="s">
        <v>276</v>
      </c>
      <c r="C174" s="223">
        <f>SUM('Kustannus-hyötyanalyysi'!G204:Z204)</f>
        <v>0</v>
      </c>
      <c r="D174" s="224" t="e">
        <f>C174/$C$176</f>
        <v>#DIV/0!</v>
      </c>
    </row>
    <row r="175" spans="2:4" x14ac:dyDescent="0.25">
      <c r="B175" s="222" t="s">
        <v>194</v>
      </c>
      <c r="C175" s="223">
        <f>SUM('Kustannus-hyötyanalyysi'!G255:Z255)</f>
        <v>0</v>
      </c>
      <c r="D175" s="224" t="e">
        <f>C175/$C$176</f>
        <v>#DIV/0!</v>
      </c>
    </row>
    <row r="176" spans="2:4" x14ac:dyDescent="0.25">
      <c r="C176" s="227">
        <f>SUM(C173:C175)</f>
        <v>0</v>
      </c>
      <c r="D176" s="228" t="e">
        <f>SUM(D173:D175)</f>
        <v>#DIV/0!</v>
      </c>
    </row>
  </sheetData>
  <pageMargins left="0.7" right="0.7" top="0.75" bottom="0.75" header="0.3" footer="0.3"/>
  <pageSetup paperSize="9" scale="58" orientation="landscape" r:id="rId1"/>
  <rowBreaks count="2" manualBreakCount="2">
    <brk id="39" max="16383" man="1"/>
    <brk id="71" max="1638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2D84D7-A13D-49BD-A5F0-AF76BD432936}">
  <dimension ref="B2:X23"/>
  <sheetViews>
    <sheetView showGridLines="0" topLeftCell="B1" zoomScaleNormal="100" workbookViewId="0">
      <selection activeCell="B2" sqref="B2"/>
    </sheetView>
  </sheetViews>
  <sheetFormatPr defaultRowHeight="12.5" x14ac:dyDescent="0.25"/>
  <cols>
    <col min="1" max="1" width="3.36328125" customWidth="1"/>
  </cols>
  <sheetData>
    <row r="2" spans="2:24" ht="13" x14ac:dyDescent="0.3">
      <c r="B2" s="193" t="s">
        <v>170</v>
      </c>
    </row>
    <row r="3" spans="2:24" ht="13.5" customHeight="1" x14ac:dyDescent="0.3">
      <c r="B3" s="51" t="s">
        <v>268</v>
      </c>
    </row>
    <row r="4" spans="2:24" ht="13.5" customHeight="1" x14ac:dyDescent="0.3">
      <c r="B4" s="51" t="s">
        <v>135</v>
      </c>
    </row>
    <row r="5" spans="2:24" ht="13.5" customHeight="1" x14ac:dyDescent="0.3">
      <c r="B5" s="51" t="s">
        <v>134</v>
      </c>
    </row>
    <row r="7" spans="2:24" x14ac:dyDescent="0.25">
      <c r="B7" s="391" t="s">
        <v>127</v>
      </c>
      <c r="C7" s="391"/>
      <c r="D7" s="391"/>
      <c r="E7" s="380">
        <v>2023</v>
      </c>
      <c r="F7" s="380">
        <f t="shared" ref="F7:N7" si="0">E7+1</f>
        <v>2024</v>
      </c>
      <c r="G7" s="380">
        <f t="shared" si="0"/>
        <v>2025</v>
      </c>
      <c r="H7" s="380">
        <f t="shared" si="0"/>
        <v>2026</v>
      </c>
      <c r="I7" s="380">
        <f t="shared" si="0"/>
        <v>2027</v>
      </c>
      <c r="J7" s="380">
        <f t="shared" si="0"/>
        <v>2028</v>
      </c>
      <c r="K7" s="380">
        <f t="shared" si="0"/>
        <v>2029</v>
      </c>
      <c r="L7" s="380">
        <f t="shared" si="0"/>
        <v>2030</v>
      </c>
      <c r="M7" s="380">
        <f t="shared" si="0"/>
        <v>2031</v>
      </c>
      <c r="N7" s="380">
        <f t="shared" si="0"/>
        <v>2032</v>
      </c>
      <c r="O7" s="380">
        <f t="shared" ref="O7:X7" si="1">N7+1</f>
        <v>2033</v>
      </c>
      <c r="P7" s="380">
        <f t="shared" si="1"/>
        <v>2034</v>
      </c>
      <c r="Q7" s="380">
        <f t="shared" si="1"/>
        <v>2035</v>
      </c>
      <c r="R7" s="380">
        <f t="shared" si="1"/>
        <v>2036</v>
      </c>
      <c r="S7" s="380">
        <f t="shared" si="1"/>
        <v>2037</v>
      </c>
      <c r="T7" s="380">
        <f t="shared" si="1"/>
        <v>2038</v>
      </c>
      <c r="U7" s="380">
        <f t="shared" si="1"/>
        <v>2039</v>
      </c>
      <c r="V7" s="380">
        <f t="shared" si="1"/>
        <v>2040</v>
      </c>
      <c r="W7" s="380">
        <f t="shared" si="1"/>
        <v>2041</v>
      </c>
      <c r="X7" s="380">
        <f t="shared" si="1"/>
        <v>2042</v>
      </c>
    </row>
    <row r="8" spans="2:24" x14ac:dyDescent="0.25">
      <c r="B8" s="391"/>
      <c r="C8" s="391"/>
      <c r="D8" s="391"/>
      <c r="E8" s="380"/>
      <c r="F8" s="380"/>
      <c r="G8" s="380"/>
      <c r="H8" s="380"/>
      <c r="I8" s="380"/>
      <c r="J8" s="380"/>
      <c r="K8" s="380"/>
      <c r="L8" s="380"/>
      <c r="M8" s="380"/>
      <c r="N8" s="380"/>
      <c r="O8" s="380"/>
      <c r="P8" s="380"/>
      <c r="Q8" s="380"/>
      <c r="R8" s="380"/>
      <c r="S8" s="380"/>
      <c r="T8" s="380"/>
      <c r="U8" s="380"/>
      <c r="V8" s="380"/>
      <c r="W8" s="380"/>
      <c r="X8" s="380"/>
    </row>
    <row r="9" spans="2:24" x14ac:dyDescent="0.25">
      <c r="B9" s="384" t="s">
        <v>171</v>
      </c>
      <c r="C9" s="384"/>
      <c r="D9" s="384"/>
      <c r="E9" s="194"/>
      <c r="F9" s="194"/>
      <c r="G9" s="194"/>
      <c r="H9" s="194"/>
      <c r="I9" s="194"/>
      <c r="J9" s="194"/>
      <c r="K9" s="194"/>
      <c r="L9" s="194"/>
      <c r="M9" s="194"/>
      <c r="N9" s="194"/>
      <c r="O9" s="194"/>
      <c r="P9" s="194"/>
      <c r="Q9" s="194"/>
      <c r="R9" s="194"/>
      <c r="S9" s="194"/>
      <c r="T9" s="194"/>
      <c r="U9" s="194"/>
      <c r="V9" s="194"/>
      <c r="W9" s="194"/>
      <c r="X9" s="194"/>
    </row>
    <row r="10" spans="2:24" x14ac:dyDescent="0.25">
      <c r="B10" s="384" t="s">
        <v>171</v>
      </c>
      <c r="C10" s="384"/>
      <c r="D10" s="384"/>
      <c r="E10" s="194"/>
      <c r="F10" s="194"/>
      <c r="G10" s="194"/>
      <c r="H10" s="194"/>
      <c r="I10" s="194"/>
      <c r="J10" s="194"/>
      <c r="K10" s="194"/>
      <c r="L10" s="194"/>
      <c r="M10" s="194"/>
      <c r="N10" s="194"/>
      <c r="O10" s="194"/>
      <c r="P10" s="194"/>
      <c r="Q10" s="194"/>
      <c r="R10" s="194"/>
      <c r="S10" s="194"/>
      <c r="T10" s="194"/>
      <c r="U10" s="194"/>
      <c r="V10" s="194"/>
      <c r="W10" s="194"/>
      <c r="X10" s="194"/>
    </row>
    <row r="11" spans="2:24" x14ac:dyDescent="0.25">
      <c r="B11" s="384" t="s">
        <v>171</v>
      </c>
      <c r="C11" s="384"/>
      <c r="D11" s="384"/>
      <c r="E11" s="194"/>
      <c r="F11" s="194"/>
      <c r="G11" s="194"/>
      <c r="H11" s="194"/>
      <c r="I11" s="194"/>
      <c r="J11" s="194"/>
      <c r="K11" s="194"/>
      <c r="L11" s="194"/>
      <c r="M11" s="194"/>
      <c r="N11" s="194"/>
      <c r="O11" s="194"/>
      <c r="P11" s="194"/>
      <c r="Q11" s="194"/>
      <c r="R11" s="194"/>
      <c r="S11" s="194"/>
      <c r="T11" s="194"/>
      <c r="U11" s="194"/>
      <c r="V11" s="194"/>
      <c r="W11" s="194"/>
      <c r="X11" s="194"/>
    </row>
    <row r="12" spans="2:24" x14ac:dyDescent="0.25">
      <c r="B12" s="384" t="s">
        <v>171</v>
      </c>
      <c r="C12" s="384"/>
      <c r="D12" s="384"/>
      <c r="E12" s="194"/>
      <c r="F12" s="194"/>
      <c r="G12" s="194"/>
      <c r="H12" s="194"/>
      <c r="I12" s="194"/>
      <c r="J12" s="194"/>
      <c r="K12" s="194"/>
      <c r="L12" s="194"/>
      <c r="M12" s="194"/>
      <c r="N12" s="194"/>
      <c r="O12" s="194"/>
      <c r="P12" s="194"/>
      <c r="Q12" s="194"/>
      <c r="R12" s="194"/>
      <c r="S12" s="194"/>
      <c r="T12" s="194"/>
      <c r="U12" s="194"/>
      <c r="V12" s="194"/>
      <c r="W12" s="194"/>
      <c r="X12" s="194"/>
    </row>
    <row r="13" spans="2:24" x14ac:dyDescent="0.25">
      <c r="B13" s="384" t="s">
        <v>171</v>
      </c>
      <c r="C13" s="384"/>
      <c r="D13" s="384"/>
      <c r="E13" s="194"/>
      <c r="F13" s="194"/>
      <c r="G13" s="194"/>
      <c r="H13" s="194"/>
      <c r="I13" s="194"/>
      <c r="J13" s="194"/>
      <c r="K13" s="194"/>
      <c r="L13" s="194"/>
      <c r="M13" s="194"/>
      <c r="N13" s="194"/>
      <c r="O13" s="194"/>
      <c r="P13" s="194"/>
      <c r="Q13" s="194"/>
      <c r="R13" s="194"/>
      <c r="S13" s="194"/>
      <c r="T13" s="194"/>
      <c r="U13" s="194"/>
      <c r="V13" s="194"/>
      <c r="W13" s="194"/>
      <c r="X13" s="194"/>
    </row>
    <row r="14" spans="2:24" ht="13" thickBot="1" x14ac:dyDescent="0.3">
      <c r="B14" s="384" t="s">
        <v>171</v>
      </c>
      <c r="C14" s="384"/>
      <c r="D14" s="384"/>
      <c r="E14" s="195"/>
      <c r="F14" s="195"/>
      <c r="G14" s="195"/>
      <c r="H14" s="195"/>
      <c r="I14" s="195"/>
      <c r="J14" s="195"/>
      <c r="K14" s="195"/>
      <c r="L14" s="195"/>
      <c r="M14" s="195"/>
      <c r="N14" s="195"/>
      <c r="O14" s="195"/>
      <c r="P14" s="195"/>
      <c r="Q14" s="195"/>
      <c r="R14" s="195"/>
      <c r="S14" s="195"/>
      <c r="T14" s="195"/>
      <c r="U14" s="195"/>
      <c r="V14" s="195"/>
      <c r="W14" s="195"/>
      <c r="X14" s="195"/>
    </row>
    <row r="15" spans="2:24" ht="13" thickTop="1" x14ac:dyDescent="0.25">
      <c r="B15" s="389" t="s">
        <v>133</v>
      </c>
      <c r="C15" s="390"/>
      <c r="D15" s="390"/>
      <c r="E15" s="191">
        <f>SUM(E9:E14)</f>
        <v>0</v>
      </c>
      <c r="F15" s="191">
        <f t="shared" ref="F15:X15" si="2">SUM(F9:F14)</f>
        <v>0</v>
      </c>
      <c r="G15" s="191">
        <f t="shared" si="2"/>
        <v>0</v>
      </c>
      <c r="H15" s="191">
        <f t="shared" si="2"/>
        <v>0</v>
      </c>
      <c r="I15" s="191">
        <f t="shared" si="2"/>
        <v>0</v>
      </c>
      <c r="J15" s="191">
        <f t="shared" si="2"/>
        <v>0</v>
      </c>
      <c r="K15" s="191">
        <f t="shared" si="2"/>
        <v>0</v>
      </c>
      <c r="L15" s="191">
        <f t="shared" si="2"/>
        <v>0</v>
      </c>
      <c r="M15" s="191">
        <f t="shared" si="2"/>
        <v>0</v>
      </c>
      <c r="N15" s="191">
        <f t="shared" si="2"/>
        <v>0</v>
      </c>
      <c r="O15" s="191">
        <f>SUM(O9:O14)</f>
        <v>0</v>
      </c>
      <c r="P15" s="191">
        <f t="shared" si="2"/>
        <v>0</v>
      </c>
      <c r="Q15" s="191">
        <f t="shared" si="2"/>
        <v>0</v>
      </c>
      <c r="R15" s="191">
        <f t="shared" si="2"/>
        <v>0</v>
      </c>
      <c r="S15" s="191">
        <f t="shared" si="2"/>
        <v>0</v>
      </c>
      <c r="T15" s="191">
        <f t="shared" si="2"/>
        <v>0</v>
      </c>
      <c r="U15" s="191">
        <f t="shared" si="2"/>
        <v>0</v>
      </c>
      <c r="V15" s="191">
        <f t="shared" si="2"/>
        <v>0</v>
      </c>
      <c r="W15" s="191">
        <f t="shared" si="2"/>
        <v>0</v>
      </c>
      <c r="X15" s="191">
        <f t="shared" si="2"/>
        <v>0</v>
      </c>
    </row>
    <row r="16" spans="2:24" x14ac:dyDescent="0.25">
      <c r="B16" s="181"/>
      <c r="C16" s="182"/>
      <c r="D16" s="182"/>
      <c r="E16" s="182"/>
      <c r="F16" s="182"/>
      <c r="G16" s="182"/>
      <c r="H16" s="182"/>
      <c r="I16" s="182"/>
      <c r="J16" s="182"/>
      <c r="K16" s="182"/>
      <c r="L16" s="182"/>
      <c r="M16" s="182"/>
      <c r="N16" s="182"/>
    </row>
    <row r="17" spans="2:24" x14ac:dyDescent="0.25">
      <c r="B17" s="183"/>
      <c r="C17" s="184" t="s">
        <v>128</v>
      </c>
      <c r="D17" s="194">
        <v>0</v>
      </c>
      <c r="E17" s="185" t="s">
        <v>129</v>
      </c>
      <c r="F17" s="185"/>
      <c r="G17" s="185"/>
      <c r="H17" s="185"/>
      <c r="I17" s="185"/>
      <c r="J17" s="185"/>
      <c r="K17" s="185"/>
      <c r="L17" s="185"/>
      <c r="M17" s="185"/>
      <c r="N17" s="185"/>
    </row>
    <row r="18" spans="2:24" ht="13" thickBot="1" x14ac:dyDescent="0.3">
      <c r="B18" s="183"/>
      <c r="C18" s="185"/>
      <c r="D18" s="185"/>
      <c r="E18" s="186"/>
      <c r="F18" s="186"/>
      <c r="G18" s="186"/>
      <c r="H18" s="186"/>
      <c r="I18" s="186"/>
      <c r="J18" s="186"/>
      <c r="K18" s="186"/>
      <c r="L18" s="186"/>
      <c r="M18" s="186"/>
      <c r="N18" s="186"/>
      <c r="O18" s="186"/>
      <c r="P18" s="186"/>
      <c r="Q18" s="186"/>
      <c r="R18" s="186"/>
      <c r="S18" s="186"/>
      <c r="T18" s="186"/>
      <c r="U18" s="186"/>
      <c r="V18" s="186"/>
      <c r="W18" s="186"/>
      <c r="X18" s="186"/>
    </row>
    <row r="19" spans="2:24" ht="13" thickTop="1" x14ac:dyDescent="0.25">
      <c r="B19" s="187"/>
      <c r="C19" s="188"/>
      <c r="D19" s="189" t="s">
        <v>130</v>
      </c>
      <c r="E19" s="192">
        <f>E15*$D$17</f>
        <v>0</v>
      </c>
      <c r="F19" s="192">
        <f>F15*$D$17</f>
        <v>0</v>
      </c>
      <c r="G19" s="192">
        <f t="shared" ref="G19:N19" si="3">G15*$D$17</f>
        <v>0</v>
      </c>
      <c r="H19" s="192">
        <f t="shared" si="3"/>
        <v>0</v>
      </c>
      <c r="I19" s="192">
        <f t="shared" si="3"/>
        <v>0</v>
      </c>
      <c r="J19" s="192">
        <f t="shared" si="3"/>
        <v>0</v>
      </c>
      <c r="K19" s="192">
        <f t="shared" si="3"/>
        <v>0</v>
      </c>
      <c r="L19" s="192">
        <f t="shared" si="3"/>
        <v>0</v>
      </c>
      <c r="M19" s="192">
        <f t="shared" si="3"/>
        <v>0</v>
      </c>
      <c r="N19" s="192">
        <f t="shared" si="3"/>
        <v>0</v>
      </c>
      <c r="O19" s="192">
        <f>O15*$D$17</f>
        <v>0</v>
      </c>
      <c r="P19" s="192">
        <f>P15*$D$17</f>
        <v>0</v>
      </c>
      <c r="Q19" s="192">
        <f t="shared" ref="Q19:X19" si="4">Q15*$D$17</f>
        <v>0</v>
      </c>
      <c r="R19" s="192">
        <f t="shared" si="4"/>
        <v>0</v>
      </c>
      <c r="S19" s="192">
        <f t="shared" si="4"/>
        <v>0</v>
      </c>
      <c r="T19" s="192">
        <f t="shared" si="4"/>
        <v>0</v>
      </c>
      <c r="U19" s="192">
        <f t="shared" si="4"/>
        <v>0</v>
      </c>
      <c r="V19" s="192">
        <f t="shared" si="4"/>
        <v>0</v>
      </c>
      <c r="W19" s="192">
        <f t="shared" si="4"/>
        <v>0</v>
      </c>
      <c r="X19" s="192">
        <f t="shared" si="4"/>
        <v>0</v>
      </c>
    </row>
    <row r="21" spans="2:24" x14ac:dyDescent="0.25">
      <c r="B21" s="381" t="s">
        <v>131</v>
      </c>
      <c r="C21" s="382"/>
      <c r="D21" s="383"/>
      <c r="E21" s="385">
        <f>SUM(E15:X15)</f>
        <v>0</v>
      </c>
      <c r="F21" s="386"/>
      <c r="G21" s="190"/>
      <c r="H21" s="190"/>
      <c r="I21" s="190"/>
      <c r="J21" s="190"/>
      <c r="K21" s="190"/>
      <c r="L21" s="190"/>
      <c r="M21" s="190"/>
      <c r="N21" s="190"/>
      <c r="O21" s="190"/>
      <c r="P21" s="190"/>
      <c r="Q21" s="190"/>
      <c r="R21" s="190"/>
      <c r="S21" s="190"/>
      <c r="T21" s="190"/>
      <c r="U21" s="190"/>
      <c r="V21" s="190"/>
      <c r="W21" s="190"/>
      <c r="X21" s="190"/>
    </row>
    <row r="22" spans="2:24" x14ac:dyDescent="0.25">
      <c r="B22" s="381" t="s">
        <v>132</v>
      </c>
      <c r="C22" s="382"/>
      <c r="D22" s="383"/>
      <c r="E22" s="387">
        <f>SUM(E19:X19)</f>
        <v>0</v>
      </c>
      <c r="F22" s="388"/>
      <c r="G22" s="190"/>
      <c r="H22" s="190"/>
      <c r="I22" s="190"/>
      <c r="J22" s="190"/>
      <c r="K22" s="190"/>
      <c r="L22" s="190"/>
      <c r="M22" s="190"/>
      <c r="N22" s="190"/>
      <c r="O22" s="190"/>
      <c r="P22" s="190"/>
      <c r="Q22" s="190"/>
      <c r="R22" s="190"/>
      <c r="S22" s="190"/>
      <c r="T22" s="190"/>
      <c r="U22" s="190"/>
      <c r="V22" s="190"/>
      <c r="W22" s="190"/>
      <c r="X22" s="190"/>
    </row>
    <row r="23" spans="2:24" x14ac:dyDescent="0.25">
      <c r="F23" s="190"/>
      <c r="G23" s="190"/>
      <c r="H23" s="190"/>
      <c r="I23" s="190"/>
      <c r="J23" s="190"/>
      <c r="K23" s="190"/>
      <c r="L23" s="190"/>
      <c r="M23" s="190"/>
      <c r="N23" s="190"/>
      <c r="O23" s="190"/>
      <c r="P23" s="190"/>
      <c r="Q23" s="190"/>
      <c r="R23" s="190"/>
      <c r="S23" s="190"/>
      <c r="T23" s="190"/>
      <c r="U23" s="190"/>
      <c r="V23" s="190"/>
      <c r="W23" s="190"/>
      <c r="X23" s="190"/>
    </row>
  </sheetData>
  <mergeCells count="32">
    <mergeCell ref="B14:D14"/>
    <mergeCell ref="B15:D15"/>
    <mergeCell ref="O7:O8"/>
    <mergeCell ref="P7:P8"/>
    <mergeCell ref="J7:J8"/>
    <mergeCell ref="K7:K8"/>
    <mergeCell ref="L7:L8"/>
    <mergeCell ref="M7:M8"/>
    <mergeCell ref="N7:N8"/>
    <mergeCell ref="B9:D9"/>
    <mergeCell ref="B12:D12"/>
    <mergeCell ref="B13:D13"/>
    <mergeCell ref="B7:D8"/>
    <mergeCell ref="E7:E8"/>
    <mergeCell ref="F7:F8"/>
    <mergeCell ref="G7:G8"/>
    <mergeCell ref="W7:W8"/>
    <mergeCell ref="X7:X8"/>
    <mergeCell ref="B21:D21"/>
    <mergeCell ref="B22:D22"/>
    <mergeCell ref="B10:D10"/>
    <mergeCell ref="B11:D11"/>
    <mergeCell ref="E21:F21"/>
    <mergeCell ref="E22:F22"/>
    <mergeCell ref="Q7:Q8"/>
    <mergeCell ref="R7:R8"/>
    <mergeCell ref="S7:S8"/>
    <mergeCell ref="T7:T8"/>
    <mergeCell ref="U7:U8"/>
    <mergeCell ref="V7:V8"/>
    <mergeCell ref="H7:H8"/>
    <mergeCell ref="I7:I8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Asiakirja" ma:contentTypeID="0x010100FC273FBDB1AAC448BDBB3CA1302F22C6" ma:contentTypeVersion="3" ma:contentTypeDescription="Luo uusi asiakirja." ma:contentTypeScope="" ma:versionID="04d79dfccb6ffe92091866752f0bd55f">
  <xsd:schema xmlns:xsd="http://www.w3.org/2001/XMLSchema" xmlns:xs="http://www.w3.org/2001/XMLSchema" xmlns:p="http://schemas.microsoft.com/office/2006/metadata/properties" xmlns:ns2="ebb82943-49da-4504-a2f3-a33fb2eb95f1" targetNamespace="http://schemas.microsoft.com/office/2006/metadata/properties" ma:root="true" ma:fieldsID="24c87763ff0b126cf6a24beb3c3b84fd" ns2:_="">
    <xsd:import namespace="ebb82943-49da-4504-a2f3-a33fb2eb95f1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b82943-49da-4504-a2f3-a33fb2eb95f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Jaettu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03EA9C82-D127-4D72-8A3C-F56CEFCCBC9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152D94E-DEEA-4FB0-83DF-AEF7031E501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bb82943-49da-4504-a2f3-a33fb2eb95f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93843CC-D354-4870-AFA2-E8F2BDDC4C94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ebb82943-49da-4504-a2f3-a33fb2eb95f1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www.w3.org/XML/1998/namespace"/>
  </ds:schemaRefs>
</ds:datastoreItem>
</file>

<file path=customXml/itemProps4.xml><?xml version="1.0" encoding="utf-8"?>
<ds:datastoreItem xmlns:ds="http://schemas.openxmlformats.org/officeDocument/2006/customXml" ds:itemID="{68F938C4-B71D-4239-AF9F-5C3FC4DFDD62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5</vt:i4>
      </vt:variant>
      <vt:variant>
        <vt:lpstr>Nimetyt alueet</vt:lpstr>
      </vt:variant>
      <vt:variant>
        <vt:i4>4</vt:i4>
      </vt:variant>
    </vt:vector>
  </HeadingPairs>
  <TitlesOfParts>
    <vt:vector size="9" baseType="lpstr">
      <vt:lpstr>Yhteenveto</vt:lpstr>
      <vt:lpstr>Kustannus-hyötyanalyysi</vt:lpstr>
      <vt:lpstr>Rahoitus</vt:lpstr>
      <vt:lpstr>Kaaviot</vt:lpstr>
      <vt:lpstr>HTV_aputaulukko</vt:lpstr>
      <vt:lpstr>Kaaviot!Tulostusalue</vt:lpstr>
      <vt:lpstr>Yhteenveto!Tulostusalue</vt:lpstr>
      <vt:lpstr>'Kustannus-hyötyanalyysi'!Tulostusotsikot</vt:lpstr>
      <vt:lpstr>Yhteenveto!Tulostusotsikot</vt:lpstr>
    </vt:vector>
  </TitlesOfParts>
  <Company>Valtiokonttori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Liite 3 kustannushyotyanalyysi</dc:title>
  <dc:creator>Kangaspunta</dc:creator>
  <cp:keywords/>
  <dc:description/>
  <cp:lastModifiedBy>Niemelä Katariina (VM)</cp:lastModifiedBy>
  <cp:lastPrinted>2008-05-12T14:08:36Z</cp:lastPrinted>
  <dcterms:created xsi:type="dcterms:W3CDTF">2007-07-24T10:16:59Z</dcterms:created>
  <dcterms:modified xsi:type="dcterms:W3CDTF">2026-03-25T12:22:50Z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siakirjalaji">
    <vt:lpwstr>Laskelma</vt:lpwstr>
  </property>
  <property fmtid="{D5CDD505-2E9C-101B-9397-08002B2CF9AE}" pid="3" name="Laatijaorganisaatio">
    <vt:lpwstr/>
  </property>
  <property fmtid="{D5CDD505-2E9C-101B-9397-08002B2CF9AE}" pid="4" name="Kieli">
    <vt:lpwstr>Suomi</vt:lpwstr>
  </property>
  <property fmtid="{D5CDD505-2E9C-101B-9397-08002B2CF9AE}" pid="5" name="Julkisuus">
    <vt:lpwstr>Julkinen</vt:lpwstr>
  </property>
  <property fmtid="{D5CDD505-2E9C-101B-9397-08002B2CF9AE}" pid="6" name="Laatijaorganisaatiot">
    <vt:lpwstr>Valtiokonttori/Hallinnon ohjaus</vt:lpwstr>
  </property>
  <property fmtid="{D5CDD505-2E9C-101B-9397-08002B2CF9AE}" pid="7" name="Päiväys">
    <vt:lpwstr>30.4.2008</vt:lpwstr>
  </property>
  <property fmtid="{D5CDD505-2E9C-101B-9397-08002B2CF9AE}" pid="8" name="Asiakokonaisuus">
    <vt:lpwstr/>
  </property>
  <property fmtid="{D5CDD505-2E9C-101B-9397-08002B2CF9AE}" pid="9" name="Suhde">
    <vt:lpwstr/>
  </property>
  <property fmtid="{D5CDD505-2E9C-101B-9397-08002B2CF9AE}" pid="10" name="Asiakas">
    <vt:lpwstr/>
  </property>
  <property fmtid="{D5CDD505-2E9C-101B-9397-08002B2CF9AE}" pid="11" name="VKOrganization">
    <vt:lpwstr>Valtiokonttori</vt:lpwstr>
  </property>
  <property fmtid="{D5CDD505-2E9C-101B-9397-08002B2CF9AE}" pid="12" name="VKDocumentCreator">
    <vt:lpwstr>Mikko Kangaspunta</vt:lpwstr>
  </property>
  <property fmtid="{D5CDD505-2E9C-101B-9397-08002B2CF9AE}" pid="13" name="_DCDateModified">
    <vt:lpwstr>2009-04-02T00:00:00Z</vt:lpwstr>
  </property>
  <property fmtid="{D5CDD505-2E9C-101B-9397-08002B2CF9AE}" pid="14" name="VKEventStartDate">
    <vt:lpwstr/>
  </property>
  <property fmtid="{D5CDD505-2E9C-101B-9397-08002B2CF9AE}" pid="15" name="Diaarinumero">
    <vt:lpwstr/>
  </property>
  <property fmtid="{D5CDD505-2E9C-101B-9397-08002B2CF9AE}" pid="16" name="VKLineOfBusiness">
    <vt:lpwstr>Hallinnon ohjaus</vt:lpwstr>
  </property>
  <property fmtid="{D5CDD505-2E9C-101B-9397-08002B2CF9AE}" pid="17" name="VKKeywords">
    <vt:lpwstr/>
  </property>
  <property fmtid="{D5CDD505-2E9C-101B-9397-08002B2CF9AE}" pid="18" name="VKPublicity">
    <vt:lpwstr>Luottamuksellinen</vt:lpwstr>
  </property>
  <property fmtid="{D5CDD505-2E9C-101B-9397-08002B2CF9AE}" pid="19" name="VKDocumentType">
    <vt:lpwstr>42;#Laskelma|ad65ddf3-4238-402a-a45b-31563b1a6743</vt:lpwstr>
  </property>
  <property fmtid="{D5CDD505-2E9C-101B-9397-08002B2CF9AE}" pid="20" name="VKLanguage">
    <vt:lpwstr>Suomi</vt:lpwstr>
  </property>
  <property fmtid="{D5CDD505-2E9C-101B-9397-08002B2CF9AE}" pid="21" name="_DCDateCreated">
    <vt:lpwstr>2009-04-02T00:00:00Z</vt:lpwstr>
  </property>
  <property fmtid="{D5CDD505-2E9C-101B-9397-08002B2CF9AE}" pid="22" name="Turvaluokka">
    <vt:lpwstr/>
  </property>
  <property fmtid="{D5CDD505-2E9C-101B-9397-08002B2CF9AE}" pid="23" name="Tapahtuman päivämäärä">
    <vt:lpwstr/>
  </property>
  <property fmtid="{D5CDD505-2E9C-101B-9397-08002B2CF9AE}" pid="24" name="Asiakirjan numero">
    <vt:lpwstr/>
  </property>
  <property fmtid="{D5CDD505-2E9C-101B-9397-08002B2CF9AE}" pid="25" name="vkDocumentTypeTaxHTField0">
    <vt:lpwstr>Laskelma|ad65ddf3-4238-402a-a45b-31563b1a6743</vt:lpwstr>
  </property>
  <property fmtid="{D5CDD505-2E9C-101B-9397-08002B2CF9AE}" pid="26" name="vkKeywordsTaxHTField0">
    <vt:lpwstr/>
  </property>
  <property fmtid="{D5CDD505-2E9C-101B-9397-08002B2CF9AE}" pid="27" name="vkRecordClassTaxHTField0">
    <vt:lpwstr>Talousprosessien ohjaus|5dd2ae67-2295-4785-b5ec-ddefc4fee5f3</vt:lpwstr>
  </property>
  <property fmtid="{D5CDD505-2E9C-101B-9397-08002B2CF9AE}" pid="28" name="vkBusinessArea">
    <vt:lpwstr>6;#T3|a9780881-6a39-46f3-8c14-216831b6f763</vt:lpwstr>
  </property>
  <property fmtid="{D5CDD505-2E9C-101B-9397-08002B2CF9AE}" pid="29" name="vkRecordClass">
    <vt:lpwstr>8;#Talousprosessien ohjaus|5dd2ae67-2295-4785-b5ec-ddefc4fee5f3</vt:lpwstr>
  </property>
  <property fmtid="{D5CDD505-2E9C-101B-9397-08002B2CF9AE}" pid="30" name="vkSecurityLevel">
    <vt:lpwstr>Julkinen</vt:lpwstr>
  </property>
  <property fmtid="{D5CDD505-2E9C-101B-9397-08002B2CF9AE}" pid="31" name="vkBusinessAreaTaxHTField0">
    <vt:lpwstr>T3|a9780881-6a39-46f3-8c14-216831b6f763</vt:lpwstr>
  </property>
  <property fmtid="{D5CDD505-2E9C-101B-9397-08002B2CF9AE}" pid="32" name="vkDocumentDate">
    <vt:lpwstr>2020-06-12T00:00:00Z</vt:lpwstr>
  </property>
  <property fmtid="{D5CDD505-2E9C-101B-9397-08002B2CF9AE}" pid="33" name="TaxCatchAll">
    <vt:lpwstr>6;#T3|a9780881-6a39-46f3-8c14-216831b6f763;#8;#Talousprosessien ohjaus|5dd2ae67-2295-4785-b5ec-ddefc4fee5f3;#42;#Laskelma|ad65ddf3-4238-402a-a45b-31563b1a6743</vt:lpwstr>
  </property>
  <property fmtid="{D5CDD505-2E9C-101B-9397-08002B2CF9AE}" pid="34" name="vkEventDate">
    <vt:lpwstr/>
  </property>
</Properties>
</file>